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2.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3.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drawings/drawing4.xml" ContentType="application/vnd.openxmlformats-officedocument.drawing+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codeName="ThisWorkbook"/>
  <mc:AlternateContent xmlns:mc="http://schemas.openxmlformats.org/markup-compatibility/2006">
    <mc:Choice Requires="x15">
      <x15ac:absPath xmlns:x15ac="http://schemas.microsoft.com/office/spreadsheetml/2010/11/ac" url="https://vlaamseoverheid.sharepoint.com/sites/Zg-beleidsinformatie/Geboorte/Sterfte/Webdownloads sterfte 2016/"/>
    </mc:Choice>
  </mc:AlternateContent>
  <xr:revisionPtr revIDLastSave="0" documentId="10_ncr:100000_{E429A039-A3E0-4710-96DF-A5FD7F780A3D}" xr6:coauthVersionLast="31" xr6:coauthVersionMax="31" xr10:uidLastSave="{00000000-0000-0000-0000-000000000000}"/>
  <bookViews>
    <workbookView xWindow="0" yWindow="0" windowWidth="28770" windowHeight="11595" xr2:uid="{00000000-000D-0000-FFFF-FFFF00000000}"/>
  </bookViews>
  <sheets>
    <sheet name="verwijzing" sheetId="1" r:id="rId1"/>
    <sheet name="Definitie" sheetId="7" r:id="rId2"/>
    <sheet name="druggerelateerde oorzaken" sheetId="2" r:id="rId3"/>
    <sheet name="alle vermeldingen" sheetId="4" r:id="rId4"/>
    <sheet name="leeftijdsspecifiek risico" sheetId="12" r:id="rId5"/>
    <sheet name="evolutie ASR-E drugsterfte" sheetId="3" r:id="rId6"/>
    <sheet name="Verloren jaren" sheetId="11" r:id="rId7"/>
  </sheets>
  <definedNames>
    <definedName name="_Toc386808861" localSheetId="1">Definitie!#REF!</definedName>
    <definedName name="_Toc386808861" localSheetId="0">verwijzing!$A$2</definedName>
    <definedName name="_Toc386808863" localSheetId="1">Definitie!#REF!</definedName>
    <definedName name="_Toc386808863" localSheetId="0">verwijzing!$A$4</definedName>
    <definedName name="_xlnm.Print_Area" localSheetId="3">'alle vermeldingen'!$A$1:$J$13</definedName>
    <definedName name="_xlnm.Print_Area" localSheetId="2">'druggerelateerde oorzaken'!$A$1:$M$55</definedName>
    <definedName name="_xlnm.Print_Area" localSheetId="5">'evolutie ASR-E drugsterfte'!$A$1:$N$42</definedName>
    <definedName name="_xlnm.Print_Area" localSheetId="4">'leeftijdsspecifiek risico'!$A$1:$O$81</definedName>
    <definedName name="_xlnm.Print_Titles" localSheetId="1">Definitie!$15:$15</definedName>
  </definedNames>
  <calcPr calcId="179017"/>
</workbook>
</file>

<file path=xl/calcChain.xml><?xml version="1.0" encoding="utf-8"?>
<calcChain xmlns="http://schemas.openxmlformats.org/spreadsheetml/2006/main">
  <c r="E40" i="4" l="1"/>
  <c r="D40" i="4"/>
  <c r="H8" i="2"/>
  <c r="H7" i="2"/>
  <c r="H6" i="2"/>
  <c r="H10" i="2" s="1"/>
  <c r="F10" i="2"/>
  <c r="D8" i="2"/>
  <c r="D7" i="2"/>
  <c r="D6" i="2"/>
  <c r="D10" i="2" s="1"/>
  <c r="B10" i="2"/>
  <c r="M13" i="12" l="1"/>
  <c r="L13" i="12"/>
  <c r="K13" i="12"/>
  <c r="J13" i="12"/>
  <c r="M12" i="12"/>
  <c r="L12" i="12"/>
  <c r="K12" i="12"/>
  <c r="J12" i="12"/>
  <c r="M11" i="12"/>
  <c r="L11" i="12"/>
  <c r="K11" i="12"/>
  <c r="J11" i="12"/>
  <c r="M10" i="12"/>
  <c r="L10" i="12"/>
  <c r="K10" i="12"/>
  <c r="J10" i="12"/>
  <c r="M9" i="12"/>
  <c r="L9" i="12"/>
  <c r="K9" i="12"/>
  <c r="J9" i="12"/>
  <c r="M8" i="12"/>
  <c r="L8" i="12"/>
  <c r="K8" i="12"/>
  <c r="J8" i="12"/>
  <c r="M7" i="12"/>
  <c r="L7" i="12"/>
  <c r="K7" i="12"/>
  <c r="J7" i="12"/>
  <c r="M6" i="12"/>
  <c r="L6" i="12"/>
  <c r="K6" i="12"/>
  <c r="J6" i="12"/>
  <c r="B13" i="1" l="1"/>
  <c r="C40" i="4" l="1"/>
  <c r="E49" i="11" l="1"/>
  <c r="D71" i="2" l="1"/>
  <c r="B71" i="2"/>
  <c r="D70" i="2"/>
  <c r="E66" i="2" s="1"/>
  <c r="B70" i="2"/>
  <c r="C68" i="2" s="1"/>
  <c r="F62" i="2"/>
  <c r="F63" i="2"/>
  <c r="F64" i="2"/>
  <c r="F65" i="2"/>
  <c r="F66" i="2"/>
  <c r="F67" i="2"/>
  <c r="F68" i="2"/>
  <c r="F69" i="2"/>
  <c r="F61" i="2"/>
  <c r="F71" i="2" l="1"/>
  <c r="E63" i="2"/>
  <c r="E67" i="2"/>
  <c r="E71" i="2"/>
  <c r="E64" i="2"/>
  <c r="E68" i="2"/>
  <c r="E70" i="2"/>
  <c r="E61" i="2"/>
  <c r="E65" i="2"/>
  <c r="E69" i="2"/>
  <c r="E62" i="2"/>
  <c r="C61" i="2"/>
  <c r="C65" i="2"/>
  <c r="C69" i="2"/>
  <c r="C71" i="2"/>
  <c r="C62" i="2"/>
  <c r="C66" i="2"/>
  <c r="C70" i="2"/>
  <c r="C63" i="2"/>
  <c r="C67" i="2"/>
  <c r="C64" i="2"/>
  <c r="F70" i="2"/>
  <c r="G70" i="2" l="1"/>
  <c r="G65" i="2"/>
  <c r="G61" i="2"/>
  <c r="G69" i="2"/>
  <c r="G64" i="2"/>
  <c r="G67" i="2"/>
  <c r="G63" i="2"/>
  <c r="G66" i="2"/>
  <c r="G62" i="2"/>
  <c r="G71" i="2"/>
  <c r="G68" i="2"/>
  <c r="E10" i="4"/>
  <c r="E9" i="4"/>
  <c r="E8" i="4"/>
  <c r="E7" i="4"/>
  <c r="E6" i="4"/>
  <c r="E5" i="4"/>
  <c r="E4" i="4"/>
  <c r="E11" i="4"/>
  <c r="D12" i="4"/>
  <c r="C12" i="4"/>
  <c r="L5" i="2"/>
  <c r="L8" i="2"/>
  <c r="L9" i="2"/>
  <c r="L11" i="2"/>
  <c r="C5" i="2" l="1"/>
  <c r="C6" i="2"/>
  <c r="L7" i="2"/>
  <c r="E12" i="4"/>
  <c r="F12" i="4" s="1"/>
  <c r="H12" i="2"/>
  <c r="I12" i="2" s="1"/>
  <c r="L6" i="2"/>
  <c r="F9" i="4" l="1"/>
  <c r="F7" i="4"/>
  <c r="F5" i="4"/>
  <c r="F11" i="4"/>
  <c r="F8" i="4"/>
  <c r="F10" i="4"/>
  <c r="F4" i="4"/>
  <c r="F6" i="4"/>
  <c r="L10" i="2"/>
  <c r="I13" i="2"/>
  <c r="I6" i="2"/>
  <c r="I8" i="2"/>
  <c r="I7" i="2"/>
  <c r="I10" i="2"/>
  <c r="I11" i="2"/>
  <c r="I5" i="2"/>
  <c r="I9" i="2"/>
  <c r="D12" i="2"/>
  <c r="E13" i="2" l="1"/>
  <c r="E5" i="2"/>
  <c r="E6" i="2"/>
  <c r="E7" i="2"/>
  <c r="E9" i="2"/>
  <c r="E12" i="2"/>
  <c r="L12" i="2"/>
  <c r="M12" i="2" s="1"/>
  <c r="E11" i="2"/>
  <c r="E8" i="2"/>
  <c r="E10" i="2"/>
  <c r="M9" i="2" l="1"/>
  <c r="M11" i="2"/>
  <c r="M10" i="2"/>
  <c r="M6" i="2"/>
  <c r="M5" i="2"/>
  <c r="M8" i="2"/>
  <c r="M7" i="2"/>
  <c r="G5" i="2" l="1"/>
  <c r="G6" i="2"/>
  <c r="J13" i="2" l="1"/>
  <c r="M13" i="2" s="1"/>
  <c r="C13" i="2" l="1"/>
  <c r="J7" i="2"/>
  <c r="J8" i="2"/>
  <c r="J6" i="2"/>
  <c r="G7" i="2" l="1"/>
  <c r="G13" i="2"/>
  <c r="C8" i="2"/>
  <c r="C7" i="2"/>
  <c r="C10" i="2"/>
  <c r="G8" i="2"/>
  <c r="G10" i="2"/>
  <c r="E59" i="11"/>
  <c r="D59" i="11"/>
  <c r="C59" i="11"/>
  <c r="B59" i="11"/>
  <c r="E58" i="11"/>
  <c r="D58" i="11"/>
  <c r="C58" i="11"/>
  <c r="B58" i="11"/>
  <c r="E57" i="11"/>
  <c r="D57" i="11"/>
  <c r="C57" i="11"/>
  <c r="B57" i="11"/>
  <c r="E56" i="11"/>
  <c r="D56" i="11"/>
  <c r="C56" i="11"/>
  <c r="B56" i="11"/>
  <c r="E55" i="11"/>
  <c r="D55" i="11"/>
  <c r="C55" i="11"/>
  <c r="B55" i="11"/>
  <c r="E54" i="11"/>
  <c r="D54" i="11"/>
  <c r="C54" i="11"/>
  <c r="B54" i="11"/>
  <c r="E53" i="11"/>
  <c r="D53" i="11"/>
  <c r="C53" i="11"/>
  <c r="B53" i="11"/>
  <c r="E52" i="11"/>
  <c r="D52" i="11"/>
  <c r="C52" i="11"/>
  <c r="B52" i="11"/>
  <c r="E51" i="11"/>
  <c r="D51" i="11"/>
  <c r="C51" i="11"/>
  <c r="B51" i="11"/>
  <c r="E50" i="11"/>
  <c r="D50" i="11"/>
  <c r="C50" i="11"/>
  <c r="B50" i="11"/>
  <c r="D49" i="11"/>
  <c r="B49" i="11"/>
  <c r="C49" i="11"/>
  <c r="J5" i="2" l="1"/>
  <c r="J10" i="2" s="1"/>
  <c r="K13" i="2" s="1"/>
  <c r="K5" i="2" l="1"/>
  <c r="K8" i="2"/>
  <c r="K10" i="2"/>
  <c r="K6" i="2"/>
  <c r="K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Cloots, Heidi</author>
  </authors>
  <commentList>
    <comment ref="D15" authorId="0" shapeId="0" xr:uid="{00000000-0006-0000-0100-000001000000}">
      <text>
        <r>
          <rPr>
            <b/>
            <sz val="9"/>
            <color indexed="81"/>
            <rFont val="Tahoma"/>
            <family val="2"/>
          </rPr>
          <t>Cloots, Heidi:</t>
        </r>
        <r>
          <rPr>
            <sz val="9"/>
            <color indexed="81"/>
            <rFont val="Tahoma"/>
            <family val="2"/>
          </rPr>
          <t xml:space="preserve">
Selectie B van EMCDDA</t>
        </r>
      </text>
    </comment>
  </commentList>
</comments>
</file>

<file path=xl/sharedStrings.xml><?xml version="1.0" encoding="utf-8"?>
<sst xmlns="http://schemas.openxmlformats.org/spreadsheetml/2006/main" count="491" uniqueCount="289">
  <si>
    <t>Gezondheidsindicatoren</t>
  </si>
  <si>
    <t>Vlaams Gewest</t>
  </si>
  <si>
    <t>Gepubliceerd op:</t>
  </si>
  <si>
    <t>Door:</t>
  </si>
  <si>
    <t>Hoe refereren naar dit document?</t>
  </si>
  <si>
    <t xml:space="preserve">http://www.zorg-en-gezondheid.be/Cijfers </t>
  </si>
  <si>
    <t>bron:</t>
  </si>
  <si>
    <t>Zorg en Gezondheid</t>
  </si>
  <si>
    <t>Afdeling Informatie en Zorgberoepen</t>
  </si>
  <si>
    <t>figuur</t>
  </si>
  <si>
    <t>In dit document:</t>
  </si>
  <si>
    <t>Mannen</t>
  </si>
  <si>
    <t>Vrouwen</t>
  </si>
  <si>
    <t xml:space="preserve">bron: </t>
  </si>
  <si>
    <t xml:space="preserve">Mannen </t>
  </si>
  <si>
    <t>Tabel</t>
  </si>
  <si>
    <t>tabel</t>
  </si>
  <si>
    <t>%</t>
  </si>
  <si>
    <t>Totaal</t>
  </si>
  <si>
    <t>ICD-10 code</t>
  </si>
  <si>
    <t>Bespreking</t>
  </si>
  <si>
    <t>Doodsoorzaken</t>
  </si>
  <si>
    <t>figuren</t>
  </si>
  <si>
    <t>(ASR-E per 100.000 inwoners)</t>
  </si>
  <si>
    <t>nauwe selectie</t>
  </si>
  <si>
    <t>brede selectie</t>
  </si>
  <si>
    <t>x</t>
  </si>
  <si>
    <t>Mannen en vrouwen, Vlaams Gewest</t>
  </si>
  <si>
    <t>Totaal onderliggende doodsoorzaken</t>
  </si>
  <si>
    <t>% nauw</t>
  </si>
  <si>
    <t>Alle overlijdens</t>
  </si>
  <si>
    <t>per geslacht, Vlaams Gewest</t>
  </si>
  <si>
    <t>totaal</t>
  </si>
  <si>
    <t>onderliggende doodsoorzaak</t>
  </si>
  <si>
    <t>mannen</t>
  </si>
  <si>
    <t>vrouwen</t>
  </si>
  <si>
    <t>C00-D48</t>
  </si>
  <si>
    <t>ICD-10-code</t>
  </si>
  <si>
    <t>Kanker en andere nieuwvormingen</t>
  </si>
  <si>
    <t>Ziekten van het hart- en vaatstelsel</t>
  </si>
  <si>
    <t>I00-I99</t>
  </si>
  <si>
    <t>Ziekten van het ademhalingsstelsel</t>
  </si>
  <si>
    <t>J00-J99</t>
  </si>
  <si>
    <t>Uitwendige doodsoorzaken</t>
  </si>
  <si>
    <t>V00-Y89</t>
  </si>
  <si>
    <t>Andere oorzaken</t>
  </si>
  <si>
    <t>Ziekten van het spijsverteringsstelsel</t>
  </si>
  <si>
    <t>K00-K93</t>
  </si>
  <si>
    <t>Endocriene, voedings- en stofwisselingsstoornissen</t>
  </si>
  <si>
    <t>E00-E99</t>
  </si>
  <si>
    <t>OG</t>
  </si>
  <si>
    <t>BG</t>
  </si>
  <si>
    <t>Vlaams Gewest, ASR-E per 100.000 inwoners</t>
  </si>
  <si>
    <t>Nauwe selectie, mannen en vrouwen, Vlaams Gewest</t>
  </si>
  <si>
    <t>nauwe selectie (N)</t>
  </si>
  <si>
    <t>brede selectie (B)</t>
  </si>
  <si>
    <t>Druggerelateerde sterfte</t>
  </si>
  <si>
    <t>F11</t>
  </si>
  <si>
    <t>F19</t>
  </si>
  <si>
    <t>R96, R98, R99</t>
  </si>
  <si>
    <t>F12</t>
  </si>
  <si>
    <t>F14</t>
  </si>
  <si>
    <t>F15</t>
  </si>
  <si>
    <t>F13</t>
  </si>
  <si>
    <t>F18</t>
  </si>
  <si>
    <t>T40</t>
  </si>
  <si>
    <t>T42.3, T42.4, T42.6, T42.7</t>
  </si>
  <si>
    <t>Toxisch effect door anti-epileptica, sedativa en hypnotica</t>
  </si>
  <si>
    <t>T43.6</t>
  </si>
  <si>
    <t>Toxisch effect door psychostimulantia</t>
  </si>
  <si>
    <t>Z50.3</t>
  </si>
  <si>
    <t>Z71.5</t>
  </si>
  <si>
    <t>Z72.2</t>
  </si>
  <si>
    <t>andere middelen</t>
  </si>
  <si>
    <t>geneesmiddelen</t>
  </si>
  <si>
    <t>Levensstijlproblemen: druggebruik</t>
  </si>
  <si>
    <t>Opname of raadpleging voor drugsmisbruik</t>
  </si>
  <si>
    <t>Toxisch effect door overige al dan niet gespecificeerde psychofarmaca</t>
  </si>
  <si>
    <t>T43.8, T43.9</t>
  </si>
  <si>
    <t>T50.9</t>
  </si>
  <si>
    <t>Toxisch effect door niet gespecificeerd middel</t>
  </si>
  <si>
    <t>X42 + T40</t>
  </si>
  <si>
    <t>X62 + T40</t>
  </si>
  <si>
    <t>Y12 + T40</t>
  </si>
  <si>
    <t>Y11 + T43.6</t>
  </si>
  <si>
    <t>X61 + T43.6</t>
  </si>
  <si>
    <t>X41 + T43.6</t>
  </si>
  <si>
    <t>F16</t>
  </si>
  <si>
    <t>X40-X49 + (T43.8, T43.9)</t>
  </si>
  <si>
    <t>X60-X69 + (T43.8, T43.9)</t>
  </si>
  <si>
    <t>Y10-Y19 + (T43.8, T43.9)</t>
  </si>
  <si>
    <t>(X44, X49) + T50.9</t>
  </si>
  <si>
    <t>(X64, X69) + T50.9</t>
  </si>
  <si>
    <t>(Y14, Y19) + T50.9</t>
  </si>
  <si>
    <t>(X41, X43, X44) + andere T-codes</t>
  </si>
  <si>
    <t>(X61, X63, X64) + andere T-codes</t>
  </si>
  <si>
    <t>(Y11, Y13, Y14) + andere T-codes</t>
  </si>
  <si>
    <t>Accidentele vergiftiging door onduidelijke middelen</t>
  </si>
  <si>
    <t>Zelfvergiftiging door onduidelijke middelen</t>
  </si>
  <si>
    <t xml:space="preserve">Vergiftiging met onbepaalde intentie door onduidelijke middelen </t>
  </si>
  <si>
    <t>Vergiftiging met onbepaalde intentie door psychostimulantia met misbruikpotentieel</t>
  </si>
  <si>
    <t>Zelfvergiftiging door psychostimulantia met misbruikpotentieel</t>
  </si>
  <si>
    <t>Accidentele vergiftiging door psychostimulantia met misbruikpotentieel</t>
  </si>
  <si>
    <t>illegale drugs</t>
  </si>
  <si>
    <t>breedste selectie</t>
  </si>
  <si>
    <t>X61 + (T42.3, T42.4, T42.6, T42.7)</t>
  </si>
  <si>
    <t>X41 + (T42.3, T42.4, T42.6, T42.7)</t>
  </si>
  <si>
    <t>Y11 + (T42.3, T42.4, T42.6, T42.7)</t>
  </si>
  <si>
    <t>Selectie druggerelateerde sterfte</t>
  </si>
  <si>
    <t>Extra vermeldingen middelen</t>
  </si>
  <si>
    <t>Alle vermeldingen middelen</t>
  </si>
  <si>
    <t>meer over de definitie en selectiecriteria voor druggerelateerde sterfte &gt;</t>
  </si>
  <si>
    <t>Onduidelijke oorzaken</t>
  </si>
  <si>
    <t>Druggerelateerde sterfte vormt een klein deel van de vermijdbare sterfte. Wanneer we kijken naar overlijdens op alle leeftijden:</t>
  </si>
  <si>
    <t>F11-F12, F14-F16, F19</t>
  </si>
  <si>
    <t>R96.0</t>
  </si>
  <si>
    <t>R98</t>
  </si>
  <si>
    <t>R99</t>
  </si>
  <si>
    <t>Plotse dood</t>
  </si>
  <si>
    <t>Andere slecht omschreven en niet-gespecificeerde oorzaken van sterfte</t>
  </si>
  <si>
    <t>X41</t>
  </si>
  <si>
    <t>X42</t>
  </si>
  <si>
    <t>X44</t>
  </si>
  <si>
    <t>X61</t>
  </si>
  <si>
    <t>X62</t>
  </si>
  <si>
    <t>Y11</t>
  </si>
  <si>
    <t>Y12</t>
  </si>
  <si>
    <t>Y13</t>
  </si>
  <si>
    <t>Y14</t>
  </si>
  <si>
    <t>Accidentele vergiftiging psychotrope (genees)middelen</t>
  </si>
  <si>
    <t>Zelfvergiftiging psychotrope (genees)middelen</t>
  </si>
  <si>
    <t>Vergiftiging met onbepaalde intentie door psychotrope (genees)middelen</t>
  </si>
  <si>
    <t>Rehabilitatie na drugsmisbruik</t>
  </si>
  <si>
    <t>Mannen en vrouwen, Vlaams Gewest, breedste selectie</t>
  </si>
  <si>
    <t>Mentale en gedragsstoornissen (niet geselecteerde F1x)</t>
  </si>
  <si>
    <t>F00-F09, F20-F99</t>
  </si>
  <si>
    <t>(D, G, H, L00-R95)</t>
  </si>
  <si>
    <t>Brede selectie, mannen en vrouwen, Vlaams Gewest</t>
  </si>
  <si>
    <t>Het gestandaardiseerde aantal overlijdens door illegaal druggebruik kent geen duidelijk trend.</t>
  </si>
  <si>
    <t>waarvan zelfdoding:</t>
  </si>
  <si>
    <t>onderliggend: geneesmiddelenmisbruik</t>
  </si>
  <si>
    <t>onderliggend: misbruik andere middelen</t>
  </si>
  <si>
    <t>N</t>
  </si>
  <si>
    <t>onduidelijke overlijdens en vergiftigingen</t>
  </si>
  <si>
    <t>Totaal mogelijk middelengerelateerd</t>
  </si>
  <si>
    <t>onderliggend: illegaal druggebruik
(nauwe selectie)</t>
  </si>
  <si>
    <t>alle middelengerelateerde zelfdodingen</t>
  </si>
  <si>
    <t>groep onderliggende oorzaak:</t>
  </si>
  <si>
    <t>Overzicht geselecteerde doodsoorzaken voor druggerelateerde sterfte naar ICD-10-indeling</t>
  </si>
  <si>
    <t>Een aantal sterfgevallen worden rechtstreeks toegeschreven aan het gebruik van illegale drugs, andere psychoactieve middelen of psychofarmaca. Het betreft hier vooral afhankelijkheidssyndromen en overlijdens door intoxicatie (zowel intentioneel (suïcide) als accidenteel (ongeval)).</t>
  </si>
  <si>
    <t>Misbruik en verslaving hallucinogenen</t>
  </si>
  <si>
    <t>Misbruik en verslaving opiaten</t>
  </si>
  <si>
    <t>Misbruik en verslaving cannabinoïden</t>
  </si>
  <si>
    <t>Misbruik en verslaving cocaïne</t>
  </si>
  <si>
    <t>Misbruik en verslaving andere stimulantia</t>
  </si>
  <si>
    <t>Misbruik en verslaving niet gespecifieerde illegale en andere psychoactieve middelen</t>
  </si>
  <si>
    <t>Toxisch effect van narcotica en psychodysleptica</t>
  </si>
  <si>
    <t>Toxisch effect van psychostimulantia met misbruikpotentieel</t>
  </si>
  <si>
    <t xml:space="preserve">middelengroep 
</t>
  </si>
  <si>
    <t>Accidentele vergiftiging narcotica en psychodysleptica</t>
  </si>
  <si>
    <t>Zelfvergiftiging door narcotica en psychodysleptica</t>
  </si>
  <si>
    <t>Vergiftiging met onbepaalde intentie door narcotica en psychodysleptica</t>
  </si>
  <si>
    <t>Rehabilitatie drugsmisbruik</t>
  </si>
  <si>
    <t>Misbruik en verslaving sedativa of hypnotica</t>
  </si>
  <si>
    <t>Toxisch effect anti-epileptica, sedativa en hypnotica</t>
  </si>
  <si>
    <t>Accidentele vergiftiging door anti-epileptica, sedativa en hypnotica</t>
  </si>
  <si>
    <t>Zelfvergiftiging door anti-epileptica, sedativa en hypnotica</t>
  </si>
  <si>
    <t>Vergiftiging met onbepaalde intentie door anti-epileptica, sedativa en hypnotica</t>
  </si>
  <si>
    <t>Toxisch effect door niet gespecificeerde (genees)middelen en biologische substanties</t>
  </si>
  <si>
    <t>Accidentele vergiftiging door niet gespecificeerde (genees)middelen en biologische substanties</t>
  </si>
  <si>
    <t>Zelfvergiftiging door niet gespecificeerde (genees)middelen en biologische substanties</t>
  </si>
  <si>
    <t>Vergiftiging met onbepaalde intentie door niet gespecificeerde (genees)middelen en biologische substanties</t>
  </si>
  <si>
    <t>Misbruik en verslaving</t>
  </si>
  <si>
    <t xml:space="preserve">Accidentele vergiftiging </t>
  </si>
  <si>
    <t xml:space="preserve">Vergiftiging met onbepaalde intentie </t>
  </si>
  <si>
    <t xml:space="preserve">Zelfvergiftiging </t>
  </si>
  <si>
    <t>illegale drugs (nauw)</t>
  </si>
  <si>
    <t>Mannen en vrouwen, Vlaams Gewest, breedste selectie, maar niet onderliggend</t>
  </si>
  <si>
    <t>Misbruik van en verslaving aan illegale middelen</t>
  </si>
  <si>
    <t>Overlijden buiten aanwezigheid van anderen</t>
  </si>
  <si>
    <t>Toxisch effect door narcotica en psychodysleptica</t>
  </si>
  <si>
    <t>Accidentele vergiftiging illegale drugs, narcotica en hallucinogenen</t>
  </si>
  <si>
    <t>Accidentele vergiftiging andere en ongespecificeerde (genees)middelen en biologische stoffen</t>
  </si>
  <si>
    <t>Zelfvergiftiging illegale drugs, narcotica en hallucinogenen</t>
  </si>
  <si>
    <t>Zelfvergiftiging andere en ongespecifieerde (genees)middelen en biologische stoffen</t>
  </si>
  <si>
    <t>Vergiftiging met onbepaalde intentie door illegale drugs, narcotica en hallucinogenen</t>
  </si>
  <si>
    <t>Vergiftiging met onbepaalde intentie door andere geneesmiddelen met werking op het autonome zenuwstelsel</t>
  </si>
  <si>
    <t>Vergiftiging met onbepaalde intentie door andere en ongespecificeerde (genees)middelen en biologische stoffen</t>
  </si>
  <si>
    <t>Betrouwbaarheidsinterval</t>
  </si>
  <si>
    <t>Totaal met betrouwbaarheidsinterval, mannen en vrouwen, nauwe selectie</t>
  </si>
  <si>
    <t>Evolutie verloren potentiële jaren toe te schrijven aan druggebruik</t>
  </si>
  <si>
    <t>Misbruik van en verslaving aan vluchtige middelen</t>
  </si>
  <si>
    <t>Toxisch effect van andere al dan niet gespecificeerde psychotrope middelen</t>
  </si>
  <si>
    <t>Accidentele vergiftiging door andere al dan niet gespecificeerde psychotrope middelen</t>
  </si>
  <si>
    <t>Zelfvergiftiging door andere al dan niet gespecificeerde psychotrope middelen</t>
  </si>
  <si>
    <t>Vergiftiging met onbepaalde intentie door andere al dan niet gespecificeerde psychotrope middelen</t>
  </si>
  <si>
    <t>Totaal onderverdeeld in subgroepen vs mannen en vrouwen, brede selectie</t>
  </si>
  <si>
    <t>Misbruik van en verslaving aan sedativa en hypnotica</t>
  </si>
  <si>
    <t>Misbruik van en verslaving aan vluchtige stoffen</t>
  </si>
  <si>
    <t>niet onderliggend</t>
  </si>
  <si>
    <t>verdeling per geslacht</t>
  </si>
  <si>
    <t>oorzakengroep en aandeel zelfdoding per geslacht</t>
  </si>
  <si>
    <t>X60, X63, X64</t>
  </si>
  <si>
    <t>Het gestandaardiseerde aantal overlijdens door gebruik van drugs en andere psychotrope middelen (brede selectie) kent geen duidelijk trend.</t>
  </si>
  <si>
    <t>N: nauwe selectie</t>
  </si>
  <si>
    <t>B: brede selectie</t>
  </si>
  <si>
    <t>Definitie "druggerelateerde sterfte":  'nauwe' en 'brede' selectie</t>
  </si>
  <si>
    <t>meer over deze definitie van het  'European Monitoring  Centre for Drugs and Drug Addiction' &gt;</t>
  </si>
  <si>
    <r>
      <t xml:space="preserve">De </t>
    </r>
    <r>
      <rPr>
        <b/>
        <sz val="11"/>
        <color theme="1"/>
        <rFont val="Calibri"/>
        <family val="2"/>
        <scheme val="minor"/>
      </rPr>
      <t>nauwe selectie</t>
    </r>
    <r>
      <rPr>
        <sz val="11"/>
        <color theme="1"/>
        <rFont val="Calibri"/>
        <family val="2"/>
        <scheme val="minor"/>
      </rPr>
      <t xml:space="preserve"> van de druggerelateerde sterfte bevat de overlijdens rechtstreeks toegeschreven aan (voornamelijk)</t>
    </r>
    <r>
      <rPr>
        <b/>
        <sz val="11"/>
        <color theme="1"/>
        <rFont val="Calibri"/>
        <family val="2"/>
        <scheme val="minor"/>
      </rPr>
      <t xml:space="preserve"> illegale drugs </t>
    </r>
    <r>
      <rPr>
        <sz val="11"/>
        <color theme="1"/>
        <rFont val="Calibri"/>
        <family val="2"/>
        <scheme val="minor"/>
      </rPr>
      <t>(onderliggende doodsoorzaak - zie lijst hieronder). Deze selectie valt volledig samen met 'selectie B' van het Europese monitoring centrum (EMCDDA).</t>
    </r>
  </si>
  <si>
    <t>breed/breedst</t>
  </si>
  <si>
    <t>% breedst</t>
  </si>
  <si>
    <t>Alle vermeldingen, aantal vermeldingen</t>
  </si>
  <si>
    <t>Alle vermeldingen, aantal overlijdens</t>
  </si>
  <si>
    <t>psychofarmaca</t>
  </si>
  <si>
    <t>onduidelijk overlijden</t>
  </si>
  <si>
    <t>&gt;  Op het sterftecertificaat kan de arts, buiten de 'onderliggende of oorspronkelijke doodsoorzaak', nog een aantal andere doodsoorzaken noteren. Een reeks van 4 lijnen geeft de ketting van aandoeningen of gebeurtenissen weer die rechtstreeks geleid hebben tot het overlijden (oorzaak-gevolg verband met de onderliggende doodsoorzaak). Verder zijn er nog 3 lijnen voorzien voor bijkomende doodsoorzaken. Bijkomende doodsoorzaken hebben niet rechtstreeks tot de dood geleid, maar hebben er wel een duidelijke rol in gespeeld. Al deze doodsoorzaken worden meegenomen in de 'breedste selectie'.</t>
  </si>
  <si>
    <r>
      <t xml:space="preserve">&gt;  In principe vallen ook </t>
    </r>
    <r>
      <rPr>
        <b/>
        <sz val="10.5"/>
        <color theme="1"/>
        <rFont val="Calibri"/>
        <family val="2"/>
        <scheme val="minor"/>
      </rPr>
      <t>ongevallen</t>
    </r>
    <r>
      <rPr>
        <sz val="10.5"/>
        <color theme="1"/>
        <rFont val="Calibri"/>
        <family val="2"/>
        <scheme val="minor"/>
      </rPr>
      <t xml:space="preserve"> onder de druggerelateerde sterfte </t>
    </r>
    <r>
      <rPr>
        <i/>
        <sz val="10.5"/>
        <color theme="1"/>
        <rFont val="Calibri"/>
        <family val="2"/>
        <scheme val="minor"/>
      </rPr>
      <t>wanneer de arts uitdrukkelijk heeft vermeld</t>
    </r>
    <r>
      <rPr>
        <sz val="10.5"/>
        <color theme="1"/>
        <rFont val="Calibri"/>
        <family val="2"/>
        <scheme val="minor"/>
      </rPr>
      <t xml:space="preserve"> dat het ongeval gebeurde terwijl de persoon in kwestie onder invloed was van drugs (of psychoactieve medicatie). Maar dat laatste is niet altijd geweten of het wordt niet genoteerd. Hierdoor is het aantal ongevallen dat hier meegeteld wordt meer dan waarschijnlijk een </t>
    </r>
    <r>
      <rPr>
        <b/>
        <sz val="10.5"/>
        <color theme="1"/>
        <rFont val="Calibri"/>
        <family val="2"/>
        <scheme val="minor"/>
      </rPr>
      <t>onderschatting</t>
    </r>
    <r>
      <rPr>
        <sz val="10.5"/>
        <color theme="1"/>
        <rFont val="Calibri"/>
        <family val="2"/>
        <scheme val="minor"/>
      </rPr>
      <t xml:space="preserve"> van het aantal druggerelateerde sterfgevallen door ongevallen.</t>
    </r>
  </si>
  <si>
    <t xml:space="preserve">&gt;  Sinds 2012 kunnen een onbeperkt aantal ICD-10 codes worden weggeschreven in het databestand, terwijl er voordien maar plaats was voor 7 (of 8) doodsoorzaken. </t>
  </si>
  <si>
    <t>&gt;  Voor mannen was het gestandaardiseerde aantal overlijdens door drugs en andere psychotrope middelen steeds (significant) hoger dan voor vrouwen (gemiddeld 1,5 keer hoger).</t>
  </si>
  <si>
    <t>Extra vermeldingen drugs of psychoactieve middelen</t>
  </si>
  <si>
    <r>
      <t xml:space="preserve">&gt; is 0,03% (nauwe selectie, voornamelijk illegale drugs) tot 0,6% (breedste selectie) van de totale sterfte bij </t>
    </r>
    <r>
      <rPr>
        <b/>
        <sz val="11"/>
        <color theme="1"/>
        <rFont val="Calibri"/>
        <family val="2"/>
        <scheme val="minor"/>
      </rPr>
      <t>vrouwen</t>
    </r>
    <r>
      <rPr>
        <sz val="11"/>
        <color theme="1"/>
        <rFont val="Calibri"/>
        <family val="2"/>
        <scheme val="minor"/>
      </rPr>
      <t xml:space="preserve"> gerelateerd aan drugmisbruik.</t>
    </r>
  </si>
  <si>
    <t>&gt; De belangrijkste onderliggende oorzaken gerelateerd aan illegale drugs zijn 'vergiftigingen', hetzij een accidentele overdosis, hetzij een overdosis waarvan intentie niet kon bepaald worden. Kijken we naar de bredere selecties, komen zelfvergiftiging en onduidelijke overlijdens naar voor.</t>
  </si>
  <si>
    <t xml:space="preserve">Met de term "drugs" of  "druggerelateerd" wordt hier in de eerste plaats verwezen naar (voornamelijk) illegale psychoactieve middelen (drugs in engere zin).  De term wordt hier ook in bredere zin gebruikt en verwijst dan naar het geheel van psychotrope middelen andere dan alcohol en tabak.  </t>
  </si>
  <si>
    <r>
      <t xml:space="preserve">De selectie van druggerelateerde doodsoorzaken is gebaseerd op de definitie van het </t>
    </r>
    <r>
      <rPr>
        <i/>
        <sz val="11"/>
        <color theme="1"/>
        <rFont val="Calibri"/>
        <family val="2"/>
        <scheme val="minor"/>
      </rPr>
      <t xml:space="preserve">European Monitoring Centre for Drugs and Drug Addiction </t>
    </r>
    <r>
      <rPr>
        <sz val="11"/>
        <color theme="1"/>
        <rFont val="Calibri"/>
        <family val="2"/>
        <scheme val="minor"/>
      </rPr>
      <t>(EMCDDA - selectie B) en het rapport "Middelengebruik in Vlaanderen: een stand van zaken", gemaakt ter gelegenheid van de gezondheidsconferentie tabak, alcohol en drugs in 2006.</t>
    </r>
  </si>
  <si>
    <t xml:space="preserve"> </t>
  </si>
  <si>
    <t>Heidi Cloots, Erik Hendrickx, Anne Kongs, Hilde Smets</t>
  </si>
  <si>
    <t>Druggerelateerde doodsoorzaken, 2016</t>
  </si>
  <si>
    <t>Onderliggende doodsoorzaken wanneer drugs ook werden vermeld, 2016</t>
  </si>
  <si>
    <t>Evolutie gestandaardiseerde druggerelateerde mortaliteit 2005-2016</t>
  </si>
  <si>
    <t>Evolutie verloren jaren door drugs, 2005-2016</t>
  </si>
  <si>
    <t>Mannen en vrouwen, Vlaams Gewest, per 100.000 inwoners</t>
  </si>
  <si>
    <t>Aandeel sterfterisico door drugs in alle overlijdens</t>
  </si>
  <si>
    <t xml:space="preserve">&lt;15 jaar </t>
  </si>
  <si>
    <t>15-24 jaar</t>
  </si>
  <si>
    <t>25-34 jaar</t>
  </si>
  <si>
    <t>35-44 jaar</t>
  </si>
  <si>
    <t>45-54 jaar</t>
  </si>
  <si>
    <t>55-64 jaar</t>
  </si>
  <si>
    <t>65-74 jaar</t>
  </si>
  <si>
    <t>75 jaar of ouder</t>
  </si>
  <si>
    <t>Aandeel druggerelateerde mortaliteit, per leeftijdsgroep</t>
  </si>
  <si>
    <t>mannen en vrouwen, Vlaams Gewest</t>
  </si>
  <si>
    <t>vergelijking mannen</t>
  </si>
  <si>
    <t>vergelijking vrouwen</t>
  </si>
  <si>
    <t>Op logschaal</t>
  </si>
  <si>
    <t>Gemiddeld leeftijdsspecifiek sterfterisico door drugs, 2015-2016</t>
  </si>
  <si>
    <t>Aantal overlijdens toegeschreven aan het gebruik van drugs naar onderliggende doodsoorzaak (en extra vermeldingen), 2016</t>
  </si>
  <si>
    <t>Sterftecertificaten van alle personen, Vlaams Gewest, 2016</t>
  </si>
  <si>
    <t>Verdeling druggerelateerde sterfte naar doodsoorzaken, 2016</t>
  </si>
  <si>
    <t>Aantal overlijdens door druggebruik naar subgroep middel, 2016</t>
  </si>
  <si>
    <r>
      <t xml:space="preserve">&gt; is 0,1% (nauwe selectie, voornamelijk illegale drugs) tot 1,0% (breedste selectie) van de totale sterfte bij </t>
    </r>
    <r>
      <rPr>
        <b/>
        <sz val="11"/>
        <color theme="1"/>
        <rFont val="Calibri"/>
        <family val="2"/>
        <scheme val="minor"/>
      </rPr>
      <t>mannen</t>
    </r>
    <r>
      <rPr>
        <sz val="11"/>
        <color theme="1"/>
        <rFont val="Calibri"/>
        <family val="2"/>
        <scheme val="minor"/>
      </rPr>
      <t xml:space="preserve"> gerelateerd aan drugmisbruik.</t>
    </r>
  </si>
  <si>
    <t xml:space="preserve">&gt; In 80% van de overlijdens waarbij de geselecteerde 'druggerelateerde oorzaken' als niet onderliggend werden vermeld, was de onderliggende doodsoorzaak uitwendig.
&gt; In 5% van deze overlijdens was de onderliggende oorzaak een hart- en vaataandoening.
</t>
  </si>
  <si>
    <t>Onderliggende doodsoorzaak wanneer drugs of psycho-actieve middelen ook werden vermeld, 2016</t>
  </si>
  <si>
    <t>Detail alle vermeldingen druggebruik, 2014-2016</t>
  </si>
  <si>
    <t>Gemiddeld leeftijdsspecifiek sterfterisico druggerelateerde sterfte 2015-2016</t>
  </si>
  <si>
    <t>sterftecertificaten van alle personen, Vlaams Gewest, 2015-2016</t>
  </si>
  <si>
    <t>Gemiddeld leeftijdsspecifiek sterfterisico door druggebruik 2015-2016</t>
  </si>
  <si>
    <r>
      <t xml:space="preserve">&gt;  Bij </t>
    </r>
    <r>
      <rPr>
        <b/>
        <sz val="11"/>
        <color theme="1"/>
        <rFont val="Calibri"/>
        <family val="2"/>
        <scheme val="minor"/>
      </rPr>
      <t>mannen</t>
    </r>
    <r>
      <rPr>
        <sz val="11"/>
        <color theme="1"/>
        <rFont val="Calibri"/>
        <family val="2"/>
        <scheme val="minor"/>
      </rPr>
      <t xml:space="preserve"> zien we het </t>
    </r>
    <r>
      <rPr>
        <b/>
        <sz val="11"/>
        <color theme="1"/>
        <rFont val="Calibri"/>
        <family val="2"/>
        <scheme val="minor"/>
      </rPr>
      <t>hoogste</t>
    </r>
    <r>
      <rPr>
        <sz val="11"/>
        <color theme="1"/>
        <rFont val="Calibri"/>
        <family val="2"/>
        <scheme val="minor"/>
      </rPr>
      <t xml:space="preserve"> sterfterisico's door illegale drugs bij 25-44-jarigen, waar 2% tot 3% van de overlijdens kan toegeschreven worden aan gebruik van illegale middelen.</t>
    </r>
  </si>
  <si>
    <r>
      <t xml:space="preserve">&gt;  Bij </t>
    </r>
    <r>
      <rPr>
        <b/>
        <sz val="11"/>
        <color theme="1"/>
        <rFont val="Calibri"/>
        <family val="2"/>
        <scheme val="minor"/>
      </rPr>
      <t>vrouwen</t>
    </r>
    <r>
      <rPr>
        <sz val="11"/>
        <color theme="1"/>
        <rFont val="Calibri"/>
        <family val="2"/>
        <scheme val="minor"/>
      </rPr>
      <t xml:space="preserve"> zien we het </t>
    </r>
    <r>
      <rPr>
        <b/>
        <sz val="11"/>
        <color theme="1"/>
        <rFont val="Calibri"/>
        <family val="2"/>
        <scheme val="minor"/>
      </rPr>
      <t>hoogste</t>
    </r>
    <r>
      <rPr>
        <sz val="11"/>
        <color theme="1"/>
        <rFont val="Calibri"/>
        <family val="2"/>
        <scheme val="minor"/>
      </rPr>
      <t xml:space="preserve"> sterfterisico door illegale drugs bij 35-44-jarigen, waar 1,2% van de overlijdens kan toegeschreven worden aan gebruik van illegale middelen.</t>
    </r>
  </si>
  <si>
    <t>Evolutie gestandaardiseerd aantal overlijdens toe te schrijven aan illegaal druggebruik, 2006-2016</t>
  </si>
  <si>
    <t xml:space="preserve">sterftecertificaten van alle personen, Vlaams Gewest, 2006-2016 </t>
  </si>
  <si>
    <t>Evolutie gestandaardiseerd aantal overlijdens toe te schrijven aan illegaal druggebruik 2006-2016</t>
  </si>
  <si>
    <t>Evolutie gestandaardiseerd aantal overlijdens mogelijks toe te schrijven aan misbruik van drugs en andere psychotrope middelen, 2006-2016</t>
  </si>
  <si>
    <t>&gt;   Het gestandaardiseerde aantal druggerelateerde overlijdens piekte in 2008. Het cijfer was toen duidelijk hoger dan in 2006 en 2011-2016.</t>
  </si>
  <si>
    <t xml:space="preserve">&gt;   Het gestandaardiseerde aantal drugoverlijdens was steeds hoger voor mannen dan voor vrouwen. Gemiddeld zijn de sterftecijfers bij mannen 3,8 keer hoger dan bij vrouwen (minimum 2 keer, maximum 7 keer hoger). </t>
  </si>
  <si>
    <t>&gt; Bij mannen zien we een grote piek in de sterftecijfers in  2008. Bij vrouwen zien we de piek in 2009.</t>
  </si>
  <si>
    <t>&gt;  Het gestandaardiseerde aantal druggerelateerde overlijdens (brede selectie) waren het hoogst in 2008-2009, 2013-2016.</t>
  </si>
  <si>
    <t xml:space="preserve">sterftecertificaten van personen van 1 jaar en ouder, Vlaams Gewest, 2006-2016 </t>
  </si>
  <si>
    <t>Mannen en vrouwen, 0-79 jaar, Vlaams Gewest, 2006-2016</t>
  </si>
  <si>
    <t>Evolutie gestandaardiseerd aantal levensjaren per 1.000 persoonsjaren toe te schrijven aan druggebruik</t>
  </si>
  <si>
    <t>Meer over de methode van SEYLL?</t>
  </si>
  <si>
    <t xml:space="preserve">Het geschatte aantal verloren levensjaren (SEYLL) door drugs en andere psychotrope middelen kende geen duidelijke trend in 2006-2016. </t>
  </si>
  <si>
    <t>Verloren levensjaren (SEYLL) per 1.000 persoonsjaren, mannen en vrouwen, 0-79 jaar, Vlaams Gewest, 2006-2016</t>
  </si>
  <si>
    <t>Vergelijking SEYLL toe te schrijven aan druggebruik met totaal aantal verloren jaren per 1.000 persoonsjaren</t>
  </si>
  <si>
    <t>Aandeel SEYLL door druggebruik</t>
  </si>
  <si>
    <t>SEYLL per 1.000 persoonsjaren alle overlijdens</t>
  </si>
  <si>
    <t>&gt;   Bij mannen schommelde het SEYLL-cijfer door gebruik van illegale drugs (nauwe selectie) rond 0,7 per 1.000 persoonsjaren in de periode 2006-2016, met een piek in 2008.</t>
  </si>
  <si>
    <t>&gt;   Bij mannen schommelde het SEYLL-cijfer door drugs en andere psychotrope middelen (brede selectie) rond 3,1 per 1.000 persoonsjaren in de periode 2006-2016.</t>
  </si>
  <si>
    <t xml:space="preserve">&gt;   Bij vrouwen schommelde het SEYLL-cijfer door gebruik van illegale drugs (nauwe selectie) rond 0,2 per 1.000 persoonsjaren in de periode 2006-2016. </t>
  </si>
  <si>
    <t>&gt;   Bij vrouwen schommelde het SEYLL-cijfer door drugs en andere psychotrope middelen (brede selectie) rond 1,7 per 1.000 persoonsjaren in de periode 2006-2016.</t>
  </si>
  <si>
    <t xml:space="preserve">&gt;   Bij mannen schommelde het aandeel van de verloren potentiële jaren door gebruik van illegale drugs (nauwe selectie) in het totaal SEYLL-cijfer rond 0,5% in 2006-2016. </t>
  </si>
  <si>
    <t>&gt;   Bij vrouwen schommelde het aandeel van de verloren potentiële jaren door gebruik van illegale drugs (nauwe selectie) in het totaal SEYLL-cijfer rond 0,2% in 2006-2016.</t>
  </si>
  <si>
    <t>&gt; Het aandeel van het SEYLL-cijfer mogelijks aan drugs of andere psychotrope middelen toe te schrijven in het totaal SEYLL-cijfer lag rond de 2,1% en 1,8% respectievelijk voor mannen en vrouwen in de periode 2006-2016.</t>
  </si>
  <si>
    <r>
      <t xml:space="preserve">De </t>
    </r>
    <r>
      <rPr>
        <b/>
        <sz val="11"/>
        <color theme="1"/>
        <rFont val="Calibri"/>
        <family val="2"/>
        <scheme val="minor"/>
      </rPr>
      <t>brede selectie</t>
    </r>
    <r>
      <rPr>
        <sz val="11"/>
        <color theme="1"/>
        <rFont val="Calibri"/>
        <family val="2"/>
        <scheme val="minor"/>
      </rPr>
      <t xml:space="preserve"> van druggerelateerde sterfte in deze analyse selecteert alle overlijdens rechtstreeks toegeschreven (onderliggende doodsoorzaak) aan misbruik van illegale drugs, andere psychoactieve middelen en psychofarmaca, aangevuld met plotse onduidelijke overlijdens bij mensen jonger dan 65 jaar.</t>
    </r>
  </si>
  <si>
    <r>
      <t xml:space="preserve">De </t>
    </r>
    <r>
      <rPr>
        <b/>
        <sz val="11"/>
        <color theme="1"/>
        <rFont val="Calibri"/>
        <family val="2"/>
        <scheme val="minor"/>
      </rPr>
      <t>breedste selectie</t>
    </r>
    <r>
      <rPr>
        <sz val="11"/>
        <color theme="1"/>
        <rFont val="Calibri"/>
        <family val="2"/>
        <scheme val="minor"/>
      </rPr>
      <t xml:space="preserve"> van druggerelateerde sterfgevallen bestaat uit alle overlijdens waar gebruik van drugs,  andere psychoactieve middelen of psychofarmca ergens in de doodsoorzakenreeks werd vermeld, aangevuld met plotse onduidelijke overlijdens bij mensen jonger dan 65 jaar.</t>
    </r>
  </si>
  <si>
    <t>Onduidelijke omstandigheden en doodsoorzaken bij mensen jonger dan 65 jaar.</t>
  </si>
  <si>
    <t>Druggerelateerde sterfte komt relatief meer voor in jongere leeftijdsgroepen.</t>
  </si>
  <si>
    <r>
      <t xml:space="preserve">&gt;  Wanneer we kijken naar </t>
    </r>
    <r>
      <rPr>
        <b/>
        <sz val="11"/>
        <color theme="1"/>
        <rFont val="Calibri"/>
        <family val="2"/>
        <scheme val="minor"/>
      </rPr>
      <t xml:space="preserve">alle vermeldingen van druggebruik </t>
    </r>
    <r>
      <rPr>
        <sz val="11"/>
        <color theme="1"/>
        <rFont val="Calibri"/>
        <family val="2"/>
        <scheme val="minor"/>
      </rPr>
      <t>in de doodsoorzakenketen én onduidelijke oorzaken bij mensen jonger dan 65 jaar (</t>
    </r>
    <r>
      <rPr>
        <i/>
        <sz val="11"/>
        <color theme="1"/>
        <rFont val="Calibri"/>
        <family val="2"/>
        <scheme val="minor"/>
      </rPr>
      <t>breedste selectie</t>
    </r>
    <r>
      <rPr>
        <sz val="11"/>
        <color theme="1"/>
        <rFont val="Calibri"/>
        <family val="2"/>
        <scheme val="minor"/>
      </rPr>
      <t>), zien we dat het aandeel mogelijks middelengerelateerde overlijdens bij 25-34-jarigen stijgt tot 13% .</t>
    </r>
  </si>
  <si>
    <t>&gt;  Onduidelijke doodsoorzaken (meegeteld tot 64 jaar in de brede selecties) komen relatief veel voor bij 55-64 jarigen. Dit hangt ook samen met het hogere algemene sterfterisico op die leeftijd. Wanneer we  vergelijken met de totale sterfterisico's, zien we het grootste aandeel mogelijk druggerelateerde sterfte (breedste selectie) toch bij jongere leeftijdsgroepen.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</si>
</sst>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_ * #,##0_ ;_ * \-#,##0_ ;_ * &quot;-&quot;??_ ;_ @_ "/>
    <numFmt numFmtId="166" formatCode="0.0"/>
  </numFmts>
  <fonts count="46" x14ac:knownFonts="1">
    <font>
      <sz val="11"/>
      <color theme="1"/>
      <name val="Calibri"/>
      <family val="2"/>
      <scheme val="minor"/>
    </font>
    <font>
      <b/>
      <sz val="11"/>
      <color theme="0"/>
      <name val="Calibri"/>
      <family val="2"/>
      <scheme val="minor"/>
    </font>
    <font>
      <b/>
      <sz val="11"/>
      <color theme="1"/>
      <name val="Calibri"/>
      <family val="2"/>
      <scheme val="minor"/>
    </font>
    <font>
      <b/>
      <i/>
      <sz val="20"/>
      <color rgb="FF207075"/>
      <name val="Calibri"/>
      <family val="2"/>
      <scheme val="minor"/>
    </font>
    <font>
      <i/>
      <sz val="20"/>
      <color rgb="FF207075"/>
      <name val="Calibri"/>
      <family val="2"/>
      <scheme val="minor"/>
    </font>
    <font>
      <sz val="16"/>
      <color rgb="FF2F2F2F"/>
      <name val="Calibri"/>
      <family val="2"/>
      <scheme val="minor"/>
    </font>
    <font>
      <b/>
      <i/>
      <sz val="11"/>
      <color theme="1"/>
      <name val="Calibri"/>
      <family val="2"/>
      <scheme val="minor"/>
    </font>
    <font>
      <i/>
      <sz val="11"/>
      <color theme="1"/>
      <name val="Calibri"/>
      <family val="2"/>
      <scheme val="minor"/>
    </font>
    <font>
      <u/>
      <sz val="11"/>
      <color theme="10"/>
      <name val="Calibri"/>
      <family val="2"/>
      <scheme val="minor"/>
    </font>
    <font>
      <b/>
      <sz val="12"/>
      <color rgb="FF004960"/>
      <name val="Verdana"/>
      <family val="2"/>
    </font>
    <font>
      <b/>
      <i/>
      <sz val="9"/>
      <color theme="1"/>
      <name val="Calibri"/>
      <family val="2"/>
      <scheme val="minor"/>
    </font>
    <font>
      <i/>
      <sz val="9"/>
      <color theme="1"/>
      <name val="Calibri"/>
      <family val="2"/>
      <scheme val="minor"/>
    </font>
    <font>
      <sz val="11"/>
      <color theme="1"/>
      <name val="Calibri"/>
      <family val="2"/>
      <scheme val="minor"/>
    </font>
    <font>
      <b/>
      <sz val="13"/>
      <color theme="3"/>
      <name val="Calibri"/>
      <family val="2"/>
      <scheme val="minor"/>
    </font>
    <font>
      <b/>
      <sz val="11"/>
      <color theme="3"/>
      <name val="Calibri"/>
      <family val="2"/>
      <scheme val="minor"/>
    </font>
    <font>
      <b/>
      <sz val="15"/>
      <color theme="3"/>
      <name val="Calibri"/>
      <family val="2"/>
      <scheme val="minor"/>
    </font>
    <font>
      <sz val="11"/>
      <color theme="0"/>
      <name val="Calibri"/>
      <family val="2"/>
      <scheme val="minor"/>
    </font>
    <font>
      <sz val="10"/>
      <color theme="1"/>
      <name val="Calibri"/>
      <family val="2"/>
      <scheme val="minor"/>
    </font>
    <font>
      <sz val="11"/>
      <color theme="1" tint="9.9978637043366805E-2"/>
      <name val="Calibri"/>
      <family val="2"/>
      <scheme val="minor"/>
    </font>
    <font>
      <i/>
      <sz val="14"/>
      <color rgb="FF207075"/>
      <name val="Calibri"/>
      <family val="2"/>
      <scheme val="minor"/>
    </font>
    <font>
      <sz val="11"/>
      <name val="Calibri"/>
      <family val="2"/>
      <scheme val="minor"/>
    </font>
    <font>
      <b/>
      <i/>
      <sz val="18"/>
      <color rgb="FF207075"/>
      <name val="Calibri"/>
      <family val="2"/>
      <scheme val="minor"/>
    </font>
    <font>
      <sz val="10.5"/>
      <color theme="1"/>
      <name val="Calibri"/>
      <family val="2"/>
      <scheme val="minor"/>
    </font>
    <font>
      <b/>
      <sz val="10.5"/>
      <color theme="1"/>
      <name val="Calibri"/>
      <family val="2"/>
      <scheme val="minor"/>
    </font>
    <font>
      <i/>
      <sz val="10.5"/>
      <color theme="1"/>
      <name val="Calibri"/>
      <family val="2"/>
      <scheme val="minor"/>
    </font>
    <font>
      <b/>
      <sz val="11"/>
      <color theme="3" tint="0.79998168889431442"/>
      <name val="Calibri"/>
      <family val="2"/>
      <scheme val="minor"/>
    </font>
    <font>
      <sz val="9"/>
      <color indexed="81"/>
      <name val="Tahoma"/>
      <family val="2"/>
    </font>
    <font>
      <b/>
      <sz val="9"/>
      <color indexed="81"/>
      <name val="Tahoma"/>
      <family val="2"/>
    </font>
    <font>
      <sz val="9"/>
      <color theme="1"/>
      <name val="Calibri"/>
      <family val="2"/>
      <scheme val="minor"/>
    </font>
    <font>
      <i/>
      <sz val="11"/>
      <color rgb="FF7F7F7F"/>
      <name val="Calibri"/>
      <family val="2"/>
      <scheme val="minor"/>
    </font>
    <font>
      <b/>
      <sz val="10"/>
      <color theme="3"/>
      <name val="Calibri"/>
      <family val="2"/>
      <scheme val="minor"/>
    </font>
    <font>
      <b/>
      <sz val="10"/>
      <color theme="0"/>
      <name val="Calibri"/>
      <family val="2"/>
      <scheme val="minor"/>
    </font>
    <font>
      <b/>
      <sz val="11"/>
      <name val="Calibri"/>
      <family val="2"/>
      <scheme val="minor"/>
    </font>
    <font>
      <sz val="11"/>
      <color rgb="FFE6311F"/>
      <name val="Calibri"/>
      <family val="2"/>
      <scheme val="minor"/>
    </font>
    <font>
      <b/>
      <i/>
      <sz val="10"/>
      <color theme="1"/>
      <name val="Calibri"/>
      <family val="2"/>
      <scheme val="minor"/>
    </font>
    <font>
      <i/>
      <sz val="10"/>
      <color theme="1"/>
      <name val="Calibri"/>
      <family val="2"/>
      <scheme val="minor"/>
    </font>
    <font>
      <i/>
      <sz val="12"/>
      <color theme="1"/>
      <name val="Calibri"/>
      <family val="2"/>
      <scheme val="minor"/>
    </font>
    <font>
      <b/>
      <i/>
      <sz val="11"/>
      <color theme="3"/>
      <name val="Calibri"/>
      <family val="2"/>
      <scheme val="minor"/>
    </font>
    <font>
      <u/>
      <sz val="10"/>
      <color theme="10"/>
      <name val="Calibri"/>
      <family val="2"/>
      <scheme val="minor"/>
    </font>
    <font>
      <sz val="11"/>
      <color rgb="FFFF0000"/>
      <name val="Calibri"/>
      <family val="2"/>
      <scheme val="minor"/>
    </font>
    <font>
      <b/>
      <sz val="13"/>
      <color theme="0" tint="-0.499984740745262"/>
      <name val="Calibri"/>
      <family val="2"/>
      <scheme val="minor"/>
    </font>
    <font>
      <b/>
      <sz val="11"/>
      <color theme="0" tint="-0.499984740745262"/>
      <name val="Calibri"/>
      <family val="2"/>
      <scheme val="minor"/>
    </font>
    <font>
      <b/>
      <sz val="11"/>
      <color theme="0" tint="-4.9989318521683403E-2"/>
      <name val="Calibri"/>
      <family val="2"/>
      <scheme val="minor"/>
    </font>
    <font>
      <sz val="11"/>
      <color theme="1" tint="0.249977111117893"/>
      <name val="Calibri"/>
      <family val="2"/>
      <scheme val="minor"/>
    </font>
    <font>
      <i/>
      <sz val="16"/>
      <color rgb="FF207075"/>
      <name val="Calibri"/>
      <family val="2"/>
      <scheme val="minor"/>
    </font>
    <font>
      <sz val="14"/>
      <color rgb="FF2F2F2F"/>
      <name val="Calibri"/>
      <family val="2"/>
      <scheme val="minor"/>
    </font>
  </fonts>
  <fills count="8">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4"/>
      </patternFill>
    </fill>
    <fill>
      <patternFill patternType="solid">
        <fgColor theme="3"/>
        <bgColor indexed="64"/>
      </patternFill>
    </fill>
    <fill>
      <patternFill patternType="solid">
        <fgColor theme="9"/>
        <bgColor theme="4"/>
      </patternFill>
    </fill>
    <fill>
      <patternFill patternType="solid">
        <fgColor theme="9" tint="0.79998168889431442"/>
        <bgColor theme="4" tint="0.79998168889431442"/>
      </patternFill>
    </fill>
  </fills>
  <borders count="18">
    <border>
      <left/>
      <right/>
      <top/>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top style="thin">
        <color theme="4" tint="0.39997558519241921"/>
      </top>
      <bottom/>
      <diagonal/>
    </border>
    <border>
      <left/>
      <right/>
      <top/>
      <bottom style="thick">
        <color theme="4" tint="0.499984740745262"/>
      </bottom>
      <diagonal/>
    </border>
    <border>
      <left/>
      <right/>
      <top/>
      <bottom style="medium">
        <color theme="4" tint="0.39997558519241921"/>
      </bottom>
      <diagonal/>
    </border>
    <border>
      <left style="thin">
        <color theme="4" tint="0.39997558519241921"/>
      </left>
      <right/>
      <top/>
      <bottom style="thin">
        <color theme="4" tint="0.39997558519241921"/>
      </bottom>
      <diagonal/>
    </border>
    <border>
      <left/>
      <right/>
      <top/>
      <bottom style="thick">
        <color theme="4"/>
      </bottom>
      <diagonal/>
    </border>
    <border>
      <left/>
      <right/>
      <top style="thin">
        <color theme="4"/>
      </top>
      <bottom style="double">
        <color theme="4"/>
      </bottom>
      <diagonal/>
    </border>
    <border>
      <left/>
      <right/>
      <top/>
      <bottom style="thin">
        <color theme="4" tint="0.39997558519241921"/>
      </bottom>
      <diagonal/>
    </border>
    <border>
      <left style="thin">
        <color theme="4" tint="0.39997558519241921"/>
      </left>
      <right/>
      <top style="thin">
        <color theme="4" tint="0.39997558519241921"/>
      </top>
      <bottom style="double">
        <color theme="9"/>
      </bottom>
      <diagonal/>
    </border>
    <border>
      <left/>
      <right/>
      <top style="thin">
        <color theme="4" tint="0.39997558519241921"/>
      </top>
      <bottom style="double">
        <color theme="9"/>
      </bottom>
      <diagonal/>
    </border>
    <border>
      <left/>
      <right/>
      <top style="thin">
        <color theme="9" tint="0.59996337778862885"/>
      </top>
      <bottom style="thin">
        <color theme="9" tint="0.59996337778862885"/>
      </bottom>
      <diagonal/>
    </border>
    <border>
      <left style="thin">
        <color theme="4" tint="0.39997558519241921"/>
      </left>
      <right/>
      <top style="double">
        <color theme="4" tint="0.39994506668294322"/>
      </top>
      <bottom style="thin">
        <color theme="4" tint="0.39994506668294322"/>
      </bottom>
      <diagonal/>
    </border>
    <border>
      <left style="thin">
        <color theme="4" tint="0.39997558519241921"/>
      </left>
      <right/>
      <top style="thin">
        <color theme="4" tint="0.39997558519241921"/>
      </top>
      <bottom/>
      <diagonal/>
    </border>
    <border>
      <left/>
      <right/>
      <top style="double">
        <color theme="4" tint="0.39994506668294322"/>
      </top>
      <bottom style="thin">
        <color theme="4" tint="0.39994506668294322"/>
      </bottom>
      <diagonal/>
    </border>
    <border>
      <left style="thin">
        <color theme="4" tint="0.39997558519241921"/>
      </left>
      <right/>
      <top/>
      <bottom style="thin">
        <color theme="4" tint="0.39994506668294322"/>
      </bottom>
      <diagonal/>
    </border>
    <border>
      <left/>
      <right/>
      <top/>
      <bottom style="thin">
        <color theme="4" tint="0.39994506668294322"/>
      </bottom>
      <diagonal/>
    </border>
  </borders>
  <cellStyleXfs count="12">
    <xf numFmtId="0" fontId="0" fillId="0" borderId="0"/>
    <xf numFmtId="0" fontId="8" fillId="0" borderId="0" applyNumberFormat="0" applyFill="0" applyBorder="0" applyAlignment="0" applyProtection="0"/>
    <xf numFmtId="9" fontId="12" fillId="0" borderId="0" applyFont="0" applyFill="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7" applyNumberFormat="0" applyFill="0" applyAlignment="0" applyProtection="0"/>
    <xf numFmtId="0" fontId="2" fillId="0" borderId="8" applyNumberFormat="0" applyFill="0" applyAlignment="0" applyProtection="0"/>
    <xf numFmtId="0" fontId="16" fillId="4" borderId="0" applyNumberFormat="0" applyBorder="0" applyAlignment="0" applyProtection="0"/>
    <xf numFmtId="43" fontId="12" fillId="0" borderId="0" applyFont="0" applyFill="0" applyBorder="0" applyAlignment="0" applyProtection="0"/>
    <xf numFmtId="0" fontId="29" fillId="0" borderId="0" applyNumberFormat="0" applyFill="0" applyBorder="0" applyAlignment="0" applyProtection="0"/>
    <xf numFmtId="0" fontId="14" fillId="0" borderId="0" applyNumberFormat="0" applyFill="0" applyBorder="0" applyAlignment="0" applyProtection="0"/>
    <xf numFmtId="0" fontId="39" fillId="0" borderId="0" applyNumberFormat="0" applyFill="0" applyBorder="0" applyAlignment="0" applyProtection="0"/>
  </cellStyleXfs>
  <cellXfs count="213">
    <xf numFmtId="0" fontId="0" fillId="0" borderId="0" xfId="0"/>
    <xf numFmtId="0" fontId="3"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right" vertical="top"/>
    </xf>
    <xf numFmtId="0" fontId="7" fillId="0" borderId="0" xfId="0" applyFont="1" applyAlignment="1">
      <alignment vertical="top" wrapText="1"/>
    </xf>
    <xf numFmtId="0" fontId="2" fillId="0" borderId="0" xfId="0" applyFont="1" applyAlignment="1">
      <alignment horizontal="right" vertical="top"/>
    </xf>
    <xf numFmtId="0" fontId="8" fillId="0" borderId="0" xfId="1" applyAlignment="1">
      <alignment vertical="top"/>
    </xf>
    <xf numFmtId="0" fontId="0" fillId="0" borderId="0" xfId="0" applyAlignment="1">
      <alignment vertical="top"/>
    </xf>
    <xf numFmtId="0" fontId="0" fillId="0" borderId="0" xfId="0" applyAlignment="1">
      <alignment vertical="top" wrapText="1"/>
    </xf>
    <xf numFmtId="0" fontId="9" fillId="0" borderId="0" xfId="0" applyFont="1" applyAlignment="1">
      <alignment vertical="center"/>
    </xf>
    <xf numFmtId="0" fontId="10" fillId="0" borderId="0" xfId="0" applyFont="1" applyAlignment="1">
      <alignment horizontal="right" vertical="top"/>
    </xf>
    <xf numFmtId="0" fontId="1" fillId="2" borderId="1" xfId="0" applyFont="1" applyFill="1" applyBorder="1"/>
    <xf numFmtId="0" fontId="2" fillId="3" borderId="1" xfId="0" applyFont="1" applyFill="1" applyBorder="1"/>
    <xf numFmtId="0" fontId="2" fillId="0" borderId="1" xfId="0" applyFont="1" applyBorder="1"/>
    <xf numFmtId="0" fontId="4" fillId="0" borderId="0" xfId="0" applyFont="1" applyAlignment="1">
      <alignment horizontal="right" vertical="center"/>
    </xf>
    <xf numFmtId="0" fontId="5" fillId="0" borderId="0" xfId="0" applyFont="1" applyAlignment="1">
      <alignment horizontal="left" vertical="center" indent="2"/>
    </xf>
    <xf numFmtId="0" fontId="5" fillId="0" borderId="0" xfId="0" applyFont="1" applyAlignment="1">
      <alignment horizontal="left" vertical="center"/>
    </xf>
    <xf numFmtId="0" fontId="11" fillId="0" borderId="3" xfId="0" applyFont="1" applyBorder="1" applyAlignment="1">
      <alignment vertical="top"/>
    </xf>
    <xf numFmtId="0" fontId="8" fillId="0" borderId="0" xfId="1"/>
    <xf numFmtId="2" fontId="0" fillId="3" borderId="2" xfId="0" applyNumberFormat="1" applyFont="1" applyFill="1" applyBorder="1"/>
    <xf numFmtId="2" fontId="0" fillId="0" borderId="2" xfId="0" applyNumberFormat="1" applyFont="1" applyBorder="1"/>
    <xf numFmtId="0" fontId="1" fillId="2" borderId="2" xfId="0" applyFont="1" applyFill="1" applyBorder="1" applyAlignment="1">
      <alignment horizontal="center" vertical="center" wrapText="1"/>
    </xf>
    <xf numFmtId="164" fontId="2" fillId="0" borderId="8" xfId="2" applyNumberFormat="1" applyFont="1" applyBorder="1" applyAlignment="1">
      <alignment vertical="top"/>
    </xf>
    <xf numFmtId="0" fontId="2" fillId="3" borderId="1" xfId="0" applyFont="1" applyFill="1" applyBorder="1" applyAlignment="1">
      <alignment vertical="top" wrapText="1"/>
    </xf>
    <xf numFmtId="0" fontId="2" fillId="0" borderId="1" xfId="0" applyFont="1" applyBorder="1" applyAlignment="1">
      <alignment vertical="top" wrapText="1"/>
    </xf>
    <xf numFmtId="0" fontId="2" fillId="0" borderId="8" xfId="6" applyAlignment="1">
      <alignment vertical="top" wrapText="1"/>
    </xf>
    <xf numFmtId="3" fontId="0" fillId="3" borderId="2" xfId="0" applyNumberFormat="1" applyFont="1" applyFill="1" applyBorder="1" applyAlignment="1">
      <alignment vertical="top"/>
    </xf>
    <xf numFmtId="3" fontId="0" fillId="0" borderId="2" xfId="0" applyNumberFormat="1" applyFont="1" applyBorder="1" applyAlignment="1">
      <alignment vertical="top"/>
    </xf>
    <xf numFmtId="3" fontId="2" fillId="0" borderId="8" xfId="6" applyNumberFormat="1" applyAlignment="1">
      <alignment vertical="top"/>
    </xf>
    <xf numFmtId="0" fontId="4" fillId="0" borderId="0" xfId="0" applyFont="1" applyAlignment="1">
      <alignment horizontal="right" vertical="top"/>
    </xf>
    <xf numFmtId="0" fontId="8" fillId="0" borderId="0" xfId="1" applyAlignment="1">
      <alignment horizontal="right"/>
    </xf>
    <xf numFmtId="0" fontId="2" fillId="0" borderId="6" xfId="0" applyFont="1" applyBorder="1"/>
    <xf numFmtId="2" fontId="0" fillId="0" borderId="9" xfId="0" applyNumberFormat="1" applyFont="1" applyBorder="1"/>
    <xf numFmtId="0" fontId="2" fillId="3" borderId="10" xfId="0" applyFont="1" applyFill="1" applyBorder="1"/>
    <xf numFmtId="2" fontId="0" fillId="3" borderId="11" xfId="0" applyNumberFormat="1" applyFont="1" applyFill="1" applyBorder="1"/>
    <xf numFmtId="0" fontId="0" fillId="0" borderId="0" xfId="0" applyFill="1"/>
    <xf numFmtId="2" fontId="0" fillId="0" borderId="0" xfId="0" applyNumberFormat="1" applyFill="1"/>
    <xf numFmtId="0" fontId="0" fillId="0" borderId="0" xfId="0" quotePrefix="1"/>
    <xf numFmtId="0" fontId="11" fillId="0" borderId="0" xfId="0" applyFont="1" applyBorder="1" applyAlignment="1">
      <alignment vertical="top"/>
    </xf>
    <xf numFmtId="0" fontId="18" fillId="0" borderId="0" xfId="0" applyFont="1" applyAlignment="1">
      <alignment vertical="top" wrapText="1"/>
    </xf>
    <xf numFmtId="0" fontId="19" fillId="0" borderId="0" xfId="0" applyFont="1" applyAlignment="1">
      <alignment horizontal="left"/>
    </xf>
    <xf numFmtId="0" fontId="1" fillId="2" borderId="1" xfId="0" applyFont="1" applyFill="1" applyBorder="1" applyAlignment="1">
      <alignment vertical="center"/>
    </xf>
    <xf numFmtId="0" fontId="1" fillId="2" borderId="2" xfId="0" applyFont="1" applyFill="1" applyBorder="1" applyAlignment="1">
      <alignment horizontal="center" vertical="center"/>
    </xf>
    <xf numFmtId="9" fontId="0" fillId="0" borderId="0" xfId="2" applyFont="1"/>
    <xf numFmtId="0" fontId="19" fillId="0" borderId="0" xfId="0" applyFont="1" applyAlignment="1">
      <alignment horizontal="left" indent="1"/>
    </xf>
    <xf numFmtId="0" fontId="19" fillId="0" borderId="0" xfId="0" applyFont="1" applyAlignment="1"/>
    <xf numFmtId="0" fontId="1" fillId="2" borderId="1" xfId="0" applyFont="1" applyFill="1" applyBorder="1" applyAlignment="1">
      <alignment horizontal="center" vertical="center"/>
    </xf>
    <xf numFmtId="9" fontId="0" fillId="3" borderId="2" xfId="2" applyFont="1" applyFill="1" applyBorder="1" applyAlignment="1">
      <alignment vertical="top"/>
    </xf>
    <xf numFmtId="9" fontId="0" fillId="0" borderId="2" xfId="2" applyFont="1" applyBorder="1" applyAlignment="1">
      <alignment vertical="top"/>
    </xf>
    <xf numFmtId="9" fontId="2" fillId="0" borderId="8" xfId="2" applyFont="1" applyBorder="1" applyAlignment="1">
      <alignment vertical="top"/>
    </xf>
    <xf numFmtId="9" fontId="0" fillId="3" borderId="2" xfId="2" applyNumberFormat="1" applyFont="1" applyFill="1" applyBorder="1" applyAlignment="1">
      <alignment vertical="top"/>
    </xf>
    <xf numFmtId="9" fontId="0" fillId="0" borderId="2" xfId="2" applyNumberFormat="1" applyFont="1" applyBorder="1" applyAlignment="1">
      <alignment vertical="top"/>
    </xf>
    <xf numFmtId="9" fontId="2" fillId="0" borderId="8" xfId="6" applyNumberFormat="1" applyAlignment="1">
      <alignment vertical="top"/>
    </xf>
    <xf numFmtId="0" fontId="25" fillId="5" borderId="8" xfId="6" applyFont="1" applyFill="1" applyAlignment="1">
      <alignment vertical="top" wrapText="1"/>
    </xf>
    <xf numFmtId="3" fontId="25" fillId="5" borderId="8" xfId="6" applyNumberFormat="1" applyFont="1" applyFill="1" applyAlignment="1">
      <alignment vertical="top"/>
    </xf>
    <xf numFmtId="164" fontId="25" fillId="5" borderId="8" xfId="2" applyNumberFormat="1" applyFont="1" applyFill="1" applyBorder="1" applyAlignment="1">
      <alignment vertical="top"/>
    </xf>
    <xf numFmtId="0" fontId="0" fillId="0" borderId="0" xfId="0" applyFont="1" applyAlignment="1">
      <alignment horizontal="left" vertical="top" wrapText="1"/>
    </xf>
    <xf numFmtId="0" fontId="28" fillId="0" borderId="2" xfId="0" applyFont="1" applyBorder="1" applyAlignment="1">
      <alignment horizontal="center" vertical="top" wrapText="1"/>
    </xf>
    <xf numFmtId="165" fontId="0" fillId="0" borderId="2" xfId="8" applyNumberFormat="1" applyFont="1" applyBorder="1" applyAlignment="1">
      <alignment vertical="top"/>
    </xf>
    <xf numFmtId="0" fontId="28" fillId="3" borderId="2" xfId="0" applyFont="1" applyFill="1" applyBorder="1" applyAlignment="1">
      <alignment horizontal="center" vertical="top" wrapText="1"/>
    </xf>
    <xf numFmtId="165" fontId="0" fillId="3" borderId="2" xfId="8" applyNumberFormat="1" applyFont="1" applyFill="1" applyBorder="1" applyAlignment="1">
      <alignment vertical="top"/>
    </xf>
    <xf numFmtId="0" fontId="2" fillId="0" borderId="8" xfId="6"/>
    <xf numFmtId="9" fontId="2" fillId="0" borderId="8" xfId="2" applyFont="1" applyBorder="1"/>
    <xf numFmtId="0" fontId="0" fillId="0" borderId="0" xfId="0" applyFont="1" applyAlignment="1">
      <alignment horizontal="left" vertical="top" wrapText="1"/>
    </xf>
    <xf numFmtId="2" fontId="0" fillId="0" borderId="2" xfId="0" applyNumberFormat="1" applyFont="1" applyBorder="1" applyAlignment="1">
      <alignment horizontal="center"/>
    </xf>
    <xf numFmtId="2" fontId="0" fillId="3" borderId="2" xfId="0" applyNumberFormat="1" applyFont="1" applyFill="1" applyBorder="1" applyAlignment="1">
      <alignment horizontal="center"/>
    </xf>
    <xf numFmtId="2" fontId="0" fillId="0" borderId="9" xfId="0" applyNumberFormat="1" applyFont="1" applyBorder="1" applyAlignment="1">
      <alignment horizontal="center"/>
    </xf>
    <xf numFmtId="2" fontId="17" fillId="0" borderId="2" xfId="0" applyNumberFormat="1" applyFont="1" applyBorder="1"/>
    <xf numFmtId="2" fontId="17" fillId="3" borderId="2" xfId="0" applyNumberFormat="1" applyFont="1" applyFill="1" applyBorder="1"/>
    <xf numFmtId="2" fontId="17" fillId="0" borderId="9" xfId="0" applyNumberFormat="1" applyFont="1" applyBorder="1"/>
    <xf numFmtId="2" fontId="17" fillId="0" borderId="2" xfId="0" applyNumberFormat="1" applyFont="1" applyBorder="1" applyAlignment="1">
      <alignment horizontal="left"/>
    </xf>
    <xf numFmtId="2" fontId="17" fillId="3" borderId="2" xfId="0" applyNumberFormat="1" applyFont="1" applyFill="1" applyBorder="1" applyAlignment="1">
      <alignment horizontal="left"/>
    </xf>
    <xf numFmtId="2" fontId="17" fillId="0" borderId="9" xfId="0" applyNumberFormat="1" applyFont="1" applyBorder="1" applyAlignment="1">
      <alignment horizontal="left"/>
    </xf>
    <xf numFmtId="0" fontId="31" fillId="2" borderId="0" xfId="0" applyFont="1" applyFill="1" applyBorder="1" applyAlignment="1">
      <alignment horizontal="left" vertical="center"/>
    </xf>
    <xf numFmtId="0" fontId="31" fillId="2" borderId="2" xfId="0" applyFont="1" applyFill="1" applyBorder="1" applyAlignment="1">
      <alignment horizontal="right" vertical="center"/>
    </xf>
    <xf numFmtId="2" fontId="0" fillId="0" borderId="2" xfId="0" applyNumberFormat="1" applyFont="1" applyBorder="1" applyAlignment="1">
      <alignment horizontal="right" indent="1"/>
    </xf>
    <xf numFmtId="2" fontId="0" fillId="3" borderId="2" xfId="0" applyNumberFormat="1" applyFont="1" applyFill="1" applyBorder="1" applyAlignment="1">
      <alignment horizontal="right" indent="1"/>
    </xf>
    <xf numFmtId="2" fontId="0" fillId="0" borderId="9" xfId="0" applyNumberFormat="1" applyFont="1" applyBorder="1" applyAlignment="1">
      <alignment horizontal="right" indent="1"/>
    </xf>
    <xf numFmtId="0" fontId="5" fillId="0" borderId="0" xfId="0" applyFont="1" applyAlignment="1">
      <alignment horizontal="right" vertical="center"/>
    </xf>
    <xf numFmtId="164" fontId="0" fillId="0" borderId="2" xfId="2" applyNumberFormat="1" applyFont="1" applyBorder="1"/>
    <xf numFmtId="164" fontId="0" fillId="3" borderId="2" xfId="2" applyNumberFormat="1" applyFont="1" applyFill="1" applyBorder="1"/>
    <xf numFmtId="164" fontId="0" fillId="3" borderId="11" xfId="2" applyNumberFormat="1" applyFont="1" applyFill="1" applyBorder="1"/>
    <xf numFmtId="164" fontId="0" fillId="0" borderId="9" xfId="2" applyNumberFormat="1" applyFont="1" applyBorder="1"/>
    <xf numFmtId="0" fontId="32" fillId="0" borderId="0" xfId="0" applyFont="1" applyFill="1" applyAlignment="1">
      <alignment vertical="top" wrapText="1"/>
    </xf>
    <xf numFmtId="0" fontId="20" fillId="0" borderId="0" xfId="0" applyFont="1" applyFill="1" applyAlignment="1">
      <alignment horizontal="center" vertical="top" wrapText="1"/>
    </xf>
    <xf numFmtId="0" fontId="32" fillId="0" borderId="12" xfId="0" applyFont="1" applyFill="1" applyBorder="1" applyAlignment="1">
      <alignment vertical="top" wrapText="1"/>
    </xf>
    <xf numFmtId="0" fontId="20" fillId="0" borderId="12" xfId="0" applyFont="1" applyFill="1" applyBorder="1" applyAlignment="1">
      <alignment horizontal="center" vertical="top" wrapText="1"/>
    </xf>
    <xf numFmtId="0" fontId="1" fillId="0" borderId="0" xfId="7" applyFont="1" applyFill="1" applyAlignment="1">
      <alignment horizontal="center" vertical="center" wrapText="1"/>
    </xf>
    <xf numFmtId="0" fontId="33" fillId="0" borderId="0" xfId="1" applyFont="1" applyAlignment="1">
      <alignment horizontal="right"/>
    </xf>
    <xf numFmtId="0" fontId="0" fillId="0" borderId="2" xfId="2" applyNumberFormat="1" applyFont="1" applyBorder="1" applyAlignment="1">
      <alignment vertical="top"/>
    </xf>
    <xf numFmtId="0" fontId="0" fillId="3" borderId="2" xfId="2" applyNumberFormat="1" applyFont="1" applyFill="1" applyBorder="1" applyAlignment="1">
      <alignment vertical="top"/>
    </xf>
    <xf numFmtId="0" fontId="2" fillId="0" borderId="8" xfId="6" applyNumberFormat="1" applyAlignment="1">
      <alignment vertical="top"/>
    </xf>
    <xf numFmtId="10" fontId="25" fillId="5" borderId="8" xfId="2" applyNumberFormat="1" applyFont="1" applyFill="1" applyBorder="1" applyAlignment="1">
      <alignment vertical="top"/>
    </xf>
    <xf numFmtId="0" fontId="2" fillId="0" borderId="8" xfId="6" applyAlignment="1">
      <alignment wrapText="1"/>
    </xf>
    <xf numFmtId="165" fontId="2" fillId="0" borderId="8" xfId="6" applyNumberFormat="1"/>
    <xf numFmtId="0" fontId="34" fillId="0" borderId="1" xfId="0" applyFont="1" applyBorder="1" applyAlignment="1">
      <alignment horizontal="left" vertical="top" wrapText="1" indent="1"/>
    </xf>
    <xf numFmtId="3" fontId="35" fillId="0" borderId="2" xfId="0" applyNumberFormat="1" applyFont="1" applyBorder="1" applyAlignment="1">
      <alignment vertical="top"/>
    </xf>
    <xf numFmtId="9" fontId="35" fillId="0" borderId="2" xfId="2" applyFont="1" applyBorder="1" applyAlignment="1">
      <alignment vertical="top"/>
    </xf>
    <xf numFmtId="0" fontId="35" fillId="0" borderId="2" xfId="2" applyNumberFormat="1" applyFont="1" applyBorder="1" applyAlignment="1">
      <alignment vertical="top"/>
    </xf>
    <xf numFmtId="0" fontId="34" fillId="3" borderId="1" xfId="0" applyFont="1" applyFill="1" applyBorder="1" applyAlignment="1">
      <alignment horizontal="left" vertical="top" wrapText="1" indent="1"/>
    </xf>
    <xf numFmtId="3" fontId="35" fillId="3" borderId="2" xfId="0" applyNumberFormat="1" applyFont="1" applyFill="1" applyBorder="1" applyAlignment="1">
      <alignment vertical="top"/>
    </xf>
    <xf numFmtId="9" fontId="35" fillId="3" borderId="2" xfId="2" applyFont="1" applyFill="1" applyBorder="1" applyAlignment="1">
      <alignment vertical="top"/>
    </xf>
    <xf numFmtId="0" fontId="35" fillId="3" borderId="2" xfId="2" applyNumberFormat="1" applyFont="1" applyFill="1" applyBorder="1" applyAlignment="1">
      <alignment vertical="top"/>
    </xf>
    <xf numFmtId="0" fontId="2" fillId="0" borderId="8" xfId="6" applyAlignment="1">
      <alignment vertical="center"/>
    </xf>
    <xf numFmtId="9" fontId="2" fillId="0" borderId="8" xfId="2" applyFont="1" applyBorder="1" applyAlignment="1">
      <alignment vertical="center"/>
    </xf>
    <xf numFmtId="0" fontId="34" fillId="0" borderId="8" xfId="6" applyFont="1" applyAlignment="1">
      <alignment horizontal="left" vertical="center"/>
    </xf>
    <xf numFmtId="3" fontId="34" fillId="0" borderId="8" xfId="6" applyNumberFormat="1" applyFont="1" applyAlignment="1">
      <alignment vertical="center"/>
    </xf>
    <xf numFmtId="9" fontId="34" fillId="0" borderId="8" xfId="2" applyFont="1" applyBorder="1" applyAlignment="1">
      <alignment vertical="center"/>
    </xf>
    <xf numFmtId="0" fontId="34" fillId="0" borderId="8" xfId="6" applyFont="1" applyAlignment="1">
      <alignment vertical="center"/>
    </xf>
    <xf numFmtId="2" fontId="0" fillId="0" borderId="0" xfId="0" applyNumberFormat="1"/>
    <xf numFmtId="166" fontId="0" fillId="0" borderId="0" xfId="0" applyNumberFormat="1"/>
    <xf numFmtId="0" fontId="31" fillId="2" borderId="2" xfId="0" applyFont="1" applyFill="1" applyBorder="1" applyAlignment="1">
      <alignment horizontal="center" vertical="center" wrapText="1"/>
    </xf>
    <xf numFmtId="0" fontId="31" fillId="2" borderId="0" xfId="0" applyFont="1" applyFill="1" applyBorder="1" applyAlignment="1">
      <alignment horizontal="center" vertical="center" wrapText="1"/>
    </xf>
    <xf numFmtId="2" fontId="17" fillId="0" borderId="2" xfId="0" applyNumberFormat="1" applyFont="1" applyBorder="1" applyAlignment="1">
      <alignment horizontal="center"/>
    </xf>
    <xf numFmtId="2" fontId="17" fillId="3" borderId="2" xfId="0" applyNumberFormat="1" applyFont="1" applyFill="1" applyBorder="1" applyAlignment="1">
      <alignment horizontal="center"/>
    </xf>
    <xf numFmtId="2" fontId="17" fillId="0" borderId="9" xfId="0" applyNumberFormat="1" applyFont="1" applyBorder="1" applyAlignment="1">
      <alignment horizontal="center"/>
    </xf>
    <xf numFmtId="0" fontId="29" fillId="0" borderId="0" xfId="9" applyAlignment="1">
      <alignment vertical="top" wrapText="1"/>
    </xf>
    <xf numFmtId="0" fontId="34" fillId="0" borderId="1" xfId="0" applyFont="1" applyFill="1" applyBorder="1" applyAlignment="1">
      <alignment horizontal="left" vertical="top" wrapText="1" indent="1"/>
    </xf>
    <xf numFmtId="3" fontId="35" fillId="0" borderId="2" xfId="0" applyNumberFormat="1" applyFont="1" applyFill="1" applyBorder="1" applyAlignment="1">
      <alignment vertical="top"/>
    </xf>
    <xf numFmtId="9" fontId="35" fillId="0" borderId="2" xfId="2" applyFont="1" applyFill="1" applyBorder="1" applyAlignment="1">
      <alignment vertical="top"/>
    </xf>
    <xf numFmtId="0" fontId="35" fillId="0" borderId="2" xfId="2" applyNumberFormat="1" applyFont="1" applyFill="1" applyBorder="1" applyAlignment="1">
      <alignment vertical="top"/>
    </xf>
    <xf numFmtId="0" fontId="2" fillId="0" borderId="1" xfId="0" applyFont="1" applyFill="1" applyBorder="1" applyAlignment="1">
      <alignment vertical="top" wrapText="1"/>
    </xf>
    <xf numFmtId="0" fontId="28" fillId="0" borderId="2" xfId="0" applyFont="1" applyFill="1" applyBorder="1" applyAlignment="1">
      <alignment horizontal="center" vertical="top" wrapText="1"/>
    </xf>
    <xf numFmtId="165" fontId="0" fillId="0" borderId="2" xfId="8" applyNumberFormat="1" applyFont="1" applyFill="1" applyBorder="1" applyAlignment="1">
      <alignment vertical="top"/>
    </xf>
    <xf numFmtId="0" fontId="0" fillId="0" borderId="0" xfId="0" applyAlignment="1">
      <alignment horizontal="right"/>
    </xf>
    <xf numFmtId="3" fontId="0" fillId="0" borderId="2" xfId="0" applyNumberFormat="1" applyFont="1" applyFill="1" applyBorder="1" applyAlignment="1">
      <alignment vertical="top"/>
    </xf>
    <xf numFmtId="9" fontId="0" fillId="0" borderId="2" xfId="2" applyFont="1" applyFill="1" applyBorder="1" applyAlignment="1">
      <alignment vertical="top"/>
    </xf>
    <xf numFmtId="0" fontId="0" fillId="0" borderId="2" xfId="2" applyNumberFormat="1" applyFont="1" applyFill="1" applyBorder="1" applyAlignment="1">
      <alignment vertical="top"/>
    </xf>
    <xf numFmtId="0" fontId="36" fillId="0" borderId="0" xfId="0" applyFont="1" applyAlignment="1">
      <alignment horizontal="right"/>
    </xf>
    <xf numFmtId="165" fontId="0" fillId="0" borderId="0" xfId="0" applyNumberFormat="1"/>
    <xf numFmtId="0" fontId="6" fillId="0" borderId="0" xfId="0" applyFont="1" applyBorder="1" applyAlignment="1">
      <alignment vertical="top" wrapText="1"/>
    </xf>
    <xf numFmtId="0" fontId="11" fillId="0" borderId="0" xfId="0" applyFont="1" applyBorder="1" applyAlignment="1">
      <alignment horizontal="center" vertical="top" wrapText="1"/>
    </xf>
    <xf numFmtId="165" fontId="7" fillId="0" borderId="0" xfId="8" applyNumberFormat="1" applyFont="1" applyBorder="1" applyAlignment="1">
      <alignment vertical="top"/>
    </xf>
    <xf numFmtId="0" fontId="7" fillId="0" borderId="0" xfId="0" applyFont="1"/>
    <xf numFmtId="165" fontId="7" fillId="0" borderId="0" xfId="0" applyNumberFormat="1" applyFont="1"/>
    <xf numFmtId="164" fontId="11" fillId="0" borderId="3" xfId="0" applyNumberFormat="1" applyFont="1" applyBorder="1" applyAlignment="1">
      <alignment vertical="top"/>
    </xf>
    <xf numFmtId="14" fontId="0" fillId="0" borderId="0" xfId="0" applyNumberFormat="1" applyFill="1" applyAlignment="1">
      <alignment horizontal="left" vertical="top"/>
    </xf>
    <xf numFmtId="0" fontId="38" fillId="0" borderId="0" xfId="1" applyFont="1" applyAlignment="1">
      <alignment horizontal="right" vertical="top"/>
    </xf>
    <xf numFmtId="0" fontId="39" fillId="0" borderId="0" xfId="11" quotePrefix="1"/>
    <xf numFmtId="0" fontId="41" fillId="0" borderId="5" xfId="4" applyFont="1" applyAlignment="1">
      <alignment horizontal="center"/>
    </xf>
    <xf numFmtId="1" fontId="1" fillId="2" borderId="3" xfId="0" applyNumberFormat="1" applyFont="1" applyFill="1" applyBorder="1" applyAlignment="1">
      <alignment horizontal="center" wrapText="1"/>
    </xf>
    <xf numFmtId="1" fontId="1" fillId="2" borderId="3" xfId="0" applyNumberFormat="1" applyFont="1" applyFill="1" applyBorder="1" applyAlignment="1">
      <alignment horizontal="center" vertical="center" wrapText="1"/>
    </xf>
    <xf numFmtId="0" fontId="39" fillId="0" borderId="0" xfId="11" quotePrefix="1" applyAlignment="1">
      <alignment vertical="center"/>
    </xf>
    <xf numFmtId="1" fontId="42" fillId="6" borderId="3" xfId="0" applyNumberFormat="1" applyFont="1" applyFill="1" applyBorder="1" applyAlignment="1">
      <alignment horizontal="center" vertical="center" wrapText="1"/>
    </xf>
    <xf numFmtId="0" fontId="2" fillId="3" borderId="3" xfId="0" applyFont="1" applyFill="1" applyBorder="1" applyAlignment="1">
      <alignment wrapText="1"/>
    </xf>
    <xf numFmtId="2" fontId="12" fillId="3" borderId="3" xfId="2" applyNumberFormat="1" applyFont="1" applyFill="1" applyBorder="1"/>
    <xf numFmtId="2" fontId="43" fillId="7" borderId="3" xfId="2" applyNumberFormat="1" applyFont="1" applyFill="1" applyBorder="1"/>
    <xf numFmtId="164" fontId="12" fillId="3" borderId="3" xfId="2" applyNumberFormat="1" applyFont="1" applyFill="1" applyBorder="1"/>
    <xf numFmtId="0" fontId="2" fillId="0" borderId="3" xfId="0" applyFont="1" applyBorder="1" applyAlignment="1">
      <alignment wrapText="1"/>
    </xf>
    <xf numFmtId="2" fontId="12" fillId="0" borderId="3" xfId="2" applyNumberFormat="1" applyFont="1" applyBorder="1"/>
    <xf numFmtId="2" fontId="43" fillId="0" borderId="3" xfId="2" applyNumberFormat="1" applyFont="1" applyBorder="1"/>
    <xf numFmtId="164" fontId="12" fillId="0" borderId="3" xfId="2" applyNumberFormat="1" applyFont="1" applyBorder="1"/>
    <xf numFmtId="0" fontId="2" fillId="0" borderId="2" xfId="0" applyFont="1" applyBorder="1" applyAlignment="1">
      <alignment wrapText="1"/>
    </xf>
    <xf numFmtId="2" fontId="12" fillId="0" borderId="2" xfId="2" applyNumberFormat="1" applyFont="1" applyBorder="1"/>
    <xf numFmtId="2" fontId="43" fillId="0" borderId="2" xfId="2" applyNumberFormat="1" applyFont="1" applyBorder="1"/>
    <xf numFmtId="164" fontId="12" fillId="0" borderId="2" xfId="2" applyNumberFormat="1" applyFont="1" applyBorder="1"/>
    <xf numFmtId="0" fontId="20" fillId="0" borderId="0" xfId="0" applyFont="1"/>
    <xf numFmtId="0" fontId="44" fillId="0" borderId="0" xfId="0" applyFont="1" applyAlignment="1">
      <alignment horizontal="right" vertical="center"/>
    </xf>
    <xf numFmtId="0" fontId="17" fillId="0" borderId="0" xfId="0" applyFont="1"/>
    <xf numFmtId="0" fontId="45" fillId="0" borderId="0" xfId="0" applyFont="1" applyAlignment="1">
      <alignment horizontal="left" vertical="center"/>
    </xf>
    <xf numFmtId="0" fontId="45" fillId="0" borderId="0" xfId="0" applyFont="1" applyAlignment="1">
      <alignment horizontal="right" vertical="center"/>
    </xf>
    <xf numFmtId="0" fontId="45" fillId="0" borderId="0" xfId="0" applyFont="1" applyAlignment="1">
      <alignment horizontal="left" vertical="top"/>
    </xf>
    <xf numFmtId="0" fontId="8" fillId="0" borderId="0" xfId="1" applyFill="1"/>
    <xf numFmtId="0" fontId="2" fillId="3" borderId="14" xfId="0" applyFont="1" applyFill="1" applyBorder="1"/>
    <xf numFmtId="2" fontId="0" fillId="3" borderId="3" xfId="0" applyNumberFormat="1" applyFont="1" applyFill="1" applyBorder="1" applyAlignment="1">
      <alignment horizontal="right" indent="1"/>
    </xf>
    <xf numFmtId="2" fontId="17" fillId="3" borderId="3" xfId="0" applyNumberFormat="1" applyFont="1" applyFill="1" applyBorder="1"/>
    <xf numFmtId="2" fontId="0" fillId="3" borderId="3" xfId="0" applyNumberFormat="1" applyFont="1" applyFill="1" applyBorder="1" applyAlignment="1">
      <alignment horizontal="center"/>
    </xf>
    <xf numFmtId="2" fontId="17" fillId="3" borderId="3" xfId="0" applyNumberFormat="1" applyFont="1" applyFill="1" applyBorder="1" applyAlignment="1">
      <alignment horizontal="left"/>
    </xf>
    <xf numFmtId="0" fontId="2" fillId="3" borderId="16" xfId="0" applyFont="1" applyFill="1" applyBorder="1"/>
    <xf numFmtId="2" fontId="0" fillId="3" borderId="17" xfId="0" applyNumberFormat="1" applyFont="1" applyFill="1" applyBorder="1" applyAlignment="1">
      <alignment horizontal="right" indent="1"/>
    </xf>
    <xf numFmtId="2" fontId="17" fillId="3" borderId="17" xfId="0" applyNumberFormat="1" applyFont="1" applyFill="1" applyBorder="1"/>
    <xf numFmtId="2" fontId="0" fillId="3" borderId="17" xfId="0" applyNumberFormat="1" applyFont="1" applyFill="1" applyBorder="1" applyAlignment="1">
      <alignment horizontal="center"/>
    </xf>
    <xf numFmtId="2" fontId="17" fillId="3" borderId="17" xfId="0" applyNumberFormat="1" applyFont="1" applyFill="1" applyBorder="1" applyAlignment="1">
      <alignment horizontal="left"/>
    </xf>
    <xf numFmtId="0" fontId="2" fillId="0" borderId="13" xfId="0" applyFont="1" applyBorder="1"/>
    <xf numFmtId="2" fontId="0" fillId="0" borderId="15" xfId="0" applyNumberFormat="1" applyFont="1" applyBorder="1" applyAlignment="1">
      <alignment horizontal="right" indent="1"/>
    </xf>
    <xf numFmtId="2" fontId="17" fillId="0" borderId="15" xfId="0" applyNumberFormat="1" applyFont="1" applyBorder="1"/>
    <xf numFmtId="2" fontId="0" fillId="0" borderId="15" xfId="0" applyNumberFormat="1" applyFont="1" applyBorder="1" applyAlignment="1">
      <alignment horizontal="center"/>
    </xf>
    <xf numFmtId="2" fontId="17" fillId="0" borderId="15" xfId="0" applyNumberFormat="1" applyFont="1" applyBorder="1" applyAlignment="1">
      <alignment horizontal="left"/>
    </xf>
    <xf numFmtId="2" fontId="17" fillId="3" borderId="3" xfId="0" applyNumberFormat="1" applyFont="1" applyFill="1" applyBorder="1" applyAlignment="1">
      <alignment horizontal="center"/>
    </xf>
    <xf numFmtId="2" fontId="17" fillId="3" borderId="17" xfId="0" applyNumberFormat="1" applyFont="1" applyFill="1" applyBorder="1" applyAlignment="1">
      <alignment horizontal="center"/>
    </xf>
    <xf numFmtId="2" fontId="17" fillId="0" borderId="15" xfId="0" applyNumberFormat="1" applyFont="1" applyBorder="1" applyAlignment="1">
      <alignment horizontal="center"/>
    </xf>
    <xf numFmtId="2" fontId="0" fillId="3" borderId="3" xfId="0" applyNumberFormat="1" applyFont="1" applyFill="1" applyBorder="1"/>
    <xf numFmtId="2" fontId="0" fillId="3" borderId="17" xfId="0" applyNumberFormat="1" applyFont="1" applyFill="1" applyBorder="1"/>
    <xf numFmtId="2" fontId="0" fillId="0" borderId="15" xfId="0" applyNumberFormat="1" applyFont="1" applyBorder="1"/>
    <xf numFmtId="0" fontId="4" fillId="0" borderId="0" xfId="0" applyFont="1" applyAlignment="1">
      <alignment horizontal="left" vertical="center" indent="2"/>
    </xf>
    <xf numFmtId="0" fontId="15" fillId="0" borderId="7" xfId="5"/>
    <xf numFmtId="0" fontId="0" fillId="0" borderId="0" xfId="0" applyAlignment="1">
      <alignment vertical="top" wrapText="1"/>
    </xf>
    <xf numFmtId="0" fontId="14" fillId="0" borderId="0" xfId="4" applyBorder="1" applyAlignment="1">
      <alignment wrapText="1"/>
    </xf>
    <xf numFmtId="0" fontId="0" fillId="0" borderId="0" xfId="0" applyFill="1" applyAlignment="1">
      <alignment vertical="top" wrapText="1"/>
    </xf>
    <xf numFmtId="0" fontId="22" fillId="0" borderId="0" xfId="0" applyFont="1" applyFill="1" applyAlignment="1">
      <alignment horizontal="left" vertical="top" wrapText="1" indent="1"/>
    </xf>
    <xf numFmtId="0" fontId="37" fillId="0" borderId="0" xfId="10" applyFont="1" applyFill="1" applyAlignment="1">
      <alignment horizontal="center" vertical="center" wrapText="1"/>
    </xf>
    <xf numFmtId="0" fontId="3" fillId="0" borderId="0" xfId="0" applyFont="1" applyAlignment="1">
      <alignment vertical="center" wrapText="1"/>
    </xf>
    <xf numFmtId="0" fontId="13" fillId="0" borderId="4" xfId="3" applyAlignment="1">
      <alignment horizontal="center"/>
    </xf>
    <xf numFmtId="0" fontId="0" fillId="0" borderId="0" xfId="0" applyAlignment="1">
      <alignment horizontal="left" wrapText="1" indent="2"/>
    </xf>
    <xf numFmtId="0" fontId="3" fillId="0" borderId="0" xfId="0" applyFont="1" applyAlignment="1">
      <alignment horizontal="left" vertical="center" wrapText="1"/>
    </xf>
    <xf numFmtId="0" fontId="2" fillId="0" borderId="8" xfId="6" applyAlignment="1">
      <alignment horizontal="center" vertical="top" wrapText="1"/>
    </xf>
    <xf numFmtId="0" fontId="19" fillId="0" borderId="0" xfId="0" applyFont="1" applyAlignment="1">
      <alignment vertical="center"/>
    </xf>
    <xf numFmtId="0" fontId="0" fillId="0" borderId="0" xfId="0" applyAlignment="1">
      <alignment horizontal="left" vertical="top" wrapText="1" indent="1"/>
    </xf>
    <xf numFmtId="0" fontId="13" fillId="0" borderId="4" xfId="3" applyAlignment="1">
      <alignment horizontal="center" vertical="center"/>
    </xf>
    <xf numFmtId="0" fontId="40" fillId="0" borderId="4" xfId="3" applyFont="1" applyAlignment="1">
      <alignment horizontal="center" vertical="center"/>
    </xf>
    <xf numFmtId="0" fontId="13" fillId="0" borderId="4" xfId="3" applyAlignment="1">
      <alignment horizontal="center" vertical="center" wrapText="1"/>
    </xf>
    <xf numFmtId="0" fontId="14" fillId="0" borderId="5" xfId="4" applyAlignment="1">
      <alignment horizontal="center"/>
    </xf>
    <xf numFmtId="0" fontId="0" fillId="0" borderId="0" xfId="0" applyFont="1" applyAlignment="1">
      <alignment horizontal="left" wrapText="1"/>
    </xf>
    <xf numFmtId="0" fontId="0" fillId="0" borderId="0" xfId="0" applyFont="1" applyAlignment="1">
      <alignment horizontal="left" vertical="top" wrapText="1" indent="1"/>
    </xf>
    <xf numFmtId="0" fontId="21" fillId="0" borderId="0" xfId="0" applyFont="1" applyFill="1" applyAlignment="1">
      <alignment horizontal="left" vertical="center" wrapText="1"/>
    </xf>
    <xf numFmtId="0" fontId="14" fillId="0" borderId="5" xfId="4" applyAlignment="1">
      <alignment horizontal="center" vertical="center"/>
    </xf>
    <xf numFmtId="0" fontId="0" fillId="0" borderId="0" xfId="0" applyFont="1" applyAlignment="1">
      <alignment horizontal="left" vertical="top" wrapText="1"/>
    </xf>
    <xf numFmtId="0" fontId="0" fillId="0" borderId="0" xfId="0" applyFont="1" applyFill="1" applyAlignment="1">
      <alignment vertical="top" wrapText="1"/>
    </xf>
    <xf numFmtId="0" fontId="21" fillId="0" borderId="0" xfId="0" applyFont="1" applyAlignment="1">
      <alignment horizontal="left" vertical="center" wrapText="1"/>
    </xf>
    <xf numFmtId="0" fontId="30" fillId="0" borderId="5" xfId="4" applyFont="1" applyAlignment="1">
      <alignment horizontal="center" vertical="center" wrapText="1"/>
    </xf>
    <xf numFmtId="0" fontId="0" fillId="0" borderId="0" xfId="0" applyFont="1" applyAlignment="1">
      <alignment vertical="top" wrapText="1"/>
    </xf>
    <xf numFmtId="0" fontId="0" fillId="0" borderId="0" xfId="0" applyFill="1" applyAlignment="1">
      <alignment horizontal="left" vertical="top" wrapText="1" indent="1"/>
    </xf>
    <xf numFmtId="0" fontId="0" fillId="0" borderId="0" xfId="0" applyAlignment="1">
      <alignment vertical="center" wrapText="1"/>
    </xf>
  </cellXfs>
  <cellStyles count="12">
    <cellStyle name="Accent1" xfId="7" builtinId="29"/>
    <cellStyle name="Hyperlink" xfId="1" builtinId="8"/>
    <cellStyle name="Komma" xfId="8" builtinId="3"/>
    <cellStyle name="Kop 1" xfId="5" builtinId="16"/>
    <cellStyle name="Kop 2" xfId="3" builtinId="17"/>
    <cellStyle name="Kop 3" xfId="4" builtinId="18"/>
    <cellStyle name="Kop 4" xfId="10" builtinId="19"/>
    <cellStyle name="Procent" xfId="2" builtinId="5"/>
    <cellStyle name="Standaard" xfId="0" builtinId="0"/>
    <cellStyle name="Totaal" xfId="6" builtinId="25"/>
    <cellStyle name="Verklarende tekst" xfId="9" builtinId="53"/>
    <cellStyle name="Waarschuwingstekst" xfId="11" builtinId="11"/>
  </cellStyles>
  <dxfs count="9">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top" textRotation="0" wrapText="1" indent="0" justifyLastLine="0" shrinkToFit="0" readingOrder="0"/>
      <border diagonalUp="0" diagonalDown="0">
        <left/>
        <right/>
        <top style="thin">
          <color theme="9" tint="0.59996337778862885"/>
        </top>
        <bottom style="thin">
          <color theme="9" tint="0.59996337778862885"/>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top" textRotation="0" wrapText="1" indent="0" justifyLastLine="0" shrinkToFit="0" readingOrder="0"/>
      <border diagonalUp="0" diagonalDown="0">
        <left/>
        <right/>
        <top style="thin">
          <color theme="9" tint="0.59996337778862885"/>
        </top>
        <bottom style="thin">
          <color theme="9" tint="0.59996337778862885"/>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top" textRotation="0" wrapText="1" indent="0" justifyLastLine="0" shrinkToFit="0" readingOrder="0"/>
      <border diagonalUp="0" diagonalDown="0">
        <left/>
        <right/>
        <top style="thin">
          <color theme="9" tint="0.59996337778862885"/>
        </top>
        <bottom style="thin">
          <color theme="9" tint="0.59996337778862885"/>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top" textRotation="0" wrapText="1" indent="0" justifyLastLine="0" shrinkToFit="0" readingOrder="0"/>
      <border diagonalUp="0" diagonalDown="0">
        <left/>
        <right/>
        <top style="thin">
          <color theme="9" tint="0.59996337778862885"/>
        </top>
        <bottom style="thin">
          <color theme="9" tint="0.59996337778862885"/>
        </bottom>
        <vertical/>
        <horizontal/>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border diagonalUp="0" diagonalDown="0">
        <left/>
        <right/>
        <top style="thin">
          <color theme="9" tint="0.59996337778862885"/>
        </top>
        <bottom style="thin">
          <color theme="9" tint="0.59996337778862885"/>
        </bottom>
        <vertical/>
        <horizontal/>
      </border>
    </dxf>
    <dxf>
      <font>
        <b/>
        <i val="0"/>
        <strike val="0"/>
        <condense val="0"/>
        <extend val="0"/>
        <outline val="0"/>
        <shadow val="0"/>
        <u val="none"/>
        <vertAlign val="baseline"/>
        <sz val="11"/>
        <color auto="1"/>
        <name val="Calibri"/>
        <scheme val="minor"/>
      </font>
      <fill>
        <patternFill patternType="none">
          <fgColor indexed="64"/>
          <bgColor indexed="65"/>
        </patternFill>
      </fill>
      <alignment horizontal="general" vertical="top" textRotation="0" wrapText="1" indent="0" justifyLastLine="0" shrinkToFit="0" readingOrder="0"/>
    </dxf>
    <dxf>
      <border outline="0">
        <top style="medium">
          <color theme="4" tint="0.39997558519241921"/>
        </top>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top" textRotation="0" wrapText="1" indent="0" justifyLastLine="0" shrinkToFit="0" readingOrder="0"/>
    </dxf>
    <dxf>
      <font>
        <b/>
        <i val="0"/>
        <strike val="0"/>
        <condense val="0"/>
        <extend val="0"/>
        <outline val="0"/>
        <shadow val="0"/>
        <u val="none"/>
        <vertAlign val="baseline"/>
        <sz val="11"/>
        <color theme="0"/>
        <name val="Calibri"/>
        <scheme val="minor"/>
      </font>
      <fill>
        <patternFill patternType="none">
          <fgColor indexed="64"/>
          <bgColor indexed="65"/>
        </patternFill>
      </fill>
      <alignment horizontal="center" vertical="center" textRotation="0" wrapText="1" indent="0" justifyLastLine="0" shrinkToFit="0" readingOrder="0"/>
    </dxf>
  </dxfs>
  <tableStyles count="0" defaultTableStyle="TableStyleMedium2" defaultPivotStyle="PivotStyleLight16"/>
  <colors>
    <mruColors>
      <color rgb="FF9ED7F0"/>
      <color rgb="FFDF7B7B"/>
      <color rgb="FFE6311F"/>
      <color rgb="FFC631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accent5">
                    <a:lumMod val="50000"/>
                  </a:schemeClr>
                </a:solidFill>
                <a:latin typeface="+mn-lt"/>
                <a:ea typeface="+mn-ea"/>
                <a:cs typeface="+mn-cs"/>
              </a:defRPr>
            </a:pPr>
            <a:r>
              <a:rPr lang="nl-BE" b="1">
                <a:solidFill>
                  <a:schemeClr val="accent5">
                    <a:lumMod val="50000"/>
                  </a:schemeClr>
                </a:solidFill>
              </a:rPr>
              <a:t>Mannen</a:t>
            </a:r>
          </a:p>
        </c:rich>
      </c:tx>
      <c:layout>
        <c:manualLayout>
          <c:xMode val="edge"/>
          <c:yMode val="edge"/>
          <c:x val="0.76429855643044609"/>
          <c:y val="0.7407407407407407"/>
        </c:manualLayout>
      </c:layout>
      <c:overlay val="0"/>
      <c:spPr>
        <a:solidFill>
          <a:schemeClr val="bg1"/>
        </a:solidFill>
        <a:ln>
          <a:noFill/>
        </a:ln>
        <a:effectLst/>
      </c:spPr>
      <c:txPr>
        <a:bodyPr rot="0" spcFirstLastPara="1" vertOverflow="ellipsis" vert="horz" wrap="square" anchor="ctr" anchorCtr="1"/>
        <a:lstStyle/>
        <a:p>
          <a:pPr>
            <a:defRPr sz="1400" b="1" i="0" u="none" strike="noStrike" kern="1200" spc="0" baseline="0">
              <a:solidFill>
                <a:schemeClr val="accent5">
                  <a:lumMod val="50000"/>
                </a:schemeClr>
              </a:solidFill>
              <a:latin typeface="+mn-lt"/>
              <a:ea typeface="+mn-ea"/>
              <a:cs typeface="+mn-cs"/>
            </a:defRPr>
          </a:pPr>
          <a:endParaRPr lang="nl-BE"/>
        </a:p>
      </c:txPr>
    </c:title>
    <c:autoTitleDeleted val="0"/>
    <c:plotArea>
      <c:layout>
        <c:manualLayout>
          <c:layoutTarget val="inner"/>
          <c:xMode val="edge"/>
          <c:yMode val="edge"/>
          <c:x val="0.31808019382192609"/>
          <c:y val="4.2083333333333355E-2"/>
          <c:w val="0.63514201494044009"/>
          <c:h val="0.841836176727909"/>
        </c:manualLayout>
      </c:layout>
      <c:barChart>
        <c:barDir val="bar"/>
        <c:grouping val="clustered"/>
        <c:varyColors val="0"/>
        <c:ser>
          <c:idx val="0"/>
          <c:order val="0"/>
          <c:tx>
            <c:v>Nauwe selectie</c:v>
          </c:tx>
          <c:spPr>
            <a:solidFill>
              <a:schemeClr val="accent5">
                <a:lumMod val="75000"/>
              </a:schemeClr>
            </a:solidFill>
            <a:ln>
              <a:noFill/>
            </a:ln>
            <a:effectLst/>
          </c:spPr>
          <c:invertIfNegative val="0"/>
          <c:cat>
            <c:strRef>
              <c:extLst>
                <c:ext xmlns:c15="http://schemas.microsoft.com/office/drawing/2012/chart" uri="{02D57815-91ED-43cb-92C2-25804820EDAC}">
                  <c15:fullRef>
                    <c15:sqref>'druggerelateerde oorzaken'!$A$5:$A$11</c15:sqref>
                  </c15:fullRef>
                </c:ext>
              </c:extLst>
              <c:f>('druggerelateerde oorzaken'!$A$5:$A$9,'druggerelateerde oorzaken'!$A$11)</c:f>
              <c:strCache>
                <c:ptCount val="6"/>
                <c:pt idx="0">
                  <c:v>Misbruik en verslaving</c:v>
                </c:pt>
                <c:pt idx="1">
                  <c:v>Accidentele vergiftiging </c:v>
                </c:pt>
                <c:pt idx="2">
                  <c:v>Vergiftiging met onbepaalde intentie </c:v>
                </c:pt>
                <c:pt idx="3">
                  <c:v>Zelfvergiftiging </c:v>
                </c:pt>
                <c:pt idx="4">
                  <c:v>Onduidelijke oorzaken</c:v>
                </c:pt>
                <c:pt idx="5">
                  <c:v>Extra vermeldingen middelen</c:v>
                </c:pt>
              </c:strCache>
            </c:strRef>
          </c:cat>
          <c:val>
            <c:numRef>
              <c:extLst>
                <c:ext xmlns:c15="http://schemas.microsoft.com/office/drawing/2012/chart" uri="{02D57815-91ED-43cb-92C2-25804820EDAC}">
                  <c15:fullRef>
                    <c15:sqref>'druggerelateerde oorzaken'!$B$5:$B$11</c15:sqref>
                  </c15:fullRef>
                </c:ext>
              </c:extLst>
              <c:f>('druggerelateerde oorzaken'!$B$5:$B$9,'druggerelateerde oorzaken'!$B$11)</c:f>
              <c:numCache>
                <c:formatCode>#,##0</c:formatCode>
                <c:ptCount val="6"/>
                <c:pt idx="0">
                  <c:v>12</c:v>
                </c:pt>
                <c:pt idx="1">
                  <c:v>12</c:v>
                </c:pt>
                <c:pt idx="2">
                  <c:v>6</c:v>
                </c:pt>
                <c:pt idx="3">
                  <c:v>5</c:v>
                </c:pt>
              </c:numCache>
            </c:numRef>
          </c:val>
          <c:extLst>
            <c:ext xmlns:c16="http://schemas.microsoft.com/office/drawing/2014/chart" uri="{C3380CC4-5D6E-409C-BE32-E72D297353CC}">
              <c16:uniqueId val="{00000000-EDCB-4B2A-8D55-F7E066E51763}"/>
            </c:ext>
          </c:extLst>
        </c:ser>
        <c:ser>
          <c:idx val="2"/>
          <c:order val="1"/>
          <c:tx>
            <c:v>Breedste selectie</c:v>
          </c:tx>
          <c:spPr>
            <a:pattFill prst="dkVert">
              <a:fgClr>
                <a:schemeClr val="accent5">
                  <a:lumMod val="75000"/>
                </a:schemeClr>
              </a:fgClr>
              <a:bgClr>
                <a:schemeClr val="bg1"/>
              </a:bgClr>
            </a:pattFill>
            <a:ln>
              <a:solidFill>
                <a:schemeClr val="accent5">
                  <a:lumMod val="50000"/>
                </a:schemeClr>
              </a:solidFill>
            </a:ln>
            <a:effectLst/>
          </c:spPr>
          <c:invertIfNegative val="0"/>
          <c:cat>
            <c:strRef>
              <c:extLst>
                <c:ext xmlns:c15="http://schemas.microsoft.com/office/drawing/2012/chart" uri="{02D57815-91ED-43cb-92C2-25804820EDAC}">
                  <c15:fullRef>
                    <c15:sqref>'druggerelateerde oorzaken'!$A$5:$A$11</c15:sqref>
                  </c15:fullRef>
                </c:ext>
              </c:extLst>
              <c:f>('druggerelateerde oorzaken'!$A$5:$A$9,'druggerelateerde oorzaken'!$A$11)</c:f>
              <c:strCache>
                <c:ptCount val="6"/>
                <c:pt idx="0">
                  <c:v>Misbruik en verslaving</c:v>
                </c:pt>
                <c:pt idx="1">
                  <c:v>Accidentele vergiftiging </c:v>
                </c:pt>
                <c:pt idx="2">
                  <c:v>Vergiftiging met onbepaalde intentie </c:v>
                </c:pt>
                <c:pt idx="3">
                  <c:v>Zelfvergiftiging </c:v>
                </c:pt>
                <c:pt idx="4">
                  <c:v>Onduidelijke oorzaken</c:v>
                </c:pt>
                <c:pt idx="5">
                  <c:v>Extra vermeldingen middelen</c:v>
                </c:pt>
              </c:strCache>
            </c:strRef>
          </c:cat>
          <c:val>
            <c:numRef>
              <c:extLst>
                <c:ext xmlns:c15="http://schemas.microsoft.com/office/drawing/2012/chart" uri="{02D57815-91ED-43cb-92C2-25804820EDAC}">
                  <c15:fullRef>
                    <c15:sqref>'druggerelateerde oorzaken'!$D$5:$D$11</c15:sqref>
                  </c15:fullRef>
                </c:ext>
              </c:extLst>
              <c:f>('druggerelateerde oorzaken'!$D$5:$D$9,'druggerelateerde oorzaken'!$D$11)</c:f>
              <c:numCache>
                <c:formatCode>General</c:formatCode>
                <c:ptCount val="6"/>
                <c:pt idx="0">
                  <c:v>1</c:v>
                </c:pt>
                <c:pt idx="1">
                  <c:v>18</c:v>
                </c:pt>
                <c:pt idx="2">
                  <c:v>20</c:v>
                </c:pt>
                <c:pt idx="3">
                  <c:v>63</c:v>
                </c:pt>
                <c:pt idx="4">
                  <c:v>85</c:v>
                </c:pt>
                <c:pt idx="5">
                  <c:v>103</c:v>
                </c:pt>
              </c:numCache>
            </c:numRef>
          </c:val>
          <c:extLst>
            <c:ext xmlns:c16="http://schemas.microsoft.com/office/drawing/2014/chart" uri="{C3380CC4-5D6E-409C-BE32-E72D297353CC}">
              <c16:uniqueId val="{00000001-EDCB-4B2A-8D55-F7E066E51763}"/>
            </c:ext>
          </c:extLst>
        </c:ser>
        <c:dLbls>
          <c:showLegendKey val="0"/>
          <c:showVal val="0"/>
          <c:showCatName val="0"/>
          <c:showSerName val="0"/>
          <c:showPercent val="0"/>
          <c:showBubbleSize val="0"/>
        </c:dLbls>
        <c:gapWidth val="80"/>
        <c:axId val="292473880"/>
        <c:axId val="295915520"/>
      </c:barChart>
      <c:catAx>
        <c:axId val="292473880"/>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5915520"/>
        <c:crosses val="autoZero"/>
        <c:auto val="1"/>
        <c:lblAlgn val="ctr"/>
        <c:lblOffset val="100"/>
        <c:noMultiLvlLbl val="0"/>
      </c:catAx>
      <c:valAx>
        <c:axId val="295915520"/>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2473880"/>
        <c:crosses val="autoZero"/>
        <c:crossBetween val="between"/>
        <c:majorUnit val="20"/>
      </c:valAx>
      <c:spPr>
        <a:noFill/>
        <a:ln>
          <a:noFill/>
        </a:ln>
        <a:effectLst/>
      </c:spPr>
    </c:plotArea>
    <c:legend>
      <c:legendPos val="b"/>
      <c:layout>
        <c:manualLayout>
          <c:xMode val="edge"/>
          <c:yMode val="edge"/>
          <c:x val="0.74951399825021869"/>
          <c:y val="0.56539297171186931"/>
          <c:w val="0.21208311461067364"/>
          <c:h val="0.1568292505103529"/>
        </c:manualLayout>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Mannen</a:t>
            </a:r>
          </a:p>
        </c:rich>
      </c:tx>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manualLayout>
          <c:layoutTarget val="inner"/>
          <c:xMode val="edge"/>
          <c:yMode val="edge"/>
          <c:x val="0.2234473395645136"/>
          <c:y val="2.6950694444444444E-2"/>
          <c:w val="0.73968252548739044"/>
          <c:h val="0.7233344120819849"/>
        </c:manualLayout>
      </c:layout>
      <c:lineChart>
        <c:grouping val="standard"/>
        <c:varyColors val="0"/>
        <c:ser>
          <c:idx val="1"/>
          <c:order val="0"/>
          <c:tx>
            <c:strRef>
              <c:f>'leeftijdsspecifiek risico'!$B$5</c:f>
              <c:strCache>
                <c:ptCount val="1"/>
                <c:pt idx="0">
                  <c:v>nauwe selectie</c:v>
                </c:pt>
              </c:strCache>
            </c:strRef>
          </c:tx>
          <c:spPr>
            <a:ln w="28575" cap="rnd">
              <a:solidFill>
                <a:schemeClr val="accent5">
                  <a:lumMod val="75000"/>
                </a:schemeClr>
              </a:solidFill>
              <a:round/>
            </a:ln>
            <a:effectLst/>
          </c:spPr>
          <c:marker>
            <c:symbol val="none"/>
          </c:marker>
          <c:dPt>
            <c:idx val="2"/>
            <c:marker>
              <c:symbol val="none"/>
            </c:marker>
            <c:bubble3D val="0"/>
            <c:spPr>
              <a:ln w="28575" cap="rnd">
                <a:solidFill>
                  <a:schemeClr val="accent5">
                    <a:lumMod val="75000"/>
                  </a:schemeClr>
                </a:solidFill>
                <a:round/>
              </a:ln>
              <a:effectLst/>
            </c:spPr>
            <c:extLst>
              <c:ext xmlns:c16="http://schemas.microsoft.com/office/drawing/2014/chart" uri="{C3380CC4-5D6E-409C-BE32-E72D297353CC}">
                <c16:uniqueId val="{00000001-40AD-42A8-8D9F-DD3DF870C947}"/>
              </c:ext>
            </c:extLst>
          </c:dPt>
          <c:cat>
            <c:strRef>
              <c:f>'leeftijdsspecifiek risico'!$A$7:$A$13</c:f>
              <c:strCache>
                <c:ptCount val="7"/>
                <c:pt idx="0">
                  <c:v>15-24 jaar</c:v>
                </c:pt>
                <c:pt idx="1">
                  <c:v>25-34 jaar</c:v>
                </c:pt>
                <c:pt idx="2">
                  <c:v>35-44 jaar</c:v>
                </c:pt>
                <c:pt idx="3">
                  <c:v>45-54 jaar</c:v>
                </c:pt>
                <c:pt idx="4">
                  <c:v>55-64 jaar</c:v>
                </c:pt>
                <c:pt idx="5">
                  <c:v>65-74 jaar</c:v>
                </c:pt>
                <c:pt idx="6">
                  <c:v>75 jaar of ouder</c:v>
                </c:pt>
              </c:strCache>
            </c:strRef>
          </c:cat>
          <c:val>
            <c:numRef>
              <c:f>'leeftijdsspecifiek risico'!$B$7:$B$13</c:f>
              <c:numCache>
                <c:formatCode>0.00</c:formatCode>
                <c:ptCount val="7"/>
                <c:pt idx="0">
                  <c:v>0.93640975199999998</c:v>
                </c:pt>
                <c:pt idx="1">
                  <c:v>2.2608208539999999</c:v>
                </c:pt>
                <c:pt idx="2">
                  <c:v>2.5055988199999999</c:v>
                </c:pt>
                <c:pt idx="3">
                  <c:v>1.1400535000000001</c:v>
                </c:pt>
                <c:pt idx="4">
                  <c:v>0.70613157599999998</c:v>
                </c:pt>
              </c:numCache>
            </c:numRef>
          </c:val>
          <c:smooth val="0"/>
          <c:extLst>
            <c:ext xmlns:c16="http://schemas.microsoft.com/office/drawing/2014/chart" uri="{C3380CC4-5D6E-409C-BE32-E72D297353CC}">
              <c16:uniqueId val="{00000002-40AD-42A8-8D9F-DD3DF870C947}"/>
            </c:ext>
          </c:extLst>
        </c:ser>
        <c:ser>
          <c:idx val="0"/>
          <c:order val="1"/>
          <c:tx>
            <c:strRef>
              <c:f>'leeftijdsspecifiek risico'!$C$5</c:f>
              <c:strCache>
                <c:ptCount val="1"/>
                <c:pt idx="0">
                  <c:v>breedste selectie</c:v>
                </c:pt>
              </c:strCache>
            </c:strRef>
          </c:tx>
          <c:spPr>
            <a:ln w="28575" cap="rnd">
              <a:solidFill>
                <a:schemeClr val="accent5">
                  <a:lumMod val="75000"/>
                </a:schemeClr>
              </a:solidFill>
              <a:prstDash val="dash"/>
              <a:round/>
            </a:ln>
            <a:effectLst/>
          </c:spPr>
          <c:marker>
            <c:symbol val="none"/>
          </c:marker>
          <c:cat>
            <c:strRef>
              <c:f>'leeftijdsspecifiek risico'!$A$7:$A$13</c:f>
              <c:strCache>
                <c:ptCount val="7"/>
                <c:pt idx="0">
                  <c:v>15-24 jaar</c:v>
                </c:pt>
                <c:pt idx="1">
                  <c:v>25-34 jaar</c:v>
                </c:pt>
                <c:pt idx="2">
                  <c:v>35-44 jaar</c:v>
                </c:pt>
                <c:pt idx="3">
                  <c:v>45-54 jaar</c:v>
                </c:pt>
                <c:pt idx="4">
                  <c:v>55-64 jaar</c:v>
                </c:pt>
                <c:pt idx="5">
                  <c:v>65-74 jaar</c:v>
                </c:pt>
                <c:pt idx="6">
                  <c:v>75 jaar of ouder</c:v>
                </c:pt>
              </c:strCache>
            </c:strRef>
          </c:cat>
          <c:val>
            <c:numRef>
              <c:f>'leeftijdsspecifiek risico'!$C$7:$C$13</c:f>
              <c:numCache>
                <c:formatCode>0.00</c:formatCode>
                <c:ptCount val="7"/>
                <c:pt idx="0">
                  <c:v>3.4780933630000002</c:v>
                </c:pt>
                <c:pt idx="1">
                  <c:v>8.540878781</c:v>
                </c:pt>
                <c:pt idx="2">
                  <c:v>13.363193709999999</c:v>
                </c:pt>
                <c:pt idx="3">
                  <c:v>19.069985809999999</c:v>
                </c:pt>
                <c:pt idx="4">
                  <c:v>21.066258680000001</c:v>
                </c:pt>
                <c:pt idx="5">
                  <c:v>5.7340201049999999</c:v>
                </c:pt>
                <c:pt idx="6">
                  <c:v>7.7251280590000002</c:v>
                </c:pt>
              </c:numCache>
            </c:numRef>
          </c:val>
          <c:smooth val="1"/>
          <c:extLst>
            <c:ext xmlns:c16="http://schemas.microsoft.com/office/drawing/2014/chart" uri="{C3380CC4-5D6E-409C-BE32-E72D297353CC}">
              <c16:uniqueId val="{00000003-40AD-42A8-8D9F-DD3DF870C947}"/>
            </c:ext>
          </c:extLst>
        </c:ser>
        <c:ser>
          <c:idx val="2"/>
          <c:order val="2"/>
          <c:tx>
            <c:strRef>
              <c:f>'leeftijdsspecifiek risico'!$G$3:$H$3</c:f>
              <c:strCache>
                <c:ptCount val="1"/>
                <c:pt idx="0">
                  <c:v>Alle overlijdens</c:v>
                </c:pt>
              </c:strCache>
            </c:strRef>
          </c:tx>
          <c:spPr>
            <a:ln w="22225" cap="rnd">
              <a:solidFill>
                <a:schemeClr val="tx1">
                  <a:lumMod val="75000"/>
                  <a:lumOff val="25000"/>
                </a:schemeClr>
              </a:solidFill>
              <a:prstDash val="solid"/>
              <a:round/>
            </a:ln>
            <a:effectLst/>
          </c:spPr>
          <c:marker>
            <c:symbol val="none"/>
          </c:marker>
          <c:cat>
            <c:strRef>
              <c:f>'leeftijdsspecifiek risico'!$A$7:$A$13</c:f>
              <c:strCache>
                <c:ptCount val="7"/>
                <c:pt idx="0">
                  <c:v>15-24 jaar</c:v>
                </c:pt>
                <c:pt idx="1">
                  <c:v>25-34 jaar</c:v>
                </c:pt>
                <c:pt idx="2">
                  <c:v>35-44 jaar</c:v>
                </c:pt>
                <c:pt idx="3">
                  <c:v>45-54 jaar</c:v>
                </c:pt>
                <c:pt idx="4">
                  <c:v>55-64 jaar</c:v>
                </c:pt>
                <c:pt idx="5">
                  <c:v>65-74 jaar</c:v>
                </c:pt>
                <c:pt idx="6">
                  <c:v>75 jaar of ouder</c:v>
                </c:pt>
              </c:strCache>
            </c:strRef>
          </c:cat>
          <c:val>
            <c:numRef>
              <c:f>'leeftijdsspecifiek risico'!$G$7:$G$13</c:f>
              <c:numCache>
                <c:formatCode>0.00</c:formatCode>
                <c:ptCount val="7"/>
                <c:pt idx="0">
                  <c:v>43.20862139080927</c:v>
                </c:pt>
                <c:pt idx="1">
                  <c:v>67.573423297256497</c:v>
                </c:pt>
                <c:pt idx="2">
                  <c:v>112.03606153273445</c:v>
                </c:pt>
                <c:pt idx="3">
                  <c:v>266.35795399780488</c:v>
                </c:pt>
                <c:pt idx="4">
                  <c:v>741.67353183476519</c:v>
                </c:pt>
                <c:pt idx="5">
                  <c:v>1803.5950667767599</c:v>
                </c:pt>
                <c:pt idx="6">
                  <c:v>7620.5417097491109</c:v>
                </c:pt>
              </c:numCache>
            </c:numRef>
          </c:val>
          <c:smooth val="1"/>
          <c:extLst>
            <c:ext xmlns:c16="http://schemas.microsoft.com/office/drawing/2014/chart" uri="{C3380CC4-5D6E-409C-BE32-E72D297353CC}">
              <c16:uniqueId val="{00000004-40AD-42A8-8D9F-DD3DF870C947}"/>
            </c:ext>
          </c:extLst>
        </c:ser>
        <c:dLbls>
          <c:showLegendKey val="0"/>
          <c:showVal val="0"/>
          <c:showCatName val="0"/>
          <c:showSerName val="0"/>
          <c:showPercent val="0"/>
          <c:showBubbleSize val="0"/>
        </c:dLbls>
        <c:smooth val="0"/>
        <c:axId val="295927280"/>
        <c:axId val="295927672"/>
      </c:lineChart>
      <c:catAx>
        <c:axId val="295927280"/>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lumMod val="90000"/>
                    <a:lumOff val="10000"/>
                  </a:schemeClr>
                </a:solidFill>
                <a:latin typeface="+mn-lt"/>
                <a:ea typeface="+mn-ea"/>
                <a:cs typeface="+mn-cs"/>
              </a:defRPr>
            </a:pPr>
            <a:endParaRPr lang="nl-BE"/>
          </a:p>
        </c:txPr>
        <c:crossAx val="295927672"/>
        <c:crossesAt val="0.1"/>
        <c:auto val="1"/>
        <c:lblAlgn val="ctr"/>
        <c:lblOffset val="100"/>
        <c:noMultiLvlLbl val="0"/>
      </c:catAx>
      <c:valAx>
        <c:axId val="295927672"/>
        <c:scaling>
          <c:logBase val="10"/>
          <c:orientation val="minMax"/>
          <c:max val="8000"/>
          <c:min val="0.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90000"/>
                        <a:lumOff val="10000"/>
                      </a:schemeClr>
                    </a:solidFill>
                    <a:latin typeface="+mn-lt"/>
                    <a:ea typeface="+mn-ea"/>
                    <a:cs typeface="+mn-cs"/>
                  </a:defRPr>
                </a:pPr>
                <a:r>
                  <a:rPr lang="nl-BE">
                    <a:solidFill>
                      <a:schemeClr val="tx1">
                        <a:lumMod val="90000"/>
                        <a:lumOff val="10000"/>
                      </a:schemeClr>
                    </a:solidFill>
                  </a:rPr>
                  <a:t>Sterfterisico</a:t>
                </a:r>
                <a:r>
                  <a:rPr lang="nl-BE" baseline="0">
                    <a:solidFill>
                      <a:schemeClr val="tx1">
                        <a:lumMod val="90000"/>
                        <a:lumOff val="10000"/>
                      </a:schemeClr>
                    </a:solidFill>
                  </a:rPr>
                  <a:t> door druggebruik</a:t>
                </a:r>
                <a:br>
                  <a:rPr lang="nl-BE" baseline="0">
                    <a:solidFill>
                      <a:schemeClr val="tx1">
                        <a:lumMod val="90000"/>
                        <a:lumOff val="10000"/>
                      </a:schemeClr>
                    </a:solidFill>
                  </a:rPr>
                </a:br>
                <a:r>
                  <a:rPr lang="nl-BE" baseline="0">
                    <a:solidFill>
                      <a:schemeClr val="tx1">
                        <a:lumMod val="90000"/>
                        <a:lumOff val="10000"/>
                      </a:schemeClr>
                    </a:solidFill>
                  </a:rPr>
                  <a:t>(per 100,000 inwoners)</a:t>
                </a:r>
                <a:br>
                  <a:rPr lang="nl-BE" baseline="0">
                    <a:solidFill>
                      <a:schemeClr val="tx1">
                        <a:lumMod val="90000"/>
                        <a:lumOff val="10000"/>
                      </a:schemeClr>
                    </a:solidFill>
                  </a:rPr>
                </a:br>
                <a:r>
                  <a:rPr lang="nl-BE" b="1" i="1" baseline="0">
                    <a:solidFill>
                      <a:schemeClr val="tx2"/>
                    </a:solidFill>
                  </a:rPr>
                  <a:t>Log-schaal</a:t>
                </a:r>
              </a:p>
            </c:rich>
          </c:tx>
          <c:layout>
            <c:manualLayout>
              <c:xMode val="edge"/>
              <c:yMode val="edge"/>
              <c:x val="0"/>
              <c:y val="0.125585221143473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90000"/>
                      <a:lumOff val="10000"/>
                    </a:schemeClr>
                  </a:solidFill>
                  <a:latin typeface="+mn-lt"/>
                  <a:ea typeface="+mn-ea"/>
                  <a:cs typeface="+mn-cs"/>
                </a:defRPr>
              </a:pPr>
              <a:endParaRPr lang="nl-BE"/>
            </a:p>
          </c:txPr>
        </c:title>
        <c:numFmt formatCode="General"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90000"/>
                    <a:lumOff val="10000"/>
                  </a:schemeClr>
                </a:solidFill>
                <a:latin typeface="+mn-lt"/>
                <a:ea typeface="+mn-ea"/>
                <a:cs typeface="+mn-cs"/>
              </a:defRPr>
            </a:pPr>
            <a:endParaRPr lang="nl-BE"/>
          </a:p>
        </c:txPr>
        <c:crossAx val="295927280"/>
        <c:crosses val="autoZero"/>
        <c:crossBetween val="between"/>
      </c:valAx>
      <c:spPr>
        <a:noFill/>
        <a:ln>
          <a:noFill/>
        </a:ln>
        <a:effectLst/>
      </c:spPr>
    </c:plotArea>
    <c:legend>
      <c:legendPos val="b"/>
      <c:legendEntry>
        <c:idx val="1"/>
        <c:txPr>
          <a:bodyPr rot="0" spcFirstLastPara="1" vertOverflow="ellipsis" vert="horz" wrap="square" anchor="ctr" anchorCtr="1"/>
          <a:lstStyle/>
          <a:p>
            <a:pPr>
              <a:defRPr sz="900" b="0" i="0" u="none" strike="noStrike" kern="1200" baseline="0">
                <a:solidFill>
                  <a:schemeClr val="tx1">
                    <a:lumMod val="90000"/>
                    <a:lumOff val="10000"/>
                  </a:schemeClr>
                </a:solidFill>
                <a:latin typeface="+mn-lt"/>
                <a:ea typeface="+mn-ea"/>
                <a:cs typeface="+mn-cs"/>
              </a:defRPr>
            </a:pPr>
            <a:endParaRPr lang="nl-BE"/>
          </a:p>
        </c:txPr>
      </c:legendEntry>
      <c:legendEntry>
        <c:idx val="2"/>
        <c:txPr>
          <a:bodyPr rot="0" spcFirstLastPara="1" vertOverflow="ellipsis" vert="horz" wrap="square" anchor="ctr" anchorCtr="1"/>
          <a:lstStyle/>
          <a:p>
            <a:pPr>
              <a:defRPr sz="900" b="0" i="0" u="none" strike="noStrike" kern="1200" baseline="0">
                <a:solidFill>
                  <a:schemeClr val="tx1">
                    <a:lumMod val="90000"/>
                    <a:lumOff val="10000"/>
                  </a:schemeClr>
                </a:solidFill>
                <a:latin typeface="+mn-lt"/>
                <a:ea typeface="+mn-ea"/>
                <a:cs typeface="+mn-cs"/>
              </a:defRPr>
            </a:pPr>
            <a:endParaRPr lang="nl-BE"/>
          </a:p>
        </c:txPr>
      </c:legendEntry>
      <c:layout>
        <c:manualLayout>
          <c:xMode val="edge"/>
          <c:yMode val="edge"/>
          <c:x val="2.7272749479094189E-3"/>
          <c:y val="0.86899190938511328"/>
          <c:w val="0.99727272505209064"/>
          <c:h val="0.1104579288025889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90000"/>
                  <a:lumOff val="10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Vrouwen</a:t>
            </a:r>
          </a:p>
        </c:rich>
      </c:tx>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manualLayout>
          <c:layoutTarget val="inner"/>
          <c:xMode val="edge"/>
          <c:yMode val="edge"/>
          <c:x val="0.23858731294342098"/>
          <c:y val="2.6950647249190943E-2"/>
          <c:w val="0.73589667918678847"/>
          <c:h val="0.7233344120819849"/>
        </c:manualLayout>
      </c:layout>
      <c:lineChart>
        <c:grouping val="standard"/>
        <c:varyColors val="0"/>
        <c:ser>
          <c:idx val="1"/>
          <c:order val="0"/>
          <c:tx>
            <c:strRef>
              <c:f>'leeftijdsspecifiek risico'!$D$5</c:f>
              <c:strCache>
                <c:ptCount val="1"/>
                <c:pt idx="0">
                  <c:v>nauwe selectie</c:v>
                </c:pt>
              </c:strCache>
            </c:strRef>
          </c:tx>
          <c:spPr>
            <a:ln w="28575" cap="rnd">
              <a:solidFill>
                <a:srgbClr val="E6311F"/>
              </a:solidFill>
              <a:round/>
            </a:ln>
            <a:effectLst/>
          </c:spPr>
          <c:marker>
            <c:symbol val="none"/>
          </c:marker>
          <c:cat>
            <c:strRef>
              <c:f>'leeftijdsspecifiek risico'!$A$7:$A$13</c:f>
              <c:strCache>
                <c:ptCount val="7"/>
                <c:pt idx="0">
                  <c:v>15-24 jaar</c:v>
                </c:pt>
                <c:pt idx="1">
                  <c:v>25-34 jaar</c:v>
                </c:pt>
                <c:pt idx="2">
                  <c:v>35-44 jaar</c:v>
                </c:pt>
                <c:pt idx="3">
                  <c:v>45-54 jaar</c:v>
                </c:pt>
                <c:pt idx="4">
                  <c:v>55-64 jaar</c:v>
                </c:pt>
                <c:pt idx="5">
                  <c:v>65-74 jaar</c:v>
                </c:pt>
                <c:pt idx="6">
                  <c:v>75 jaar of ouder</c:v>
                </c:pt>
              </c:strCache>
            </c:strRef>
          </c:cat>
          <c:val>
            <c:numRef>
              <c:f>'leeftijdsspecifiek risico'!$D$7:$D$13</c:f>
              <c:numCache>
                <c:formatCode>0.00</c:formatCode>
                <c:ptCount val="7"/>
                <c:pt idx="0">
                  <c:v>0.13865644699999999</c:v>
                </c:pt>
                <c:pt idx="1">
                  <c:v>0.37968627799999999</c:v>
                </c:pt>
                <c:pt idx="2">
                  <c:v>0.72588167400000003</c:v>
                </c:pt>
                <c:pt idx="3">
                  <c:v>0.21317620800000001</c:v>
                </c:pt>
                <c:pt idx="4">
                  <c:v>0.35550288800000002</c:v>
                </c:pt>
                <c:pt idx="5">
                  <c:v>0.15404071899999999</c:v>
                </c:pt>
                <c:pt idx="6">
                  <c:v>0.26783980499999999</c:v>
                </c:pt>
              </c:numCache>
            </c:numRef>
          </c:val>
          <c:smooth val="0"/>
          <c:extLst>
            <c:ext xmlns:c16="http://schemas.microsoft.com/office/drawing/2014/chart" uri="{C3380CC4-5D6E-409C-BE32-E72D297353CC}">
              <c16:uniqueId val="{00000000-39AD-4F18-BC2A-0BDD7A5BBB2F}"/>
            </c:ext>
          </c:extLst>
        </c:ser>
        <c:ser>
          <c:idx val="0"/>
          <c:order val="1"/>
          <c:tx>
            <c:strRef>
              <c:f>'leeftijdsspecifiek risico'!$E$5</c:f>
              <c:strCache>
                <c:ptCount val="1"/>
                <c:pt idx="0">
                  <c:v>breedste selectie</c:v>
                </c:pt>
              </c:strCache>
            </c:strRef>
          </c:tx>
          <c:spPr>
            <a:ln w="25400" cap="rnd">
              <a:solidFill>
                <a:srgbClr val="C63131"/>
              </a:solidFill>
              <a:prstDash val="dash"/>
              <a:round/>
            </a:ln>
            <a:effectLst/>
          </c:spPr>
          <c:marker>
            <c:symbol val="none"/>
          </c:marker>
          <c:cat>
            <c:strRef>
              <c:f>'leeftijdsspecifiek risico'!$A$7:$A$13</c:f>
              <c:strCache>
                <c:ptCount val="7"/>
                <c:pt idx="0">
                  <c:v>15-24 jaar</c:v>
                </c:pt>
                <c:pt idx="1">
                  <c:v>25-34 jaar</c:v>
                </c:pt>
                <c:pt idx="2">
                  <c:v>35-44 jaar</c:v>
                </c:pt>
                <c:pt idx="3">
                  <c:v>45-54 jaar</c:v>
                </c:pt>
                <c:pt idx="4">
                  <c:v>55-64 jaar</c:v>
                </c:pt>
                <c:pt idx="5">
                  <c:v>65-74 jaar</c:v>
                </c:pt>
                <c:pt idx="6">
                  <c:v>75 jaar of ouder</c:v>
                </c:pt>
              </c:strCache>
            </c:strRef>
          </c:cat>
          <c:val>
            <c:numRef>
              <c:f>'leeftijdsspecifiek risico'!$E$7:$E$13</c:f>
              <c:numCache>
                <c:formatCode>0.00</c:formatCode>
                <c:ptCount val="7"/>
                <c:pt idx="0">
                  <c:v>1.386564468</c:v>
                </c:pt>
                <c:pt idx="1">
                  <c:v>3.4171765010000001</c:v>
                </c:pt>
                <c:pt idx="2">
                  <c:v>6.04901395</c:v>
                </c:pt>
                <c:pt idx="3">
                  <c:v>9.4863412670000002</c:v>
                </c:pt>
                <c:pt idx="4">
                  <c:v>13.03510591</c:v>
                </c:pt>
                <c:pt idx="5">
                  <c:v>4.7752622929999999</c:v>
                </c:pt>
                <c:pt idx="6">
                  <c:v>5.088956295</c:v>
                </c:pt>
              </c:numCache>
            </c:numRef>
          </c:val>
          <c:smooth val="1"/>
          <c:extLst>
            <c:ext xmlns:c16="http://schemas.microsoft.com/office/drawing/2014/chart" uri="{C3380CC4-5D6E-409C-BE32-E72D297353CC}">
              <c16:uniqueId val="{00000001-39AD-4F18-BC2A-0BDD7A5BBB2F}"/>
            </c:ext>
          </c:extLst>
        </c:ser>
        <c:ser>
          <c:idx val="2"/>
          <c:order val="2"/>
          <c:tx>
            <c:strRef>
              <c:f>'leeftijdsspecifiek risico'!$G$3:$H$3</c:f>
              <c:strCache>
                <c:ptCount val="1"/>
                <c:pt idx="0">
                  <c:v>Alle overlijdens</c:v>
                </c:pt>
              </c:strCache>
            </c:strRef>
          </c:tx>
          <c:spPr>
            <a:ln w="22225" cap="rnd">
              <a:solidFill>
                <a:schemeClr val="tx1">
                  <a:lumMod val="75000"/>
                  <a:lumOff val="25000"/>
                </a:schemeClr>
              </a:solidFill>
              <a:prstDash val="solid"/>
              <a:round/>
            </a:ln>
            <a:effectLst/>
          </c:spPr>
          <c:marker>
            <c:symbol val="none"/>
          </c:marker>
          <c:cat>
            <c:strRef>
              <c:f>'leeftijdsspecifiek risico'!$A$7:$A$13</c:f>
              <c:strCache>
                <c:ptCount val="7"/>
                <c:pt idx="0">
                  <c:v>15-24 jaar</c:v>
                </c:pt>
                <c:pt idx="1">
                  <c:v>25-34 jaar</c:v>
                </c:pt>
                <c:pt idx="2">
                  <c:v>35-44 jaar</c:v>
                </c:pt>
                <c:pt idx="3">
                  <c:v>45-54 jaar</c:v>
                </c:pt>
                <c:pt idx="4">
                  <c:v>55-64 jaar</c:v>
                </c:pt>
                <c:pt idx="5">
                  <c:v>65-74 jaar</c:v>
                </c:pt>
                <c:pt idx="6">
                  <c:v>75 jaar of ouder</c:v>
                </c:pt>
              </c:strCache>
            </c:strRef>
          </c:cat>
          <c:val>
            <c:numRef>
              <c:f>'leeftijdsspecifiek risico'!$H$7:$H$13</c:f>
              <c:numCache>
                <c:formatCode>0.00</c:formatCode>
                <c:ptCount val="7"/>
                <c:pt idx="0">
                  <c:v>16.500117164697514</c:v>
                </c:pt>
                <c:pt idx="1">
                  <c:v>31.513961064437826</c:v>
                </c:pt>
                <c:pt idx="2">
                  <c:v>61.699942292406917</c:v>
                </c:pt>
                <c:pt idx="3">
                  <c:v>176.82966474843607</c:v>
                </c:pt>
                <c:pt idx="4">
                  <c:v>451.01466449414903</c:v>
                </c:pt>
                <c:pt idx="5">
                  <c:v>998.80002279802636</c:v>
                </c:pt>
                <c:pt idx="6">
                  <c:v>6489.8923953583362</c:v>
                </c:pt>
              </c:numCache>
            </c:numRef>
          </c:val>
          <c:smooth val="1"/>
          <c:extLst>
            <c:ext xmlns:c16="http://schemas.microsoft.com/office/drawing/2014/chart" uri="{C3380CC4-5D6E-409C-BE32-E72D297353CC}">
              <c16:uniqueId val="{00000002-39AD-4F18-BC2A-0BDD7A5BBB2F}"/>
            </c:ext>
          </c:extLst>
        </c:ser>
        <c:dLbls>
          <c:showLegendKey val="0"/>
          <c:showVal val="0"/>
          <c:showCatName val="0"/>
          <c:showSerName val="0"/>
          <c:showPercent val="0"/>
          <c:showBubbleSize val="0"/>
        </c:dLbls>
        <c:smooth val="0"/>
        <c:axId val="295928456"/>
        <c:axId val="295928848"/>
      </c:lineChart>
      <c:catAx>
        <c:axId val="295928456"/>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lumMod val="90000"/>
                    <a:lumOff val="10000"/>
                  </a:schemeClr>
                </a:solidFill>
                <a:latin typeface="+mn-lt"/>
                <a:ea typeface="+mn-ea"/>
                <a:cs typeface="+mn-cs"/>
              </a:defRPr>
            </a:pPr>
            <a:endParaRPr lang="nl-BE"/>
          </a:p>
        </c:txPr>
        <c:crossAx val="295928848"/>
        <c:crossesAt val="0.1"/>
        <c:auto val="1"/>
        <c:lblAlgn val="ctr"/>
        <c:lblOffset val="100"/>
        <c:noMultiLvlLbl val="0"/>
      </c:catAx>
      <c:valAx>
        <c:axId val="295928848"/>
        <c:scaling>
          <c:logBase val="10"/>
          <c:orientation val="minMax"/>
          <c:max val="8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90000"/>
                        <a:lumOff val="10000"/>
                      </a:schemeClr>
                    </a:solidFill>
                    <a:latin typeface="+mn-lt"/>
                    <a:ea typeface="+mn-ea"/>
                    <a:cs typeface="+mn-cs"/>
                  </a:defRPr>
                </a:pPr>
                <a:r>
                  <a:rPr lang="nl-BE">
                    <a:solidFill>
                      <a:schemeClr val="tx1">
                        <a:lumMod val="90000"/>
                        <a:lumOff val="10000"/>
                      </a:schemeClr>
                    </a:solidFill>
                  </a:rPr>
                  <a:t>Sterfterisico</a:t>
                </a:r>
                <a:r>
                  <a:rPr lang="nl-BE" baseline="0">
                    <a:solidFill>
                      <a:schemeClr val="tx1">
                        <a:lumMod val="90000"/>
                        <a:lumOff val="10000"/>
                      </a:schemeClr>
                    </a:solidFill>
                  </a:rPr>
                  <a:t> door druggebruik</a:t>
                </a:r>
                <a:br>
                  <a:rPr lang="nl-BE" baseline="0">
                    <a:solidFill>
                      <a:schemeClr val="tx1">
                        <a:lumMod val="90000"/>
                        <a:lumOff val="10000"/>
                      </a:schemeClr>
                    </a:solidFill>
                  </a:rPr>
                </a:br>
                <a:r>
                  <a:rPr lang="nl-BE" baseline="0">
                    <a:solidFill>
                      <a:schemeClr val="tx1">
                        <a:lumMod val="90000"/>
                        <a:lumOff val="10000"/>
                      </a:schemeClr>
                    </a:solidFill>
                  </a:rPr>
                  <a:t>(per 100,000 inwoners)</a:t>
                </a:r>
                <a:br>
                  <a:rPr lang="nl-BE" baseline="0">
                    <a:solidFill>
                      <a:schemeClr val="tx1">
                        <a:lumMod val="90000"/>
                        <a:lumOff val="10000"/>
                      </a:schemeClr>
                    </a:solidFill>
                  </a:rPr>
                </a:br>
                <a:r>
                  <a:rPr lang="nl-BE" b="1" i="1" baseline="0">
                    <a:solidFill>
                      <a:schemeClr val="tx2"/>
                    </a:solidFill>
                  </a:rPr>
                  <a:t>Log-schaal</a:t>
                </a:r>
                <a:endParaRPr lang="nl-BE">
                  <a:solidFill>
                    <a:schemeClr val="tx1">
                      <a:lumMod val="90000"/>
                      <a:lumOff val="10000"/>
                    </a:schemeClr>
                  </a:solidFill>
                </a:endParaRPr>
              </a:p>
            </c:rich>
          </c:tx>
          <c:layout>
            <c:manualLayout>
              <c:xMode val="edge"/>
              <c:yMode val="edge"/>
              <c:x val="3.6989088218975404E-3"/>
              <c:y val="0.12558527669687158"/>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90000"/>
                      <a:lumOff val="10000"/>
                    </a:schemeClr>
                  </a:solidFill>
                  <a:latin typeface="+mn-lt"/>
                  <a:ea typeface="+mn-ea"/>
                  <a:cs typeface="+mn-cs"/>
                </a:defRPr>
              </a:pPr>
              <a:endParaRPr lang="nl-BE"/>
            </a:p>
          </c:txPr>
        </c:title>
        <c:numFmt formatCode="General"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90000"/>
                    <a:lumOff val="10000"/>
                  </a:schemeClr>
                </a:solidFill>
                <a:latin typeface="+mn-lt"/>
                <a:ea typeface="+mn-ea"/>
                <a:cs typeface="+mn-cs"/>
              </a:defRPr>
            </a:pPr>
            <a:endParaRPr lang="nl-BE"/>
          </a:p>
        </c:txPr>
        <c:crossAx val="295928456"/>
        <c:crosses val="autoZero"/>
        <c:crossBetween val="between"/>
      </c:valAx>
      <c:spPr>
        <a:noFill/>
        <a:ln>
          <a:noFill/>
        </a:ln>
        <a:effectLst/>
      </c:spPr>
    </c:plotArea>
    <c:legend>
      <c:legendPos val="b"/>
      <c:legendEntry>
        <c:idx val="1"/>
        <c:txPr>
          <a:bodyPr rot="0" spcFirstLastPara="1" vertOverflow="ellipsis" vert="horz" wrap="square" anchor="ctr" anchorCtr="1"/>
          <a:lstStyle/>
          <a:p>
            <a:pPr>
              <a:defRPr sz="900" b="0" i="0" u="none" strike="noStrike" kern="1200" baseline="0">
                <a:solidFill>
                  <a:schemeClr val="tx1">
                    <a:lumMod val="90000"/>
                    <a:lumOff val="10000"/>
                  </a:schemeClr>
                </a:solidFill>
                <a:latin typeface="+mn-lt"/>
                <a:ea typeface="+mn-ea"/>
                <a:cs typeface="+mn-cs"/>
              </a:defRPr>
            </a:pPr>
            <a:endParaRPr lang="nl-BE"/>
          </a:p>
        </c:txPr>
      </c:legendEntry>
      <c:legendEntry>
        <c:idx val="2"/>
        <c:txPr>
          <a:bodyPr rot="0" spcFirstLastPara="1" vertOverflow="ellipsis" vert="horz" wrap="square" anchor="ctr" anchorCtr="1"/>
          <a:lstStyle/>
          <a:p>
            <a:pPr>
              <a:defRPr sz="900" b="0" i="0" u="none" strike="noStrike" kern="1200" baseline="0">
                <a:solidFill>
                  <a:schemeClr val="tx1">
                    <a:lumMod val="90000"/>
                    <a:lumOff val="10000"/>
                  </a:schemeClr>
                </a:solidFill>
                <a:latin typeface="+mn-lt"/>
                <a:ea typeface="+mn-ea"/>
                <a:cs typeface="+mn-cs"/>
              </a:defRPr>
            </a:pPr>
            <a:endParaRPr lang="nl-BE"/>
          </a:p>
        </c:txPr>
      </c:legendEntry>
      <c:layout>
        <c:manualLayout>
          <c:xMode val="edge"/>
          <c:yMode val="edge"/>
          <c:x val="2.7272049726474578E-3"/>
          <c:y val="0.86017256944444442"/>
          <c:w val="0.99727272505209064"/>
          <c:h val="0.1104579288025889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90000"/>
                  <a:lumOff val="10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696391708552028"/>
          <c:y val="3.7889877074718185E-2"/>
          <c:w val="0.83003434089176742"/>
          <c:h val="0.81939692777636042"/>
        </c:manualLayout>
      </c:layout>
      <c:scatterChart>
        <c:scatterStyle val="lineMarker"/>
        <c:varyColors val="0"/>
        <c:ser>
          <c:idx val="2"/>
          <c:order val="0"/>
          <c:tx>
            <c:strRef>
              <c:f>'evolutie ASR-E drugsterfte'!$B$4</c:f>
              <c:strCache>
                <c:ptCount val="1"/>
                <c:pt idx="0">
                  <c:v>Mannen </c:v>
                </c:pt>
              </c:strCache>
            </c:strRef>
          </c:tx>
          <c:spPr>
            <a:ln w="25400" cap="rnd">
              <a:noFill/>
              <a:round/>
            </a:ln>
            <a:effectLst/>
          </c:spPr>
          <c:marker>
            <c:symbol val="triangle"/>
            <c:size val="6"/>
            <c:spPr>
              <a:solidFill>
                <a:schemeClr val="accent5">
                  <a:lumMod val="75000"/>
                </a:schemeClr>
              </a:solidFill>
              <a:ln w="9525">
                <a:solidFill>
                  <a:schemeClr val="accent5">
                    <a:lumMod val="75000"/>
                  </a:schemeClr>
                </a:solidFill>
              </a:ln>
              <a:effectLst/>
            </c:spPr>
          </c:marker>
          <c:xVal>
            <c:numRef>
              <c:f>'evolutie ASR-E drugsterfte'!$A$5:$A$15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xVal>
          <c:yVal>
            <c:numRef>
              <c:f>'evolutie ASR-E drugsterfte'!$B$5:$B$15</c:f>
              <c:numCache>
                <c:formatCode>0.00</c:formatCode>
                <c:ptCount val="11"/>
                <c:pt idx="0">
                  <c:v>1.0168062432513545</c:v>
                </c:pt>
                <c:pt idx="1">
                  <c:v>1.6226915306233167</c:v>
                </c:pt>
                <c:pt idx="2">
                  <c:v>2.1255329261748339</c:v>
                </c:pt>
                <c:pt idx="3">
                  <c:v>1.5470167354351758</c:v>
                </c:pt>
                <c:pt idx="4">
                  <c:v>1.265139326184632</c:v>
                </c:pt>
                <c:pt idx="5">
                  <c:v>0.81163787925615249</c:v>
                </c:pt>
                <c:pt idx="6">
                  <c:v>0.76663859893188246</c:v>
                </c:pt>
                <c:pt idx="7">
                  <c:v>0.59718819865815265</c:v>
                </c:pt>
                <c:pt idx="8">
                  <c:v>1.0201450853456422</c:v>
                </c:pt>
                <c:pt idx="9">
                  <c:v>0.862884680152608</c:v>
                </c:pt>
                <c:pt idx="10">
                  <c:v>1.1178166761997941</c:v>
                </c:pt>
              </c:numCache>
            </c:numRef>
          </c:yVal>
          <c:smooth val="0"/>
          <c:extLst>
            <c:ext xmlns:c16="http://schemas.microsoft.com/office/drawing/2014/chart" uri="{C3380CC4-5D6E-409C-BE32-E72D297353CC}">
              <c16:uniqueId val="{00000000-C924-4374-8B2F-A8C29FEE9673}"/>
            </c:ext>
          </c:extLst>
        </c:ser>
        <c:ser>
          <c:idx val="3"/>
          <c:order val="1"/>
          <c:tx>
            <c:strRef>
              <c:f>'evolutie ASR-E drugsterfte'!$C$4</c:f>
              <c:strCache>
                <c:ptCount val="1"/>
                <c:pt idx="0">
                  <c:v>Vrouwen</c:v>
                </c:pt>
              </c:strCache>
            </c:strRef>
          </c:tx>
          <c:spPr>
            <a:ln w="25400" cap="rnd">
              <a:noFill/>
              <a:round/>
            </a:ln>
            <a:effectLst/>
          </c:spPr>
          <c:marker>
            <c:symbol val="circle"/>
            <c:size val="6"/>
            <c:spPr>
              <a:solidFill>
                <a:srgbClr val="C63131"/>
              </a:solidFill>
              <a:ln w="9525">
                <a:solidFill>
                  <a:srgbClr val="C63131"/>
                </a:solidFill>
              </a:ln>
              <a:effectLst/>
            </c:spPr>
          </c:marker>
          <c:xVal>
            <c:numRef>
              <c:f>'evolutie ASR-E drugsterfte'!$A$5:$A$15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xVal>
          <c:yVal>
            <c:numRef>
              <c:f>'evolutie ASR-E drugsterfte'!$C$5:$C$15</c:f>
              <c:numCache>
                <c:formatCode>0.00</c:formatCode>
                <c:ptCount val="11"/>
                <c:pt idx="0">
                  <c:v>0.22483773466590098</c:v>
                </c:pt>
                <c:pt idx="1">
                  <c:v>0.23134856949628743</c:v>
                </c:pt>
                <c:pt idx="2">
                  <c:v>0.3554841809432564</c:v>
                </c:pt>
                <c:pt idx="3">
                  <c:v>0.64192128719941721</c:v>
                </c:pt>
                <c:pt idx="4">
                  <c:v>0.37717387542556347</c:v>
                </c:pt>
                <c:pt idx="5">
                  <c:v>0.28616159956602094</c:v>
                </c:pt>
                <c:pt idx="6">
                  <c:v>0.28247951162618523</c:v>
                </c:pt>
                <c:pt idx="7">
                  <c:v>0.2524608473965827</c:v>
                </c:pt>
                <c:pt idx="8">
                  <c:v>0.34623418911440573</c:v>
                </c:pt>
                <c:pt idx="9">
                  <c:v>0.31746612207385216</c:v>
                </c:pt>
                <c:pt idx="10">
                  <c:v>0.24300488459936634</c:v>
                </c:pt>
              </c:numCache>
            </c:numRef>
          </c:yVal>
          <c:smooth val="0"/>
          <c:extLst>
            <c:ext xmlns:c16="http://schemas.microsoft.com/office/drawing/2014/chart" uri="{C3380CC4-5D6E-409C-BE32-E72D297353CC}">
              <c16:uniqueId val="{00000001-C924-4374-8B2F-A8C29FEE9673}"/>
            </c:ext>
          </c:extLst>
        </c:ser>
        <c:ser>
          <c:idx val="0"/>
          <c:order val="2"/>
          <c:tx>
            <c:strRef>
              <c:f>'evolutie ASR-E drugsterfte'!$D$4</c:f>
              <c:strCache>
                <c:ptCount val="1"/>
                <c:pt idx="0">
                  <c:v>OG</c:v>
                </c:pt>
              </c:strCache>
            </c:strRef>
          </c:tx>
          <c:spPr>
            <a:ln w="19050" cap="rnd">
              <a:solidFill>
                <a:schemeClr val="tx2"/>
              </a:solidFill>
              <a:round/>
            </a:ln>
            <a:effectLst/>
          </c:spPr>
          <c:marker>
            <c:symbol val="none"/>
          </c:marker>
          <c:xVal>
            <c:numRef>
              <c:f>'evolutie ASR-E drugsterfte'!$A$5:$A$15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xVal>
          <c:yVal>
            <c:numRef>
              <c:f>'evolutie ASR-E drugsterfte'!$D$5:$D$15</c:f>
              <c:numCache>
                <c:formatCode>0.00</c:formatCode>
                <c:ptCount val="11"/>
                <c:pt idx="0">
                  <c:v>0.42840183618440264</c:v>
                </c:pt>
                <c:pt idx="1">
                  <c:v>0.69242080763472136</c:v>
                </c:pt>
                <c:pt idx="2">
                  <c:v>0.96916206142972194</c:v>
                </c:pt>
                <c:pt idx="3">
                  <c:v>0.839555039779465</c:v>
                </c:pt>
                <c:pt idx="4">
                  <c:v>0.60537636812900952</c:v>
                </c:pt>
                <c:pt idx="5">
                  <c:v>0.36769387253688368</c:v>
                </c:pt>
                <c:pt idx="6">
                  <c:v>0.35183474448419438</c:v>
                </c:pt>
                <c:pt idx="7">
                  <c:v>0.26589389572022926</c:v>
                </c:pt>
                <c:pt idx="8">
                  <c:v>0.48348940317688865</c:v>
                </c:pt>
                <c:pt idx="9">
                  <c:v>0.40506031385236529</c:v>
                </c:pt>
                <c:pt idx="10">
                  <c:v>0.48040415720535079</c:v>
                </c:pt>
              </c:numCache>
            </c:numRef>
          </c:yVal>
          <c:smooth val="1"/>
          <c:extLst>
            <c:ext xmlns:c16="http://schemas.microsoft.com/office/drawing/2014/chart" uri="{C3380CC4-5D6E-409C-BE32-E72D297353CC}">
              <c16:uniqueId val="{00000002-C924-4374-8B2F-A8C29FEE9673}"/>
            </c:ext>
          </c:extLst>
        </c:ser>
        <c:ser>
          <c:idx val="1"/>
          <c:order val="3"/>
          <c:tx>
            <c:strRef>
              <c:f>'evolutie ASR-E drugsterfte'!$E$4</c:f>
              <c:strCache>
                <c:ptCount val="1"/>
                <c:pt idx="0">
                  <c:v>Totaal</c:v>
                </c:pt>
              </c:strCache>
            </c:strRef>
          </c:tx>
          <c:spPr>
            <a:ln w="25400" cap="rnd">
              <a:noFill/>
              <a:round/>
            </a:ln>
            <a:effectLst/>
          </c:spPr>
          <c:marker>
            <c:symbol val="square"/>
            <c:size val="7"/>
            <c:spPr>
              <a:solidFill>
                <a:schemeClr val="tx2"/>
              </a:solidFill>
              <a:ln w="9525">
                <a:solidFill>
                  <a:schemeClr val="tx2">
                    <a:lumMod val="75000"/>
                  </a:schemeClr>
                </a:solidFill>
              </a:ln>
              <a:effectLst/>
            </c:spPr>
          </c:marker>
          <c:xVal>
            <c:numRef>
              <c:f>'evolutie ASR-E drugsterfte'!$A$5:$A$15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xVal>
          <c:yVal>
            <c:numRef>
              <c:f>'evolutie ASR-E drugsterfte'!$E$5:$E$15</c:f>
              <c:numCache>
                <c:formatCode>0.00</c:formatCode>
                <c:ptCount val="11"/>
                <c:pt idx="0">
                  <c:v>0.6248811491277152</c:v>
                </c:pt>
                <c:pt idx="1">
                  <c:v>0.9328429682775683</c:v>
                </c:pt>
                <c:pt idx="2">
                  <c:v>1.2460713303536126</c:v>
                </c:pt>
                <c:pt idx="3">
                  <c:v>1.0996345735788853</c:v>
                </c:pt>
                <c:pt idx="4">
                  <c:v>0.83254620367103294</c:v>
                </c:pt>
                <c:pt idx="5">
                  <c:v>0.55046800484993141</c:v>
                </c:pt>
                <c:pt idx="6">
                  <c:v>0.53629491293902842</c:v>
                </c:pt>
                <c:pt idx="7">
                  <c:v>0.42757689623135636</c:v>
                </c:pt>
                <c:pt idx="8">
                  <c:v>0.6867151902793629</c:v>
                </c:pt>
                <c:pt idx="9">
                  <c:v>0.5942430907151286</c:v>
                </c:pt>
                <c:pt idx="10">
                  <c:v>0.68578634609688494</c:v>
                </c:pt>
              </c:numCache>
            </c:numRef>
          </c:yVal>
          <c:smooth val="0"/>
          <c:extLst>
            <c:ext xmlns:c16="http://schemas.microsoft.com/office/drawing/2014/chart" uri="{C3380CC4-5D6E-409C-BE32-E72D297353CC}">
              <c16:uniqueId val="{00000003-C924-4374-8B2F-A8C29FEE9673}"/>
            </c:ext>
          </c:extLst>
        </c:ser>
        <c:ser>
          <c:idx val="4"/>
          <c:order val="4"/>
          <c:tx>
            <c:strRef>
              <c:f>'evolutie ASR-E drugsterfte'!$F$4</c:f>
              <c:strCache>
                <c:ptCount val="1"/>
                <c:pt idx="0">
                  <c:v>BG</c:v>
                </c:pt>
              </c:strCache>
            </c:strRef>
          </c:tx>
          <c:spPr>
            <a:ln w="19050" cap="rnd">
              <a:solidFill>
                <a:schemeClr val="tx2">
                  <a:lumMod val="75000"/>
                </a:schemeClr>
              </a:solidFill>
              <a:round/>
            </a:ln>
            <a:effectLst/>
          </c:spPr>
          <c:marker>
            <c:symbol val="none"/>
          </c:marker>
          <c:xVal>
            <c:numRef>
              <c:f>'evolutie ASR-E drugsterfte'!$A$5:$A$15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xVal>
          <c:yVal>
            <c:numRef>
              <c:f>'evolutie ASR-E drugsterfte'!$F$5:$F$15</c:f>
              <c:numCache>
                <c:formatCode>0.00</c:formatCode>
                <c:ptCount val="11"/>
                <c:pt idx="0">
                  <c:v>0.82136046207102775</c:v>
                </c:pt>
                <c:pt idx="1">
                  <c:v>1.1732651289204152</c:v>
                </c:pt>
                <c:pt idx="2">
                  <c:v>1.5229805992775032</c:v>
                </c:pt>
                <c:pt idx="3">
                  <c:v>1.3597141073783057</c:v>
                </c:pt>
                <c:pt idx="4">
                  <c:v>1.0597160392130562</c:v>
                </c:pt>
                <c:pt idx="5">
                  <c:v>0.73324213716297915</c:v>
                </c:pt>
                <c:pt idx="6">
                  <c:v>0.72075508139386246</c:v>
                </c:pt>
                <c:pt idx="7">
                  <c:v>0.58925989674248347</c:v>
                </c:pt>
                <c:pt idx="8">
                  <c:v>0.88994097738183719</c:v>
                </c:pt>
                <c:pt idx="9">
                  <c:v>0.7834258675778919</c:v>
                </c:pt>
                <c:pt idx="10">
                  <c:v>0.89116853498841908</c:v>
                </c:pt>
              </c:numCache>
            </c:numRef>
          </c:yVal>
          <c:smooth val="1"/>
          <c:extLst>
            <c:ext xmlns:c16="http://schemas.microsoft.com/office/drawing/2014/chart" uri="{C3380CC4-5D6E-409C-BE32-E72D297353CC}">
              <c16:uniqueId val="{00000004-C924-4374-8B2F-A8C29FEE9673}"/>
            </c:ext>
          </c:extLst>
        </c:ser>
        <c:dLbls>
          <c:showLegendKey val="0"/>
          <c:showVal val="0"/>
          <c:showCatName val="0"/>
          <c:showSerName val="0"/>
          <c:showPercent val="0"/>
          <c:showBubbleSize val="0"/>
        </c:dLbls>
        <c:axId val="295929632"/>
        <c:axId val="295930024"/>
      </c:scatterChart>
      <c:valAx>
        <c:axId val="295929632"/>
        <c:scaling>
          <c:orientation val="minMax"/>
          <c:max val="2016.5"/>
          <c:min val="2006"/>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5930024"/>
        <c:crosses val="autoZero"/>
        <c:crossBetween val="midCat"/>
        <c:majorUnit val="1"/>
        <c:minorUnit val="1"/>
      </c:valAx>
      <c:valAx>
        <c:axId val="2959300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nl-BE" sz="1100" b="1"/>
                  <a:t>Gestandaardiseerde sterfte</a:t>
                </a:r>
              </a:p>
              <a:p>
                <a:pPr>
                  <a:defRPr sz="1100"/>
                </a:pPr>
                <a:r>
                  <a:rPr lang="nl-BE" sz="1100"/>
                  <a:t>(ASR-E per 100.000 inw.)</a:t>
                </a:r>
              </a:p>
            </c:rich>
          </c:tx>
          <c:layout>
            <c:manualLayout>
              <c:xMode val="edge"/>
              <c:yMode val="edge"/>
              <c:x val="8.2508383786457987E-3"/>
              <c:y val="0.23589802658760664"/>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BE"/>
            </a:p>
          </c:txPr>
        </c:title>
        <c:numFmt formatCode="0.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5929632"/>
        <c:crosses val="autoZero"/>
        <c:crossBetween val="midCat"/>
        <c:majorUnit val="0.2"/>
      </c:valAx>
      <c:spPr>
        <a:noFill/>
        <a:ln>
          <a:noFill/>
        </a:ln>
        <a:effectLst/>
      </c:spPr>
    </c:plotArea>
    <c:legend>
      <c:legendPos val="b"/>
      <c:layout>
        <c:manualLayout>
          <c:xMode val="edge"/>
          <c:yMode val="edge"/>
          <c:x val="0.11885486841617325"/>
          <c:y val="0.94514360165410993"/>
          <c:w val="0.88114516574481916"/>
          <c:h val="5.1020777407771035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alignWithMargins="0"/>
    <c:pageMargins b="1" l="0.75" r="0.75" t="1" header="0.5" footer="0.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28159150242329"/>
          <c:y val="4.6296296296296294E-2"/>
          <c:w val="0.71298837845429452"/>
          <c:h val="0.88925656753471605"/>
        </c:manualLayout>
      </c:layout>
      <c:barChart>
        <c:barDir val="col"/>
        <c:grouping val="stacked"/>
        <c:varyColors val="0"/>
        <c:ser>
          <c:idx val="0"/>
          <c:order val="3"/>
          <c:tx>
            <c:strRef>
              <c:f>'evolutie ASR-E drugsterfte'!$E$47</c:f>
              <c:strCache>
                <c:ptCount val="1"/>
                <c:pt idx="0">
                  <c:v>illegale drugs</c:v>
                </c:pt>
              </c:strCache>
            </c:strRef>
          </c:tx>
          <c:spPr>
            <a:solidFill>
              <a:schemeClr val="tx2"/>
            </a:solidFill>
            <a:ln>
              <a:solidFill>
                <a:schemeClr val="tx2"/>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lumMod val="95000"/>
                      </a:schemeClr>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numRef>
              <c:f>'evolutie ASR-E drugsterfte'!$A$48:$A$58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'evolutie ASR-E drugsterfte'!$E$48:$E$58</c:f>
              <c:numCache>
                <c:formatCode>0.00</c:formatCode>
                <c:ptCount val="11"/>
                <c:pt idx="0">
                  <c:v>0.6248811491277152</c:v>
                </c:pt>
                <c:pt idx="1">
                  <c:v>0.9328429682775683</c:v>
                </c:pt>
                <c:pt idx="2">
                  <c:v>1.2460713303536126</c:v>
                </c:pt>
                <c:pt idx="3">
                  <c:v>1.0996345735788853</c:v>
                </c:pt>
                <c:pt idx="4">
                  <c:v>0.83254620367103294</c:v>
                </c:pt>
                <c:pt idx="5">
                  <c:v>0.55046800484993141</c:v>
                </c:pt>
                <c:pt idx="6">
                  <c:v>0.53629491293902842</c:v>
                </c:pt>
                <c:pt idx="7">
                  <c:v>0.42757689623135636</c:v>
                </c:pt>
                <c:pt idx="8">
                  <c:v>0.6867151902793629</c:v>
                </c:pt>
                <c:pt idx="9">
                  <c:v>0.5942430907151286</c:v>
                </c:pt>
                <c:pt idx="10">
                  <c:v>0.68578634609688494</c:v>
                </c:pt>
              </c:numCache>
            </c:numRef>
          </c:val>
          <c:extLst>
            <c:ext xmlns:c16="http://schemas.microsoft.com/office/drawing/2014/chart" uri="{C3380CC4-5D6E-409C-BE32-E72D297353CC}">
              <c16:uniqueId val="{00000000-318F-4E59-B7A3-8B8072DA758A}"/>
            </c:ext>
          </c:extLst>
        </c:ser>
        <c:ser>
          <c:idx val="1"/>
          <c:order val="4"/>
          <c:tx>
            <c:strRef>
              <c:f>'evolutie ASR-E drugsterfte'!$F$47</c:f>
              <c:strCache>
                <c:ptCount val="1"/>
                <c:pt idx="0">
                  <c:v>psychofarmaca</c:v>
                </c:pt>
              </c:strCache>
            </c:strRef>
          </c:tx>
          <c:spPr>
            <a:pattFill prst="dkHorz">
              <a:fgClr>
                <a:schemeClr val="tx2"/>
              </a:fgClr>
              <a:bgClr>
                <a:schemeClr val="bg1"/>
              </a:bgClr>
            </a:pattFill>
            <a:ln>
              <a:solidFill>
                <a:schemeClr val="tx2"/>
              </a:solidFill>
            </a:ln>
            <a:effectLst/>
          </c:spPr>
          <c:invertIfNegative val="0"/>
          <c:cat>
            <c:numRef>
              <c:f>'evolutie ASR-E drugsterfte'!$A$48:$A$58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'evolutie ASR-E drugsterfte'!$F$48:$F$58</c:f>
              <c:numCache>
                <c:formatCode>0.00</c:formatCode>
                <c:ptCount val="11"/>
                <c:pt idx="0">
                  <c:v>0.32261619461984264</c:v>
                </c:pt>
                <c:pt idx="1">
                  <c:v>0.2850273066189295</c:v>
                </c:pt>
                <c:pt idx="2">
                  <c:v>0.46607916724386284</c:v>
                </c:pt>
                <c:pt idx="3">
                  <c:v>0.43767528048294119</c:v>
                </c:pt>
                <c:pt idx="4">
                  <c:v>0.39353366056288364</c:v>
                </c:pt>
                <c:pt idx="5">
                  <c:v>0.31302756673112575</c:v>
                </c:pt>
                <c:pt idx="6">
                  <c:v>0.51603554588942779</c:v>
                </c:pt>
                <c:pt idx="7">
                  <c:v>0.37060253396372106</c:v>
                </c:pt>
                <c:pt idx="8">
                  <c:v>0.36699168192026654</c:v>
                </c:pt>
                <c:pt idx="9">
                  <c:v>0.43981315974729845</c:v>
                </c:pt>
                <c:pt idx="10">
                  <c:v>0.34651496162444478</c:v>
                </c:pt>
              </c:numCache>
            </c:numRef>
          </c:val>
          <c:extLst>
            <c:ext xmlns:c16="http://schemas.microsoft.com/office/drawing/2014/chart" uri="{C3380CC4-5D6E-409C-BE32-E72D297353CC}">
              <c16:uniqueId val="{00000001-318F-4E59-B7A3-8B8072DA758A}"/>
            </c:ext>
          </c:extLst>
        </c:ser>
        <c:ser>
          <c:idx val="2"/>
          <c:order val="5"/>
          <c:tx>
            <c:strRef>
              <c:f>'evolutie ASR-E drugsterfte'!$G$47</c:f>
              <c:strCache>
                <c:ptCount val="1"/>
                <c:pt idx="0">
                  <c:v>andere middelen</c:v>
                </c:pt>
              </c:strCache>
            </c:strRef>
          </c:tx>
          <c:spPr>
            <a:pattFill prst="dkUpDiag">
              <a:fgClr>
                <a:schemeClr val="tx2"/>
              </a:fgClr>
              <a:bgClr>
                <a:schemeClr val="bg1"/>
              </a:bgClr>
            </a:pattFill>
            <a:ln>
              <a:solidFill>
                <a:schemeClr val="tx2"/>
              </a:solidFill>
            </a:ln>
            <a:effectLst/>
          </c:spPr>
          <c:invertIfNegative val="0"/>
          <c:cat>
            <c:numRef>
              <c:f>'evolutie ASR-E drugsterfte'!$A$48:$A$58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'evolutie ASR-E drugsterfte'!$G$48:$G$58</c:f>
              <c:numCache>
                <c:formatCode>0.00</c:formatCode>
                <c:ptCount val="11"/>
                <c:pt idx="0">
                  <c:v>0.8412041811251264</c:v>
                </c:pt>
                <c:pt idx="1">
                  <c:v>0.78998936085274929</c:v>
                </c:pt>
                <c:pt idx="2">
                  <c:v>0.9966843525054232</c:v>
                </c:pt>
                <c:pt idx="3">
                  <c:v>1.1119168895351403</c:v>
                </c:pt>
                <c:pt idx="4">
                  <c:v>1.0526433413252716</c:v>
                </c:pt>
                <c:pt idx="5">
                  <c:v>1.0743373026084495</c:v>
                </c:pt>
                <c:pt idx="6">
                  <c:v>1.2134393568229929</c:v>
                </c:pt>
                <c:pt idx="7">
                  <c:v>1.6199415810279778</c:v>
                </c:pt>
                <c:pt idx="8">
                  <c:v>1.4151360934386059</c:v>
                </c:pt>
                <c:pt idx="9">
                  <c:v>1.552516655787761</c:v>
                </c:pt>
                <c:pt idx="10">
                  <c:v>1.5645488177686309</c:v>
                </c:pt>
              </c:numCache>
            </c:numRef>
          </c:val>
          <c:extLst>
            <c:ext xmlns:c16="http://schemas.microsoft.com/office/drawing/2014/chart" uri="{C3380CC4-5D6E-409C-BE32-E72D297353CC}">
              <c16:uniqueId val="{00000002-318F-4E59-B7A3-8B8072DA758A}"/>
            </c:ext>
          </c:extLst>
        </c:ser>
        <c:ser>
          <c:idx val="3"/>
          <c:order val="6"/>
          <c:tx>
            <c:strRef>
              <c:f>'evolutie ASR-E drugsterfte'!$H$47</c:f>
              <c:strCache>
                <c:ptCount val="1"/>
                <c:pt idx="0">
                  <c:v>onduidelijk overlijden</c:v>
                </c:pt>
              </c:strCache>
            </c:strRef>
          </c:tx>
          <c:spPr>
            <a:pattFill prst="ltVert">
              <a:fgClr>
                <a:schemeClr val="accent3"/>
              </a:fgClr>
              <a:bgClr>
                <a:schemeClr val="bg1"/>
              </a:bgClr>
            </a:pattFill>
            <a:ln>
              <a:solidFill>
                <a:schemeClr val="tx2"/>
              </a:solidFill>
            </a:ln>
            <a:effectLst/>
          </c:spPr>
          <c:invertIfNegative val="0"/>
          <c:cat>
            <c:numRef>
              <c:f>'evolutie ASR-E drugsterfte'!$A$48:$A$58</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cat>
          <c:val>
            <c:numRef>
              <c:f>'evolutie ASR-E drugsterfte'!$H$48:$H$58</c:f>
              <c:numCache>
                <c:formatCode>0.00</c:formatCode>
                <c:ptCount val="11"/>
                <c:pt idx="0">
                  <c:v>3.9957535711779593</c:v>
                </c:pt>
                <c:pt idx="1">
                  <c:v>3.869082283408829</c:v>
                </c:pt>
                <c:pt idx="2">
                  <c:v>4.0180538486996431</c:v>
                </c:pt>
                <c:pt idx="3">
                  <c:v>4.3016609648598152</c:v>
                </c:pt>
                <c:pt idx="4">
                  <c:v>3.8707616032753602</c:v>
                </c:pt>
                <c:pt idx="5">
                  <c:v>3.9907923308124835</c:v>
                </c:pt>
                <c:pt idx="6">
                  <c:v>3.9897329438940443</c:v>
                </c:pt>
                <c:pt idx="7">
                  <c:v>4.3856080000700164</c:v>
                </c:pt>
                <c:pt idx="8">
                  <c:v>4.1189549789891613</c:v>
                </c:pt>
                <c:pt idx="9">
                  <c:v>4.3585456346558988</c:v>
                </c:pt>
                <c:pt idx="10">
                  <c:v>4.5165199263083613</c:v>
                </c:pt>
              </c:numCache>
            </c:numRef>
          </c:val>
          <c:extLst>
            <c:ext xmlns:c16="http://schemas.microsoft.com/office/drawing/2014/chart" uri="{C3380CC4-5D6E-409C-BE32-E72D297353CC}">
              <c16:uniqueId val="{00000003-318F-4E59-B7A3-8B8072DA758A}"/>
            </c:ext>
          </c:extLst>
        </c:ser>
        <c:dLbls>
          <c:showLegendKey val="0"/>
          <c:showVal val="0"/>
          <c:showCatName val="0"/>
          <c:showSerName val="0"/>
          <c:showPercent val="0"/>
          <c:showBubbleSize val="0"/>
        </c:dLbls>
        <c:gapWidth val="60"/>
        <c:overlap val="100"/>
        <c:axId val="295930808"/>
        <c:axId val="295931200"/>
      </c:barChart>
      <c:lineChart>
        <c:grouping val="standard"/>
        <c:varyColors val="0"/>
        <c:ser>
          <c:idx val="4"/>
          <c:order val="0"/>
          <c:tx>
            <c:strRef>
              <c:f>'evolutie ASR-E drugsterfte'!$B$47</c:f>
              <c:strCache>
                <c:ptCount val="1"/>
                <c:pt idx="0">
                  <c:v>Mannen </c:v>
                </c:pt>
              </c:strCache>
            </c:strRef>
          </c:tx>
          <c:spPr>
            <a:ln w="28575" cap="rnd">
              <a:noFill/>
              <a:round/>
            </a:ln>
            <a:effectLst/>
          </c:spPr>
          <c:marker>
            <c:symbol val="triangle"/>
            <c:size val="6"/>
            <c:spPr>
              <a:noFill/>
              <a:ln w="15875">
                <a:solidFill>
                  <a:schemeClr val="accent5">
                    <a:lumMod val="75000"/>
                  </a:schemeClr>
                </a:solidFill>
              </a:ln>
              <a:effectLst/>
            </c:spPr>
          </c:marker>
          <c:val>
            <c:numRef>
              <c:f>'evolutie ASR-E drugsterfte'!$B$48:$B$58</c:f>
              <c:numCache>
                <c:formatCode>0.00</c:formatCode>
                <c:ptCount val="11"/>
                <c:pt idx="0">
                  <c:v>6.7967670900491424</c:v>
                </c:pt>
                <c:pt idx="1">
                  <c:v>7.7431971902536487</c:v>
                </c:pt>
                <c:pt idx="2">
                  <c:v>8.0430275929587225</c:v>
                </c:pt>
                <c:pt idx="3">
                  <c:v>8.6947309090942344</c:v>
                </c:pt>
                <c:pt idx="4">
                  <c:v>7.5729339865219485</c:v>
                </c:pt>
                <c:pt idx="5">
                  <c:v>6.88996895416724</c:v>
                </c:pt>
                <c:pt idx="6">
                  <c:v>7.3372064336173164</c:v>
                </c:pt>
                <c:pt idx="7">
                  <c:v>7.9827629689092898</c:v>
                </c:pt>
                <c:pt idx="8">
                  <c:v>7.5203470258838232</c:v>
                </c:pt>
                <c:pt idx="9">
                  <c:v>8.4262614783180325</c:v>
                </c:pt>
                <c:pt idx="10">
                  <c:v>8.8420110085243202</c:v>
                </c:pt>
              </c:numCache>
            </c:numRef>
          </c:val>
          <c:smooth val="0"/>
          <c:extLst>
            <c:ext xmlns:c16="http://schemas.microsoft.com/office/drawing/2014/chart" uri="{C3380CC4-5D6E-409C-BE32-E72D297353CC}">
              <c16:uniqueId val="{00000004-318F-4E59-B7A3-8B8072DA758A}"/>
            </c:ext>
          </c:extLst>
        </c:ser>
        <c:ser>
          <c:idx val="6"/>
          <c:order val="1"/>
          <c:tx>
            <c:strRef>
              <c:f>'evolutie ASR-E drugsterfte'!$D$47</c:f>
              <c:strCache>
                <c:ptCount val="1"/>
                <c:pt idx="0">
                  <c:v>Totaal</c:v>
                </c:pt>
              </c:strCache>
            </c:strRef>
          </c:tx>
          <c:spPr>
            <a:ln w="28575" cap="rnd">
              <a:noFill/>
              <a:round/>
            </a:ln>
            <a:effectLst/>
          </c:spPr>
          <c:marker>
            <c:symbol val="dash"/>
            <c:size val="10"/>
            <c:spPr>
              <a:solidFill>
                <a:schemeClr val="tx2"/>
              </a:solidFill>
              <a:ln w="15875">
                <a:solidFill>
                  <a:schemeClr val="tx2"/>
                </a:solidFill>
              </a:ln>
              <a:effectLst/>
            </c:spPr>
          </c:marker>
          <c:val>
            <c:numRef>
              <c:f>'evolutie ASR-E drugsterfte'!$D$48:$D$58</c:f>
              <c:numCache>
                <c:formatCode>0.00</c:formatCode>
                <c:ptCount val="11"/>
                <c:pt idx="0">
                  <c:v>5.7844550960506433</c:v>
                </c:pt>
                <c:pt idx="1">
                  <c:v>5.8769419191580763</c:v>
                </c:pt>
                <c:pt idx="2">
                  <c:v>6.7268886988025418</c:v>
                </c:pt>
                <c:pt idx="3">
                  <c:v>6.9508877084567819</c:v>
                </c:pt>
                <c:pt idx="4">
                  <c:v>6.1494848088345488</c:v>
                </c:pt>
                <c:pt idx="5">
                  <c:v>5.9286252050019908</c:v>
                </c:pt>
                <c:pt idx="6">
                  <c:v>6.2555027595454931</c:v>
                </c:pt>
                <c:pt idx="7">
                  <c:v>6.8037290112930719</c:v>
                </c:pt>
                <c:pt idx="8">
                  <c:v>6.5877979446273969</c:v>
                </c:pt>
                <c:pt idx="9">
                  <c:v>6.9451185409060869</c:v>
                </c:pt>
                <c:pt idx="10">
                  <c:v>7.1133700517983218</c:v>
                </c:pt>
              </c:numCache>
            </c:numRef>
          </c:val>
          <c:smooth val="0"/>
          <c:extLst>
            <c:ext xmlns:c16="http://schemas.microsoft.com/office/drawing/2014/chart" uri="{C3380CC4-5D6E-409C-BE32-E72D297353CC}">
              <c16:uniqueId val="{00000005-318F-4E59-B7A3-8B8072DA758A}"/>
            </c:ext>
          </c:extLst>
        </c:ser>
        <c:ser>
          <c:idx val="5"/>
          <c:order val="2"/>
          <c:tx>
            <c:strRef>
              <c:f>'evolutie ASR-E drugsterfte'!$C$47</c:f>
              <c:strCache>
                <c:ptCount val="1"/>
                <c:pt idx="0">
                  <c:v>Vrouwen</c:v>
                </c:pt>
              </c:strCache>
            </c:strRef>
          </c:tx>
          <c:spPr>
            <a:ln w="28575" cap="rnd">
              <a:noFill/>
              <a:round/>
            </a:ln>
            <a:effectLst/>
          </c:spPr>
          <c:marker>
            <c:symbol val="circle"/>
            <c:size val="6"/>
            <c:spPr>
              <a:noFill/>
              <a:ln w="15875">
                <a:solidFill>
                  <a:srgbClr val="C63131"/>
                </a:solidFill>
              </a:ln>
              <a:effectLst/>
            </c:spPr>
          </c:marker>
          <c:val>
            <c:numRef>
              <c:f>'evolutie ASR-E drugsterfte'!$C$48:$C$58</c:f>
              <c:numCache>
                <c:formatCode>0.00</c:formatCode>
                <c:ptCount val="11"/>
                <c:pt idx="0">
                  <c:v>4.7167601637934213</c:v>
                </c:pt>
                <c:pt idx="1">
                  <c:v>3.9874678573172564</c:v>
                </c:pt>
                <c:pt idx="2">
                  <c:v>5.3485722019403061</c:v>
                </c:pt>
                <c:pt idx="3">
                  <c:v>5.3409397270417402</c:v>
                </c:pt>
                <c:pt idx="4">
                  <c:v>4.6866848395209919</c:v>
                </c:pt>
                <c:pt idx="5">
                  <c:v>4.9172623830092617</c:v>
                </c:pt>
                <c:pt idx="6">
                  <c:v>5.0151671622318901</c:v>
                </c:pt>
                <c:pt idx="7">
                  <c:v>5.6502252018312831</c:v>
                </c:pt>
                <c:pt idx="8">
                  <c:v>5.622128410532242</c:v>
                </c:pt>
                <c:pt idx="9">
                  <c:v>5.4622404574723991</c:v>
                </c:pt>
                <c:pt idx="10">
                  <c:v>5.470688185620082</c:v>
                </c:pt>
              </c:numCache>
            </c:numRef>
          </c:val>
          <c:smooth val="0"/>
          <c:extLst>
            <c:ext xmlns:c16="http://schemas.microsoft.com/office/drawing/2014/chart" uri="{C3380CC4-5D6E-409C-BE32-E72D297353CC}">
              <c16:uniqueId val="{00000006-318F-4E59-B7A3-8B8072DA758A}"/>
            </c:ext>
          </c:extLst>
        </c:ser>
        <c:dLbls>
          <c:showLegendKey val="0"/>
          <c:showVal val="0"/>
          <c:showCatName val="0"/>
          <c:showSerName val="0"/>
          <c:showPercent val="0"/>
          <c:showBubbleSize val="0"/>
        </c:dLbls>
        <c:hiLowLines>
          <c:spPr>
            <a:ln w="12700" cap="flat" cmpd="sng" algn="ctr">
              <a:solidFill>
                <a:schemeClr val="tx1">
                  <a:lumMod val="75000"/>
                  <a:lumOff val="25000"/>
                </a:schemeClr>
              </a:solidFill>
              <a:round/>
            </a:ln>
            <a:effectLst/>
          </c:spPr>
        </c:hiLowLines>
        <c:marker val="1"/>
        <c:smooth val="0"/>
        <c:axId val="295930808"/>
        <c:axId val="295931200"/>
      </c:lineChart>
      <c:catAx>
        <c:axId val="29593080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crossAx val="295931200"/>
        <c:crosses val="autoZero"/>
        <c:auto val="1"/>
        <c:lblAlgn val="ctr"/>
        <c:lblOffset val="100"/>
        <c:noMultiLvlLbl val="0"/>
      </c:catAx>
      <c:valAx>
        <c:axId val="295931200"/>
        <c:scaling>
          <c:orientation val="minMax"/>
          <c:max val="9"/>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nl-BE" sz="1100" b="1" i="0" kern="1200" baseline="0">
                    <a:solidFill>
                      <a:srgbClr val="787878"/>
                    </a:solidFill>
                    <a:effectLst/>
                  </a:rPr>
                  <a:t>Gestandaardiseerde sterfte</a:t>
                </a:r>
                <a:endParaRPr lang="nl-BE" sz="1100">
                  <a:effectLst/>
                </a:endParaRPr>
              </a:p>
              <a:p>
                <a:pPr>
                  <a:defRPr sz="1100"/>
                </a:pPr>
                <a:r>
                  <a:rPr lang="nl-BE" sz="1100" b="0" i="0" kern="1200" baseline="0">
                    <a:solidFill>
                      <a:srgbClr val="787878"/>
                    </a:solidFill>
                    <a:effectLst/>
                  </a:rPr>
                  <a:t>(ASR-E per 100.000 inw.)</a:t>
                </a:r>
                <a:endParaRPr lang="nl-BE" sz="1100">
                  <a:effectLst/>
                </a:endParaRPr>
              </a:p>
            </c:rich>
          </c:tx>
          <c:layout>
            <c:manualLayout>
              <c:xMode val="edge"/>
              <c:yMode val="edge"/>
              <c:x val="1.6666666666666666E-2"/>
              <c:y val="0.16242271799358415"/>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B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crossAx val="295930808"/>
        <c:crosses val="autoZero"/>
        <c:crossBetween val="between"/>
      </c:valAx>
      <c:spPr>
        <a:noFill/>
        <a:ln>
          <a:noFill/>
        </a:ln>
        <a:effectLst/>
      </c:spPr>
    </c:plotArea>
    <c:legend>
      <c:legendPos val="r"/>
      <c:layout>
        <c:manualLayout>
          <c:xMode val="edge"/>
          <c:yMode val="edge"/>
          <c:x val="0.83474779823859091"/>
          <c:y val="0.17551556055493064"/>
          <c:w val="0.15991459834534294"/>
          <c:h val="0.76199327932109762"/>
        </c:manualLayout>
      </c:layout>
      <c:overlay val="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822922922922922"/>
          <c:y val="3.7889845705623509E-2"/>
          <c:w val="0.82480563897230574"/>
          <c:h val="0.89945843246068924"/>
        </c:manualLayout>
      </c:layout>
      <c:scatterChart>
        <c:scatterStyle val="lineMarker"/>
        <c:varyColors val="0"/>
        <c:ser>
          <c:idx val="0"/>
          <c:order val="1"/>
          <c:tx>
            <c:v>Mannen (B)</c:v>
          </c:tx>
          <c:spPr>
            <a:ln w="19050" cap="rnd">
              <a:solidFill>
                <a:schemeClr val="accent5">
                  <a:lumMod val="75000"/>
                </a:schemeClr>
              </a:solidFill>
              <a:prstDash val="dash"/>
              <a:round/>
            </a:ln>
            <a:effectLst/>
          </c:spPr>
          <c:marker>
            <c:symbol val="triangle"/>
            <c:size val="7"/>
            <c:spPr>
              <a:noFill/>
              <a:ln w="15875">
                <a:solidFill>
                  <a:schemeClr val="accent5">
                    <a:lumMod val="75000"/>
                  </a:schemeClr>
                </a:solidFill>
              </a:ln>
              <a:effectLst/>
            </c:spPr>
          </c:marker>
          <c:dPt>
            <c:idx val="8"/>
            <c:marker>
              <c:symbol val="triangle"/>
              <c:size val="7"/>
              <c:spPr>
                <a:noFill/>
                <a:ln w="15875">
                  <a:solidFill>
                    <a:schemeClr val="accent5">
                      <a:lumMod val="75000"/>
                    </a:schemeClr>
                  </a:solidFill>
                </a:ln>
                <a:effectLst/>
              </c:spPr>
            </c:marker>
            <c:bubble3D val="0"/>
            <c:spPr>
              <a:ln w="19050" cap="rnd">
                <a:solidFill>
                  <a:schemeClr val="accent5">
                    <a:lumMod val="75000"/>
                  </a:schemeClr>
                </a:solidFill>
                <a:prstDash val="dash"/>
                <a:round/>
              </a:ln>
              <a:effectLst/>
            </c:spPr>
            <c:extLst>
              <c:ext xmlns:c16="http://schemas.microsoft.com/office/drawing/2014/chart" uri="{C3380CC4-5D6E-409C-BE32-E72D297353CC}">
                <c16:uniqueId val="{00000001-9DB5-44EC-97E7-1772F4DE439B}"/>
              </c:ext>
            </c:extLst>
          </c:dPt>
          <c:xVal>
            <c:numRef>
              <c:f>'Verloren jaren'!$A$5:$A$15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xVal>
          <c:yVal>
            <c:numRef>
              <c:f>'Verloren jaren'!$D$5:$D$15</c:f>
              <c:numCache>
                <c:formatCode>0.00</c:formatCode>
                <c:ptCount val="11"/>
                <c:pt idx="0">
                  <c:v>2.7946079245344757</c:v>
                </c:pt>
                <c:pt idx="1">
                  <c:v>3.2948800280428738</c:v>
                </c:pt>
                <c:pt idx="2">
                  <c:v>3.4017955651331264</c:v>
                </c:pt>
                <c:pt idx="3">
                  <c:v>3.4926263771008097</c:v>
                </c:pt>
                <c:pt idx="4">
                  <c:v>3.0158015080164411</c:v>
                </c:pt>
                <c:pt idx="5">
                  <c:v>2.6035935490147324</c:v>
                </c:pt>
                <c:pt idx="6">
                  <c:v>2.7100417770446308</c:v>
                </c:pt>
                <c:pt idx="7">
                  <c:v>2.9588348907592947</c:v>
                </c:pt>
                <c:pt idx="8">
                  <c:v>3.0475475151635623</c:v>
                </c:pt>
                <c:pt idx="9">
                  <c:v>3.1326802877307753</c:v>
                </c:pt>
                <c:pt idx="10">
                  <c:v>4.0879796896448655</c:v>
                </c:pt>
              </c:numCache>
            </c:numRef>
          </c:yVal>
          <c:smooth val="1"/>
          <c:extLst>
            <c:ext xmlns:c16="http://schemas.microsoft.com/office/drawing/2014/chart" uri="{C3380CC4-5D6E-409C-BE32-E72D297353CC}">
              <c16:uniqueId val="{00000002-9DB5-44EC-97E7-1772F4DE439B}"/>
            </c:ext>
          </c:extLst>
        </c:ser>
        <c:ser>
          <c:idx val="2"/>
          <c:order val="2"/>
          <c:tx>
            <c:v>Mannen (N)</c:v>
          </c:tx>
          <c:spPr>
            <a:ln w="19050" cap="rnd">
              <a:solidFill>
                <a:schemeClr val="accent5">
                  <a:lumMod val="75000"/>
                </a:schemeClr>
              </a:solidFill>
              <a:round/>
            </a:ln>
            <a:effectLst/>
          </c:spPr>
          <c:marker>
            <c:symbol val="triangle"/>
            <c:size val="7"/>
            <c:spPr>
              <a:solidFill>
                <a:schemeClr val="accent5">
                  <a:lumMod val="75000"/>
                </a:schemeClr>
              </a:solidFill>
              <a:ln w="9525">
                <a:solidFill>
                  <a:schemeClr val="accent5">
                    <a:lumMod val="75000"/>
                  </a:schemeClr>
                </a:solidFill>
              </a:ln>
              <a:effectLst/>
            </c:spPr>
          </c:marker>
          <c:xVal>
            <c:numRef>
              <c:f>'Verloren jaren'!$A$5:$A$15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xVal>
          <c:yVal>
            <c:numRef>
              <c:f>'Verloren jaren'!$B$5:$B$15</c:f>
              <c:numCache>
                <c:formatCode>0.00</c:formatCode>
                <c:ptCount val="11"/>
                <c:pt idx="0">
                  <c:v>0.62188111701396243</c:v>
                </c:pt>
                <c:pt idx="1">
                  <c:v>0.99446208670014102</c:v>
                </c:pt>
                <c:pt idx="2">
                  <c:v>1.3359317850485466</c:v>
                </c:pt>
                <c:pt idx="3">
                  <c:v>0.88049249190061474</c:v>
                </c:pt>
                <c:pt idx="4">
                  <c:v>0.75311164493562355</c:v>
                </c:pt>
                <c:pt idx="5">
                  <c:v>0.47837533643920316</c:v>
                </c:pt>
                <c:pt idx="6">
                  <c:v>0.39698271300497395</c:v>
                </c:pt>
                <c:pt idx="7">
                  <c:v>0.32306673855558821</c:v>
                </c:pt>
                <c:pt idx="8">
                  <c:v>0.61252420533461227</c:v>
                </c:pt>
                <c:pt idx="9">
                  <c:v>0.50067494003947632</c:v>
                </c:pt>
                <c:pt idx="10">
                  <c:v>0.62734075586577542</c:v>
                </c:pt>
              </c:numCache>
            </c:numRef>
          </c:yVal>
          <c:smooth val="1"/>
          <c:extLst>
            <c:ext xmlns:c16="http://schemas.microsoft.com/office/drawing/2014/chart" uri="{C3380CC4-5D6E-409C-BE32-E72D297353CC}">
              <c16:uniqueId val="{00000003-9DB5-44EC-97E7-1772F4DE439B}"/>
            </c:ext>
          </c:extLst>
        </c:ser>
        <c:ser>
          <c:idx val="1"/>
          <c:order val="4"/>
          <c:tx>
            <c:v>Vrouwen (B)</c:v>
          </c:tx>
          <c:spPr>
            <a:ln w="19050" cap="rnd">
              <a:solidFill>
                <a:srgbClr val="E6311F"/>
              </a:solidFill>
              <a:prstDash val="dash"/>
              <a:round/>
            </a:ln>
            <a:effectLst/>
          </c:spPr>
          <c:marker>
            <c:symbol val="circle"/>
            <c:size val="7"/>
            <c:spPr>
              <a:noFill/>
              <a:ln w="15875">
                <a:solidFill>
                  <a:srgbClr val="C63131"/>
                </a:solidFill>
              </a:ln>
              <a:effectLst/>
            </c:spPr>
          </c:marker>
          <c:dPt>
            <c:idx val="8"/>
            <c:marker>
              <c:symbol val="circle"/>
              <c:size val="7"/>
              <c:spPr>
                <a:noFill/>
                <a:ln w="15875">
                  <a:solidFill>
                    <a:srgbClr val="C63131"/>
                  </a:solidFill>
                </a:ln>
                <a:effectLst/>
              </c:spPr>
            </c:marker>
            <c:bubble3D val="0"/>
            <c:spPr>
              <a:ln w="19050" cap="rnd">
                <a:solidFill>
                  <a:srgbClr val="E6311F"/>
                </a:solidFill>
                <a:prstDash val="dash"/>
                <a:round/>
              </a:ln>
              <a:effectLst/>
            </c:spPr>
            <c:extLst>
              <c:ext xmlns:c16="http://schemas.microsoft.com/office/drawing/2014/chart" uri="{C3380CC4-5D6E-409C-BE32-E72D297353CC}">
                <c16:uniqueId val="{00000005-9DB5-44EC-97E7-1772F4DE439B}"/>
              </c:ext>
            </c:extLst>
          </c:dPt>
          <c:xVal>
            <c:numRef>
              <c:f>'Verloren jaren'!$A$5:$A$15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xVal>
          <c:yVal>
            <c:numRef>
              <c:f>'Verloren jaren'!$E$5:$E$15</c:f>
              <c:numCache>
                <c:formatCode>0.00</c:formatCode>
                <c:ptCount val="11"/>
                <c:pt idx="0">
                  <c:v>1.5307454203454656</c:v>
                </c:pt>
                <c:pt idx="1">
                  <c:v>1.260728550864588</c:v>
                </c:pt>
                <c:pt idx="2">
                  <c:v>1.6596045441105827</c:v>
                </c:pt>
                <c:pt idx="3">
                  <c:v>1.8768978517809043</c:v>
                </c:pt>
                <c:pt idx="4">
                  <c:v>1.5038077361742608</c:v>
                </c:pt>
                <c:pt idx="5">
                  <c:v>1.541112592145232</c:v>
                </c:pt>
                <c:pt idx="6">
                  <c:v>1.3285029938504147</c:v>
                </c:pt>
                <c:pt idx="7">
                  <c:v>1.6697168676055885</c:v>
                </c:pt>
                <c:pt idx="8">
                  <c:v>1.7836991572655265</c:v>
                </c:pt>
                <c:pt idx="9">
                  <c:v>1.7642008283357344</c:v>
                </c:pt>
                <c:pt idx="10">
                  <c:v>2.3851971763353812</c:v>
                </c:pt>
              </c:numCache>
            </c:numRef>
          </c:yVal>
          <c:smooth val="1"/>
          <c:extLst>
            <c:ext xmlns:c16="http://schemas.microsoft.com/office/drawing/2014/chart" uri="{C3380CC4-5D6E-409C-BE32-E72D297353CC}">
              <c16:uniqueId val="{00000006-9DB5-44EC-97E7-1772F4DE439B}"/>
            </c:ext>
          </c:extLst>
        </c:ser>
        <c:ser>
          <c:idx val="3"/>
          <c:order val="5"/>
          <c:tx>
            <c:v>Vrouwen (N)</c:v>
          </c:tx>
          <c:spPr>
            <a:ln w="19050" cap="rnd">
              <a:solidFill>
                <a:srgbClr val="E6311F"/>
              </a:solidFill>
              <a:round/>
            </a:ln>
            <a:effectLst/>
          </c:spPr>
          <c:marker>
            <c:symbol val="circle"/>
            <c:size val="7"/>
            <c:spPr>
              <a:solidFill>
                <a:srgbClr val="C63131"/>
              </a:solidFill>
              <a:ln w="9525">
                <a:solidFill>
                  <a:srgbClr val="C63131"/>
                </a:solidFill>
              </a:ln>
              <a:effectLst/>
            </c:spPr>
          </c:marker>
          <c:xVal>
            <c:numRef>
              <c:f>'Verloren jaren'!$A$5:$A$15</c:f>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xVal>
          <c:yVal>
            <c:numRef>
              <c:f>'Verloren jaren'!$C$5:$C$15</c:f>
              <c:numCache>
                <c:formatCode>0.00</c:formatCode>
                <c:ptCount val="11"/>
                <c:pt idx="0">
                  <c:v>0.14122970553265599</c:v>
                </c:pt>
                <c:pt idx="1">
                  <c:v>0.13063547657279345</c:v>
                </c:pt>
                <c:pt idx="2">
                  <c:v>0.18895600279268579</c:v>
                </c:pt>
                <c:pt idx="3">
                  <c:v>0.33816813467008838</c:v>
                </c:pt>
                <c:pt idx="4">
                  <c:v>0.16330900541965224</c:v>
                </c:pt>
                <c:pt idx="5">
                  <c:v>0.15346834806403087</c:v>
                </c:pt>
                <c:pt idx="6">
                  <c:v>0.11862925697064293</c:v>
                </c:pt>
                <c:pt idx="7">
                  <c:v>0.11733718971084228</c:v>
                </c:pt>
                <c:pt idx="8">
                  <c:v>0.17052922759729183</c:v>
                </c:pt>
                <c:pt idx="9">
                  <c:v>0.16006175449282972</c:v>
                </c:pt>
                <c:pt idx="10">
                  <c:v>0.10897505816126601</c:v>
                </c:pt>
              </c:numCache>
            </c:numRef>
          </c:yVal>
          <c:smooth val="1"/>
          <c:extLst>
            <c:ext xmlns:c16="http://schemas.microsoft.com/office/drawing/2014/chart" uri="{C3380CC4-5D6E-409C-BE32-E72D297353CC}">
              <c16:uniqueId val="{00000007-9DB5-44EC-97E7-1772F4DE439B}"/>
            </c:ext>
          </c:extLst>
        </c:ser>
        <c:dLbls>
          <c:showLegendKey val="0"/>
          <c:showVal val="0"/>
          <c:showCatName val="0"/>
          <c:showSerName val="0"/>
          <c:showPercent val="0"/>
          <c:showBubbleSize val="0"/>
        </c:dLbls>
        <c:axId val="298176608"/>
        <c:axId val="298177000"/>
        <c:extLst>
          <c:ext xmlns:c15="http://schemas.microsoft.com/office/drawing/2012/chart" uri="{02D57815-91ED-43cb-92C2-25804820EDAC}">
            <c15:filteredScatterSeries>
              <c15:ser>
                <c:idx val="4"/>
                <c:order val="0"/>
                <c:tx>
                  <c:v>mannen (B2)</c:v>
                </c:tx>
                <c:spPr>
                  <a:ln w="25400" cap="rnd" cmpd="dbl">
                    <a:solidFill>
                      <a:schemeClr val="accent5">
                        <a:lumMod val="75000"/>
                      </a:schemeClr>
                    </a:solidFill>
                    <a:round/>
                  </a:ln>
                  <a:effectLst/>
                </c:spPr>
                <c:marker>
                  <c:symbol val="triangle"/>
                  <c:size val="6"/>
                  <c:spPr>
                    <a:noFill/>
                    <a:ln w="9525">
                      <a:solidFill>
                        <a:schemeClr val="accent5">
                          <a:lumMod val="50000"/>
                        </a:schemeClr>
                      </a:solidFill>
                    </a:ln>
                    <a:effectLst/>
                  </c:spPr>
                </c:marker>
                <c:xVal>
                  <c:numRef>
                    <c:extLst>
                      <c:ext uri="{02D57815-91ED-43cb-92C2-25804820EDAC}">
                        <c15:formulaRef>
                          <c15:sqref>'Verloren jaren'!$A$5:$A$15</c15:sqref>
                        </c15:formulaRef>
                      </c:ext>
                    </c:extLst>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xVal>
                <c:yVal>
                  <c:numRef>
                    <c:extLst>
                      <c:ext uri="{02D57815-91ED-43cb-92C2-25804820EDAC}">
                        <c15:formulaRef>
                          <c15:sqref>'Verloren jaren'!#REF!</c15:sqref>
                        </c15:formulaRef>
                      </c:ext>
                    </c:extLst>
                    <c:numCache>
                      <c:formatCode>General</c:formatCode>
                      <c:ptCount val="1"/>
                      <c:pt idx="0">
                        <c:v>1</c:v>
                      </c:pt>
                    </c:numCache>
                  </c:numRef>
                </c:yVal>
                <c:smooth val="1"/>
                <c:extLst>
                  <c:ext xmlns:c16="http://schemas.microsoft.com/office/drawing/2014/chart" uri="{C3380CC4-5D6E-409C-BE32-E72D297353CC}">
                    <c16:uniqueId val="{00000008-9DB5-44EC-97E7-1772F4DE439B}"/>
                  </c:ext>
                </c:extLst>
              </c15:ser>
            </c15:filteredScatterSeries>
            <c15:filteredScatterSeries>
              <c15:ser>
                <c:idx val="5"/>
                <c:order val="3"/>
                <c:tx>
                  <c:v>Vrouwen (B2)</c:v>
                </c:tx>
                <c:spPr>
                  <a:ln w="28575" cap="rnd" cmpd="dbl">
                    <a:solidFill>
                      <a:srgbClr val="C00000"/>
                    </a:solidFill>
                    <a:round/>
                  </a:ln>
                  <a:effectLst/>
                </c:spPr>
                <c:marker>
                  <c:symbol val="circle"/>
                  <c:size val="6"/>
                  <c:spPr>
                    <a:noFill/>
                    <a:ln w="12700">
                      <a:solidFill>
                        <a:srgbClr val="C00000"/>
                      </a:solidFill>
                    </a:ln>
                    <a:effectLst/>
                  </c:spPr>
                </c:marker>
                <c:xVal>
                  <c:numRef>
                    <c:extLst xmlns:c15="http://schemas.microsoft.com/office/drawing/2012/chart">
                      <c:ext xmlns:c15="http://schemas.microsoft.com/office/drawing/2012/chart" uri="{02D57815-91ED-43cb-92C2-25804820EDAC}">
                        <c15:formulaRef>
                          <c15:sqref>'Verloren jaren'!$A$5:$A$15</c15:sqref>
                        </c15:formulaRef>
                      </c:ext>
                    </c:extLst>
                    <c:numCache>
                      <c:formatCode>General</c:formatCode>
                      <c:ptCount val="11"/>
                      <c:pt idx="0">
                        <c:v>2006</c:v>
                      </c:pt>
                      <c:pt idx="1">
                        <c:v>2007</c:v>
                      </c:pt>
                      <c:pt idx="2">
                        <c:v>2008</c:v>
                      </c:pt>
                      <c:pt idx="3">
                        <c:v>2009</c:v>
                      </c:pt>
                      <c:pt idx="4">
                        <c:v>2010</c:v>
                      </c:pt>
                      <c:pt idx="5">
                        <c:v>2011</c:v>
                      </c:pt>
                      <c:pt idx="6">
                        <c:v>2012</c:v>
                      </c:pt>
                      <c:pt idx="7">
                        <c:v>2013</c:v>
                      </c:pt>
                      <c:pt idx="8">
                        <c:v>2014</c:v>
                      </c:pt>
                      <c:pt idx="9">
                        <c:v>2015</c:v>
                      </c:pt>
                      <c:pt idx="10">
                        <c:v>2016</c:v>
                      </c:pt>
                    </c:numCache>
                  </c:numRef>
                </c:xVal>
                <c:yVal>
                  <c:numRef>
                    <c:extLst xmlns:c15="http://schemas.microsoft.com/office/drawing/2012/chart">
                      <c:ext xmlns:c15="http://schemas.microsoft.com/office/drawing/2012/chart" uri="{02D57815-91ED-43cb-92C2-25804820EDAC}">
                        <c15:formulaRef>
                          <c15:sqref>'Verloren jaren'!#REF!</c15:sqref>
                        </c15:formulaRef>
                      </c:ext>
                    </c:extLst>
                    <c:numCache>
                      <c:formatCode>General</c:formatCode>
                      <c:ptCount val="1"/>
                      <c:pt idx="0">
                        <c:v>1</c:v>
                      </c:pt>
                    </c:numCache>
                  </c:numRef>
                </c:yVal>
                <c:smooth val="1"/>
                <c:extLst xmlns:c15="http://schemas.microsoft.com/office/drawing/2012/chart">
                  <c:ext xmlns:c16="http://schemas.microsoft.com/office/drawing/2014/chart" uri="{C3380CC4-5D6E-409C-BE32-E72D297353CC}">
                    <c16:uniqueId val="{00000009-9DB5-44EC-97E7-1772F4DE439B}"/>
                  </c:ext>
                </c:extLst>
              </c15:ser>
            </c15:filteredScatterSeries>
          </c:ext>
        </c:extLst>
      </c:scatterChart>
      <c:valAx>
        <c:axId val="298176608"/>
        <c:scaling>
          <c:orientation val="minMax"/>
          <c:max val="2016.5"/>
          <c:min val="2006"/>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8177000"/>
        <c:crosses val="autoZero"/>
        <c:crossBetween val="midCat"/>
        <c:majorUnit val="1"/>
        <c:minorUnit val="1"/>
      </c:valAx>
      <c:valAx>
        <c:axId val="29817700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r>
                  <a:rPr lang="nl-BE" sz="1100" b="1"/>
                  <a:t>Verloren</a:t>
                </a:r>
                <a:r>
                  <a:rPr lang="nl-BE" sz="1100" b="1" baseline="0"/>
                  <a:t> levensjaren </a:t>
                </a:r>
                <a:endParaRPr lang="nl-BE" sz="1100" b="1"/>
              </a:p>
              <a:p>
                <a:pPr>
                  <a:defRPr sz="1100"/>
                </a:pPr>
                <a:r>
                  <a:rPr lang="nl-BE" sz="1100"/>
                  <a:t>per 1.000</a:t>
                </a:r>
                <a:r>
                  <a:rPr lang="nl-BE" sz="1100" baseline="0"/>
                  <a:t> persoonsjaren</a:t>
                </a:r>
                <a:endParaRPr lang="nl-BE" sz="1100"/>
              </a:p>
            </c:rich>
          </c:tx>
          <c:layout>
            <c:manualLayout>
              <c:xMode val="edge"/>
              <c:yMode val="edge"/>
              <c:x val="8.2508953090622943E-3"/>
              <c:y val="0.2423050805387276"/>
            </c:manualLayout>
          </c:layout>
          <c:overlay val="0"/>
          <c:spPr>
            <a:noFill/>
            <a:ln>
              <a:noFill/>
            </a:ln>
            <a:effectLst/>
          </c:spPr>
          <c:txPr>
            <a:bodyPr rot="-54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nl-BE"/>
            </a:p>
          </c:txPr>
        </c:title>
        <c:numFmt formatCode="0.0" sourceLinked="0"/>
        <c:majorTickMark val="none"/>
        <c:minorTickMark val="none"/>
        <c:tickLblPos val="nextTo"/>
        <c:spPr>
          <a:noFill/>
          <a:ln>
            <a:noFill/>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8176608"/>
        <c:crosses val="autoZero"/>
        <c:crossBetween val="midCat"/>
        <c:majorUnit val="0.5"/>
      </c:valAx>
      <c:spPr>
        <a:noFill/>
        <a:ln>
          <a:noFill/>
        </a:ln>
        <a:effectLst/>
      </c:spPr>
    </c:plotArea>
    <c:legend>
      <c:legendPos val="r"/>
      <c:layout>
        <c:manualLayout>
          <c:xMode val="edge"/>
          <c:yMode val="edge"/>
          <c:x val="0.62000583917250585"/>
          <c:y val="2.4395818480301319E-2"/>
          <c:w val="0.18930347013680346"/>
          <c:h val="0.22170627126588138"/>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rgbClr val="C63131"/>
                </a:solidFill>
                <a:latin typeface="+mn-lt"/>
                <a:ea typeface="+mn-ea"/>
                <a:cs typeface="+mn-cs"/>
              </a:defRPr>
            </a:pPr>
            <a:r>
              <a:rPr lang="nl-BE" b="1">
                <a:solidFill>
                  <a:srgbClr val="C63131"/>
                </a:solidFill>
              </a:rPr>
              <a:t>Vrouwen</a:t>
            </a:r>
          </a:p>
        </c:rich>
      </c:tx>
      <c:layout>
        <c:manualLayout>
          <c:xMode val="edge"/>
          <c:yMode val="edge"/>
          <c:x val="0.76429855643044609"/>
          <c:y val="0.7407407407407407"/>
        </c:manualLayout>
      </c:layout>
      <c:overlay val="0"/>
      <c:spPr>
        <a:solidFill>
          <a:schemeClr val="bg1"/>
        </a:solidFill>
        <a:ln>
          <a:noFill/>
        </a:ln>
        <a:effectLst/>
      </c:spPr>
      <c:txPr>
        <a:bodyPr rot="0" spcFirstLastPara="1" vertOverflow="ellipsis" vert="horz" wrap="square" anchor="ctr" anchorCtr="1"/>
        <a:lstStyle/>
        <a:p>
          <a:pPr>
            <a:defRPr sz="1400" b="1" i="0" u="none" strike="noStrike" kern="1200" spc="0" baseline="0">
              <a:solidFill>
                <a:srgbClr val="C63131"/>
              </a:solidFill>
              <a:latin typeface="+mn-lt"/>
              <a:ea typeface="+mn-ea"/>
              <a:cs typeface="+mn-cs"/>
            </a:defRPr>
          </a:pPr>
          <a:endParaRPr lang="nl-BE"/>
        </a:p>
      </c:txPr>
    </c:title>
    <c:autoTitleDeleted val="0"/>
    <c:plotArea>
      <c:layout>
        <c:manualLayout>
          <c:layoutTarget val="inner"/>
          <c:xMode val="edge"/>
          <c:yMode val="edge"/>
          <c:x val="0.321644632383915"/>
          <c:y val="4.2083333333333355E-2"/>
          <c:w val="0.63157755743495025"/>
          <c:h val="0.841836176727909"/>
        </c:manualLayout>
      </c:layout>
      <c:barChart>
        <c:barDir val="bar"/>
        <c:grouping val="clustered"/>
        <c:varyColors val="0"/>
        <c:ser>
          <c:idx val="0"/>
          <c:order val="0"/>
          <c:tx>
            <c:v>Nauwe selectie</c:v>
          </c:tx>
          <c:spPr>
            <a:solidFill>
              <a:srgbClr val="C63131"/>
            </a:solidFill>
            <a:ln>
              <a:noFill/>
            </a:ln>
            <a:effectLst/>
          </c:spPr>
          <c:invertIfNegative val="0"/>
          <c:cat>
            <c:strRef>
              <c:extLst>
                <c:ext xmlns:c15="http://schemas.microsoft.com/office/drawing/2012/chart" uri="{02D57815-91ED-43cb-92C2-25804820EDAC}">
                  <c15:fullRef>
                    <c15:sqref>'druggerelateerde oorzaken'!$A$5:$A$11</c15:sqref>
                  </c15:fullRef>
                </c:ext>
              </c:extLst>
              <c:f>('druggerelateerde oorzaken'!$A$5:$A$9,'druggerelateerde oorzaken'!$A$11)</c:f>
              <c:strCache>
                <c:ptCount val="6"/>
                <c:pt idx="0">
                  <c:v>Misbruik en verslaving</c:v>
                </c:pt>
                <c:pt idx="1">
                  <c:v>Accidentele vergiftiging </c:v>
                </c:pt>
                <c:pt idx="2">
                  <c:v>Vergiftiging met onbepaalde intentie </c:v>
                </c:pt>
                <c:pt idx="3">
                  <c:v>Zelfvergiftiging </c:v>
                </c:pt>
                <c:pt idx="4">
                  <c:v>Onduidelijke oorzaken</c:v>
                </c:pt>
                <c:pt idx="5">
                  <c:v>Extra vermeldingen middelen</c:v>
                </c:pt>
              </c:strCache>
            </c:strRef>
          </c:cat>
          <c:val>
            <c:numRef>
              <c:extLst>
                <c:ext xmlns:c15="http://schemas.microsoft.com/office/drawing/2012/chart" uri="{02D57815-91ED-43cb-92C2-25804820EDAC}">
                  <c15:fullRef>
                    <c15:sqref>'druggerelateerde oorzaken'!$F$5:$F$11</c15:sqref>
                  </c15:fullRef>
                </c:ext>
              </c:extLst>
              <c:f>('druggerelateerde oorzaken'!$F$5:$F$9,'druggerelateerde oorzaken'!$F$11)</c:f>
              <c:numCache>
                <c:formatCode>#,##0</c:formatCode>
                <c:ptCount val="6"/>
                <c:pt idx="0">
                  <c:v>2</c:v>
                </c:pt>
                <c:pt idx="1">
                  <c:v>2</c:v>
                </c:pt>
                <c:pt idx="2">
                  <c:v>1</c:v>
                </c:pt>
                <c:pt idx="3">
                  <c:v>3</c:v>
                </c:pt>
              </c:numCache>
            </c:numRef>
          </c:val>
          <c:extLst>
            <c:ext xmlns:c16="http://schemas.microsoft.com/office/drawing/2014/chart" uri="{C3380CC4-5D6E-409C-BE32-E72D297353CC}">
              <c16:uniqueId val="{00000000-CB04-40D0-8A5E-48091A895557}"/>
            </c:ext>
          </c:extLst>
        </c:ser>
        <c:ser>
          <c:idx val="2"/>
          <c:order val="1"/>
          <c:tx>
            <c:v>Breedste selectie</c:v>
          </c:tx>
          <c:spPr>
            <a:pattFill prst="dkVert">
              <a:fgClr>
                <a:srgbClr val="C63131"/>
              </a:fgClr>
              <a:bgClr>
                <a:schemeClr val="bg1"/>
              </a:bgClr>
            </a:pattFill>
            <a:ln>
              <a:solidFill>
                <a:schemeClr val="accent5">
                  <a:lumMod val="50000"/>
                </a:schemeClr>
              </a:solidFill>
            </a:ln>
            <a:effectLst/>
          </c:spPr>
          <c:invertIfNegative val="0"/>
          <c:cat>
            <c:strRef>
              <c:extLst>
                <c:ext xmlns:c15="http://schemas.microsoft.com/office/drawing/2012/chart" uri="{02D57815-91ED-43cb-92C2-25804820EDAC}">
                  <c15:fullRef>
                    <c15:sqref>'druggerelateerde oorzaken'!$A$5:$A$11</c15:sqref>
                  </c15:fullRef>
                </c:ext>
              </c:extLst>
              <c:f>('druggerelateerde oorzaken'!$A$5:$A$9,'druggerelateerde oorzaken'!$A$11)</c:f>
              <c:strCache>
                <c:ptCount val="6"/>
                <c:pt idx="0">
                  <c:v>Misbruik en verslaving</c:v>
                </c:pt>
                <c:pt idx="1">
                  <c:v>Accidentele vergiftiging </c:v>
                </c:pt>
                <c:pt idx="2">
                  <c:v>Vergiftiging met onbepaalde intentie </c:v>
                </c:pt>
                <c:pt idx="3">
                  <c:v>Zelfvergiftiging </c:v>
                </c:pt>
                <c:pt idx="4">
                  <c:v>Onduidelijke oorzaken</c:v>
                </c:pt>
                <c:pt idx="5">
                  <c:v>Extra vermeldingen middelen</c:v>
                </c:pt>
              </c:strCache>
            </c:strRef>
          </c:cat>
          <c:val>
            <c:numRef>
              <c:extLst>
                <c:ext xmlns:c15="http://schemas.microsoft.com/office/drawing/2012/chart" uri="{02D57815-91ED-43cb-92C2-25804820EDAC}">
                  <c15:fullRef>
                    <c15:sqref>'druggerelateerde oorzaken'!$H$5:$H$11</c15:sqref>
                  </c15:fullRef>
                </c:ext>
              </c:extLst>
              <c:f>('druggerelateerde oorzaken'!$H$5:$H$9,'druggerelateerde oorzaken'!$H$11)</c:f>
              <c:numCache>
                <c:formatCode>General</c:formatCode>
                <c:ptCount val="6"/>
                <c:pt idx="0">
                  <c:v>0</c:v>
                </c:pt>
                <c:pt idx="1">
                  <c:v>13</c:v>
                </c:pt>
                <c:pt idx="2">
                  <c:v>11</c:v>
                </c:pt>
                <c:pt idx="3">
                  <c:v>56</c:v>
                </c:pt>
                <c:pt idx="4">
                  <c:v>43</c:v>
                </c:pt>
                <c:pt idx="5">
                  <c:v>45</c:v>
                </c:pt>
              </c:numCache>
            </c:numRef>
          </c:val>
          <c:extLst>
            <c:ext xmlns:c16="http://schemas.microsoft.com/office/drawing/2014/chart" uri="{C3380CC4-5D6E-409C-BE32-E72D297353CC}">
              <c16:uniqueId val="{00000001-CB04-40D0-8A5E-48091A895557}"/>
            </c:ext>
          </c:extLst>
        </c:ser>
        <c:dLbls>
          <c:showLegendKey val="0"/>
          <c:showVal val="0"/>
          <c:showCatName val="0"/>
          <c:showSerName val="0"/>
          <c:showPercent val="0"/>
          <c:showBubbleSize val="0"/>
        </c:dLbls>
        <c:gapWidth val="80"/>
        <c:axId val="295917088"/>
        <c:axId val="295917480"/>
      </c:barChart>
      <c:catAx>
        <c:axId val="29591708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5917480"/>
        <c:crosses val="autoZero"/>
        <c:auto val="1"/>
        <c:lblAlgn val="ctr"/>
        <c:lblOffset val="100"/>
        <c:noMultiLvlLbl val="0"/>
      </c:catAx>
      <c:valAx>
        <c:axId val="295917480"/>
        <c:scaling>
          <c:orientation val="minMax"/>
          <c:max val="9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5917088"/>
        <c:crosses val="autoZero"/>
        <c:crossBetween val="between"/>
        <c:majorUnit val="10"/>
      </c:valAx>
      <c:spPr>
        <a:noFill/>
        <a:ln>
          <a:noFill/>
        </a:ln>
        <a:effectLst/>
      </c:spPr>
    </c:plotArea>
    <c:legend>
      <c:legendPos val="b"/>
      <c:layout>
        <c:manualLayout>
          <c:xMode val="edge"/>
          <c:yMode val="edge"/>
          <c:x val="0.74951399825021869"/>
          <c:y val="0.56539297171186931"/>
          <c:w val="0.21208311461067364"/>
          <c:h val="0.1568292505103529"/>
        </c:manualLayout>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8794180782047054E-2"/>
          <c:y val="4.5619484516152629E-2"/>
          <c:w val="0.59865907471948521"/>
          <c:h val="0.85048564994540032"/>
        </c:manualLayout>
      </c:layout>
      <c:barChart>
        <c:barDir val="bar"/>
        <c:grouping val="stacked"/>
        <c:varyColors val="0"/>
        <c:ser>
          <c:idx val="0"/>
          <c:order val="0"/>
          <c:tx>
            <c:strRef>
              <c:f>'druggerelateerde oorzaken'!$A$61</c:f>
              <c:strCache>
                <c:ptCount val="1"/>
                <c:pt idx="0">
                  <c:v>onderliggend: illegaal druggebruik
(nauwe selectie)</c:v>
                </c:pt>
              </c:strCache>
            </c:strRef>
          </c:tx>
          <c:spPr>
            <a:solidFill>
              <a:schemeClr val="tx2"/>
            </a:solidFill>
            <a:ln>
              <a:solidFill>
                <a:schemeClr val="tx2">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('druggerelateerde oorzaken'!$B$59,'druggerelateerde oorzaken'!$D$59)</c:f>
              <c:strCache>
                <c:ptCount val="2"/>
                <c:pt idx="0">
                  <c:v>Mannen</c:v>
                </c:pt>
                <c:pt idx="1">
                  <c:v>Vrouwen</c:v>
                </c:pt>
              </c:strCache>
            </c:strRef>
          </c:cat>
          <c:val>
            <c:numRef>
              <c:f>('druggerelateerde oorzaken'!$B$61,'druggerelateerde oorzaken'!$D$61)</c:f>
              <c:numCache>
                <c:formatCode>General</c:formatCode>
                <c:ptCount val="2"/>
                <c:pt idx="0" formatCode="#,##0">
                  <c:v>35</c:v>
                </c:pt>
                <c:pt idx="1">
                  <c:v>8</c:v>
                </c:pt>
              </c:numCache>
            </c:numRef>
          </c:val>
          <c:extLst>
            <c:ext xmlns:c16="http://schemas.microsoft.com/office/drawing/2014/chart" uri="{C3380CC4-5D6E-409C-BE32-E72D297353CC}">
              <c16:uniqueId val="{00000000-1A11-4CB8-B04F-5F48095EE015}"/>
            </c:ext>
          </c:extLst>
        </c:ser>
        <c:ser>
          <c:idx val="1"/>
          <c:order val="1"/>
          <c:tx>
            <c:strRef>
              <c:f>'druggerelateerde oorzaken'!$A$63</c:f>
              <c:strCache>
                <c:ptCount val="1"/>
                <c:pt idx="0">
                  <c:v>onderliggend: geneesmiddelenmisbruik</c:v>
                </c:pt>
              </c:strCache>
            </c:strRef>
          </c:tx>
          <c:spPr>
            <a:pattFill prst="dkHorz">
              <a:fgClr>
                <a:schemeClr val="accent1"/>
              </a:fgClr>
              <a:bgClr>
                <a:schemeClr val="bg1"/>
              </a:bgClr>
            </a:pattFill>
            <a:ln>
              <a:solidFill>
                <a:schemeClr val="tx2">
                  <a:lumMod val="75000"/>
                </a:schemeClr>
              </a:solidFill>
            </a:ln>
            <a:effectLst/>
          </c:spPr>
          <c:invertIfNegative val="0"/>
          <c:cat>
            <c:strRef>
              <c:f>('druggerelateerde oorzaken'!$B$59,'druggerelateerde oorzaken'!$D$59)</c:f>
              <c:strCache>
                <c:ptCount val="2"/>
                <c:pt idx="0">
                  <c:v>Mannen</c:v>
                </c:pt>
                <c:pt idx="1">
                  <c:v>Vrouwen</c:v>
                </c:pt>
              </c:strCache>
            </c:strRef>
          </c:cat>
          <c:val>
            <c:numRef>
              <c:f>('druggerelateerde oorzaken'!$B$63,'druggerelateerde oorzaken'!$D$63)</c:f>
              <c:numCache>
                <c:formatCode>General</c:formatCode>
                <c:ptCount val="2"/>
                <c:pt idx="0" formatCode="#,##0">
                  <c:v>10</c:v>
                </c:pt>
                <c:pt idx="1">
                  <c:v>12</c:v>
                </c:pt>
              </c:numCache>
            </c:numRef>
          </c:val>
          <c:extLst>
            <c:ext xmlns:c16="http://schemas.microsoft.com/office/drawing/2014/chart" uri="{C3380CC4-5D6E-409C-BE32-E72D297353CC}">
              <c16:uniqueId val="{00000001-1A11-4CB8-B04F-5F48095EE015}"/>
            </c:ext>
          </c:extLst>
        </c:ser>
        <c:ser>
          <c:idx val="2"/>
          <c:order val="2"/>
          <c:tx>
            <c:strRef>
              <c:f>'druggerelateerde oorzaken'!$A$65</c:f>
              <c:strCache>
                <c:ptCount val="1"/>
                <c:pt idx="0">
                  <c:v>onderliggend: misbruik andere middelen</c:v>
                </c:pt>
              </c:strCache>
            </c:strRef>
          </c:tx>
          <c:spPr>
            <a:pattFill prst="dkUpDiag">
              <a:fgClr>
                <a:schemeClr val="accent6"/>
              </a:fgClr>
              <a:bgClr>
                <a:schemeClr val="bg1"/>
              </a:bgClr>
            </a:pattFill>
            <a:ln>
              <a:solidFill>
                <a:schemeClr val="tx2">
                  <a:lumMod val="75000"/>
                </a:schemeClr>
              </a:solidFill>
            </a:ln>
            <a:effectLst/>
          </c:spPr>
          <c:invertIfNegative val="0"/>
          <c:cat>
            <c:strRef>
              <c:f>('druggerelateerde oorzaken'!$B$59,'druggerelateerde oorzaken'!$D$59)</c:f>
              <c:strCache>
                <c:ptCount val="2"/>
                <c:pt idx="0">
                  <c:v>Mannen</c:v>
                </c:pt>
                <c:pt idx="1">
                  <c:v>Vrouwen</c:v>
                </c:pt>
              </c:strCache>
            </c:strRef>
          </c:cat>
          <c:val>
            <c:numRef>
              <c:f>('druggerelateerde oorzaken'!$B$65,'druggerelateerde oorzaken'!$D$65)</c:f>
              <c:numCache>
                <c:formatCode>General</c:formatCode>
                <c:ptCount val="2"/>
                <c:pt idx="0" formatCode="#,##0">
                  <c:v>60</c:v>
                </c:pt>
                <c:pt idx="1">
                  <c:v>42</c:v>
                </c:pt>
              </c:numCache>
            </c:numRef>
          </c:val>
          <c:extLst>
            <c:ext xmlns:c16="http://schemas.microsoft.com/office/drawing/2014/chart" uri="{C3380CC4-5D6E-409C-BE32-E72D297353CC}">
              <c16:uniqueId val="{00000002-1A11-4CB8-B04F-5F48095EE015}"/>
            </c:ext>
          </c:extLst>
        </c:ser>
        <c:ser>
          <c:idx val="3"/>
          <c:order val="3"/>
          <c:tx>
            <c:strRef>
              <c:f>'druggerelateerde oorzaken'!$A$67</c:f>
              <c:strCache>
                <c:ptCount val="1"/>
                <c:pt idx="0">
                  <c:v>onduidelijke overlijdens en vergiftigingen</c:v>
                </c:pt>
              </c:strCache>
            </c:strRef>
          </c:tx>
          <c:spPr>
            <a:pattFill prst="ltVert">
              <a:fgClr>
                <a:schemeClr val="accent5"/>
              </a:fgClr>
              <a:bgClr>
                <a:schemeClr val="bg1"/>
              </a:bgClr>
            </a:pattFill>
            <a:ln>
              <a:solidFill>
                <a:schemeClr val="accent5">
                  <a:lumMod val="75000"/>
                </a:schemeClr>
              </a:solidFill>
            </a:ln>
            <a:effectLst/>
          </c:spPr>
          <c:invertIfNegative val="0"/>
          <c:cat>
            <c:strRef>
              <c:f>('druggerelateerde oorzaken'!$B$59,'druggerelateerde oorzaken'!$D$59)</c:f>
              <c:strCache>
                <c:ptCount val="2"/>
                <c:pt idx="0">
                  <c:v>Mannen</c:v>
                </c:pt>
                <c:pt idx="1">
                  <c:v>Vrouwen</c:v>
                </c:pt>
              </c:strCache>
            </c:strRef>
          </c:cat>
          <c:val>
            <c:numRef>
              <c:f>('druggerelateerde oorzaken'!$B$67,'druggerelateerde oorzaken'!$D$67)</c:f>
              <c:numCache>
                <c:formatCode>General</c:formatCode>
                <c:ptCount val="2"/>
                <c:pt idx="0" formatCode="#,##0">
                  <c:v>117</c:v>
                </c:pt>
                <c:pt idx="1">
                  <c:v>69</c:v>
                </c:pt>
              </c:numCache>
            </c:numRef>
          </c:val>
          <c:extLst>
            <c:ext xmlns:c16="http://schemas.microsoft.com/office/drawing/2014/chart" uri="{C3380CC4-5D6E-409C-BE32-E72D297353CC}">
              <c16:uniqueId val="{00000003-1A11-4CB8-B04F-5F48095EE015}"/>
            </c:ext>
          </c:extLst>
        </c:ser>
        <c:ser>
          <c:idx val="4"/>
          <c:order val="4"/>
          <c:tx>
            <c:strRef>
              <c:f>'druggerelateerde oorzaken'!$A$69</c:f>
              <c:strCache>
                <c:ptCount val="1"/>
                <c:pt idx="0">
                  <c:v>niet onderliggend</c:v>
                </c:pt>
              </c:strCache>
            </c:strRef>
          </c:tx>
          <c:spPr>
            <a:solidFill>
              <a:schemeClr val="bg1">
                <a:lumMod val="75000"/>
              </a:schemeClr>
            </a:solidFill>
            <a:ln>
              <a:solidFill>
                <a:schemeClr val="bg1">
                  <a:lumMod val="65000"/>
                </a:schemeClr>
              </a:solidFill>
            </a:ln>
            <a:effectLst/>
          </c:spPr>
          <c:invertIfNegative val="0"/>
          <c:cat>
            <c:strRef>
              <c:f>('druggerelateerde oorzaken'!$B$59,'druggerelateerde oorzaken'!$D$59)</c:f>
              <c:strCache>
                <c:ptCount val="2"/>
                <c:pt idx="0">
                  <c:v>Mannen</c:v>
                </c:pt>
                <c:pt idx="1">
                  <c:v>Vrouwen</c:v>
                </c:pt>
              </c:strCache>
            </c:strRef>
          </c:cat>
          <c:val>
            <c:numRef>
              <c:f>('druggerelateerde oorzaken'!$B$69,'druggerelateerde oorzaken'!$D$69)</c:f>
              <c:numCache>
                <c:formatCode>General</c:formatCode>
                <c:ptCount val="2"/>
                <c:pt idx="0" formatCode="#,##0">
                  <c:v>103</c:v>
                </c:pt>
                <c:pt idx="1">
                  <c:v>45</c:v>
                </c:pt>
              </c:numCache>
            </c:numRef>
          </c:val>
          <c:extLst>
            <c:ext xmlns:c16="http://schemas.microsoft.com/office/drawing/2014/chart" uri="{C3380CC4-5D6E-409C-BE32-E72D297353CC}">
              <c16:uniqueId val="{00000004-1A11-4CB8-B04F-5F48095EE015}"/>
            </c:ext>
          </c:extLst>
        </c:ser>
        <c:dLbls>
          <c:showLegendKey val="0"/>
          <c:showVal val="0"/>
          <c:showCatName val="0"/>
          <c:showSerName val="0"/>
          <c:showPercent val="0"/>
          <c:showBubbleSize val="0"/>
        </c:dLbls>
        <c:gapWidth val="50"/>
        <c:overlap val="100"/>
        <c:axId val="295918264"/>
        <c:axId val="295918656"/>
      </c:barChart>
      <c:catAx>
        <c:axId val="29591826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100" b="1" i="0" u="none" strike="noStrike" kern="1200" baseline="0">
                <a:solidFill>
                  <a:schemeClr val="tx2">
                    <a:lumMod val="50000"/>
                  </a:schemeClr>
                </a:solidFill>
                <a:latin typeface="+mn-lt"/>
                <a:ea typeface="+mn-ea"/>
                <a:cs typeface="+mn-cs"/>
              </a:defRPr>
            </a:pPr>
            <a:endParaRPr lang="nl-BE"/>
          </a:p>
        </c:txPr>
        <c:crossAx val="295918656"/>
        <c:crosses val="autoZero"/>
        <c:auto val="1"/>
        <c:lblAlgn val="ctr"/>
        <c:lblOffset val="100"/>
        <c:noMultiLvlLbl val="0"/>
      </c:catAx>
      <c:valAx>
        <c:axId val="295918656"/>
        <c:scaling>
          <c:orientation val="minMax"/>
          <c:max val="330"/>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crossAx val="295918264"/>
        <c:crosses val="autoZero"/>
        <c:crossBetween val="between"/>
        <c:majorUnit val="25"/>
      </c:valAx>
      <c:spPr>
        <a:noFill/>
        <a:ln>
          <a:noFill/>
        </a:ln>
        <a:effectLst/>
      </c:spPr>
    </c:plotArea>
    <c:legend>
      <c:legendPos val="r"/>
      <c:layout>
        <c:manualLayout>
          <c:xMode val="edge"/>
          <c:yMode val="edge"/>
          <c:x val="0.67592310524026022"/>
          <c:y val="7.2212019248352868E-2"/>
          <c:w val="0.32164823659337666"/>
          <c:h val="0.84313428390797995"/>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6133335034903458"/>
          <c:y val="4.5619484516152629E-2"/>
          <c:w val="0.57704905201274481"/>
          <c:h val="0.85048564994540032"/>
        </c:manualLayout>
      </c:layout>
      <c:barChart>
        <c:barDir val="bar"/>
        <c:grouping val="clustered"/>
        <c:varyColors val="0"/>
        <c:ser>
          <c:idx val="0"/>
          <c:order val="0"/>
          <c:tx>
            <c:strRef>
              <c:f>'druggerelateerde oorzaken'!$B$59</c:f>
              <c:strCache>
                <c:ptCount val="1"/>
                <c:pt idx="0">
                  <c:v>Mannen</c:v>
                </c:pt>
              </c:strCache>
            </c:strRef>
          </c:tx>
          <c:spPr>
            <a:solidFill>
              <a:schemeClr val="accent5"/>
            </a:solidFill>
            <a:ln>
              <a:solidFill>
                <a:schemeClr val="tx2">
                  <a:lumMod val="75000"/>
                </a:schemeClr>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nl-BE"/>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('druggerelateerde oorzaken'!$A$61,'druggerelateerde oorzaken'!$A$63,'druggerelateerde oorzaken'!$A$65,'druggerelateerde oorzaken'!$A$67,'druggerelateerde oorzaken'!$A$69)</c:f>
              <c:strCache>
                <c:ptCount val="5"/>
                <c:pt idx="0">
                  <c:v>onderliggend: illegaal druggebruik
(nauwe selectie)</c:v>
                </c:pt>
                <c:pt idx="1">
                  <c:v>onderliggend: geneesmiddelenmisbruik</c:v>
                </c:pt>
                <c:pt idx="2">
                  <c:v>onderliggend: misbruik andere middelen</c:v>
                </c:pt>
                <c:pt idx="3">
                  <c:v>onduidelijke overlijdens en vergiftigingen</c:v>
                </c:pt>
                <c:pt idx="4">
                  <c:v>niet onderliggend</c:v>
                </c:pt>
              </c:strCache>
            </c:strRef>
          </c:cat>
          <c:val>
            <c:numRef>
              <c:f>('druggerelateerde oorzaken'!$B$61,'druggerelateerde oorzaken'!$B$63,'druggerelateerde oorzaken'!$B$65,'druggerelateerde oorzaken'!$B$67,'druggerelateerde oorzaken'!$B$69)</c:f>
              <c:numCache>
                <c:formatCode>#,##0</c:formatCode>
                <c:ptCount val="5"/>
                <c:pt idx="0">
                  <c:v>35</c:v>
                </c:pt>
                <c:pt idx="1">
                  <c:v>10</c:v>
                </c:pt>
                <c:pt idx="2">
                  <c:v>60</c:v>
                </c:pt>
                <c:pt idx="3">
                  <c:v>117</c:v>
                </c:pt>
                <c:pt idx="4">
                  <c:v>103</c:v>
                </c:pt>
              </c:numCache>
            </c:numRef>
          </c:val>
          <c:extLst>
            <c:ext xmlns:c16="http://schemas.microsoft.com/office/drawing/2014/chart" uri="{C3380CC4-5D6E-409C-BE32-E72D297353CC}">
              <c16:uniqueId val="{00000000-49F1-45F2-8875-518763384F9E}"/>
            </c:ext>
          </c:extLst>
        </c:ser>
        <c:ser>
          <c:idx val="1"/>
          <c:order val="1"/>
          <c:tx>
            <c:strRef>
              <c:f>'druggerelateerde oorzaken'!$D$59</c:f>
              <c:strCache>
                <c:ptCount val="1"/>
                <c:pt idx="0">
                  <c:v>Vrouwen</c:v>
                </c:pt>
              </c:strCache>
            </c:strRef>
          </c:tx>
          <c:spPr>
            <a:solidFill>
              <a:srgbClr val="C63131"/>
            </a:solidFill>
            <a:ln>
              <a:solidFill>
                <a:schemeClr val="tx2">
                  <a:lumMod val="75000"/>
                </a:schemeClr>
              </a:solidFill>
            </a:ln>
            <a:effectLst/>
          </c:spPr>
          <c:invertIfNegative val="0"/>
          <c:cat>
            <c:strRef>
              <c:f>('druggerelateerde oorzaken'!$A$61,'druggerelateerde oorzaken'!$A$63,'druggerelateerde oorzaken'!$A$65,'druggerelateerde oorzaken'!$A$67,'druggerelateerde oorzaken'!$A$69)</c:f>
              <c:strCache>
                <c:ptCount val="5"/>
                <c:pt idx="0">
                  <c:v>onderliggend: illegaal druggebruik
(nauwe selectie)</c:v>
                </c:pt>
                <c:pt idx="1">
                  <c:v>onderliggend: geneesmiddelenmisbruik</c:v>
                </c:pt>
                <c:pt idx="2">
                  <c:v>onderliggend: misbruik andere middelen</c:v>
                </c:pt>
                <c:pt idx="3">
                  <c:v>onduidelijke overlijdens en vergiftigingen</c:v>
                </c:pt>
                <c:pt idx="4">
                  <c:v>niet onderliggend</c:v>
                </c:pt>
              </c:strCache>
            </c:strRef>
          </c:cat>
          <c:val>
            <c:numRef>
              <c:f>('druggerelateerde oorzaken'!$D$61,'druggerelateerde oorzaken'!$D$63,'druggerelateerde oorzaken'!$D$65,'druggerelateerde oorzaken'!$D$67,'druggerelateerde oorzaken'!$D$69)</c:f>
              <c:numCache>
                <c:formatCode>General</c:formatCode>
                <c:ptCount val="5"/>
                <c:pt idx="0">
                  <c:v>8</c:v>
                </c:pt>
                <c:pt idx="1">
                  <c:v>12</c:v>
                </c:pt>
                <c:pt idx="2">
                  <c:v>42</c:v>
                </c:pt>
                <c:pt idx="3">
                  <c:v>69</c:v>
                </c:pt>
                <c:pt idx="4">
                  <c:v>45</c:v>
                </c:pt>
              </c:numCache>
            </c:numRef>
          </c:val>
          <c:extLst>
            <c:ext xmlns:c16="http://schemas.microsoft.com/office/drawing/2014/chart" uri="{C3380CC4-5D6E-409C-BE32-E72D297353CC}">
              <c16:uniqueId val="{00000001-49F1-45F2-8875-518763384F9E}"/>
            </c:ext>
          </c:extLst>
        </c:ser>
        <c:dLbls>
          <c:showLegendKey val="0"/>
          <c:showVal val="0"/>
          <c:showCatName val="0"/>
          <c:showSerName val="0"/>
          <c:showPercent val="0"/>
          <c:showBubbleSize val="0"/>
        </c:dLbls>
        <c:gapWidth val="50"/>
        <c:overlap val="10"/>
        <c:axId val="295921008"/>
        <c:axId val="295921400"/>
      </c:barChart>
      <c:barChart>
        <c:barDir val="bar"/>
        <c:grouping val="clustered"/>
        <c:varyColors val="0"/>
        <c:ser>
          <c:idx val="2"/>
          <c:order val="2"/>
          <c:tx>
            <c:v>waarvan zelfdoding</c:v>
          </c:tx>
          <c:spPr>
            <a:pattFill prst="wdUpDiag">
              <a:fgClr>
                <a:srgbClr val="9ED7F0"/>
              </a:fgClr>
              <a:bgClr>
                <a:schemeClr val="accent5"/>
              </a:bgClr>
            </a:pattFill>
            <a:ln>
              <a:noFill/>
            </a:ln>
            <a:effectLst/>
          </c:spPr>
          <c:invertIfNegative val="0"/>
          <c:cat>
            <c:strRef>
              <c:f>('druggerelateerde oorzaken'!$A$61,'druggerelateerde oorzaken'!$A$63,'druggerelateerde oorzaken'!$A$65,'druggerelateerde oorzaken'!$A$67,'druggerelateerde oorzaken'!$A$69)</c:f>
              <c:strCache>
                <c:ptCount val="5"/>
                <c:pt idx="0">
                  <c:v>onderliggend: illegaal druggebruik
(nauwe selectie)</c:v>
                </c:pt>
                <c:pt idx="1">
                  <c:v>onderliggend: geneesmiddelenmisbruik</c:v>
                </c:pt>
                <c:pt idx="2">
                  <c:v>onderliggend: misbruik andere middelen</c:v>
                </c:pt>
                <c:pt idx="3">
                  <c:v>onduidelijke overlijdens en vergiftigingen</c:v>
                </c:pt>
                <c:pt idx="4">
                  <c:v>niet onderliggend</c:v>
                </c:pt>
              </c:strCache>
            </c:strRef>
          </c:cat>
          <c:val>
            <c:numRef>
              <c:f>('druggerelateerde oorzaken'!$B$62,'druggerelateerde oorzaken'!$B$64,'druggerelateerde oorzaken'!$B$66,'druggerelateerde oorzaken'!$B$68,'druggerelateerde oorzaken'!$B$72)</c:f>
              <c:numCache>
                <c:formatCode>#,##0</c:formatCode>
                <c:ptCount val="5"/>
                <c:pt idx="0">
                  <c:v>5</c:v>
                </c:pt>
                <c:pt idx="1">
                  <c:v>3</c:v>
                </c:pt>
                <c:pt idx="2">
                  <c:v>37</c:v>
                </c:pt>
                <c:pt idx="3">
                  <c:v>22</c:v>
                </c:pt>
              </c:numCache>
            </c:numRef>
          </c:val>
          <c:extLst>
            <c:ext xmlns:c16="http://schemas.microsoft.com/office/drawing/2014/chart" uri="{C3380CC4-5D6E-409C-BE32-E72D297353CC}">
              <c16:uniqueId val="{00000002-49F1-45F2-8875-518763384F9E}"/>
            </c:ext>
          </c:extLst>
        </c:ser>
        <c:ser>
          <c:idx val="3"/>
          <c:order val="3"/>
          <c:tx>
            <c:v>zelfdoding vrouwen</c:v>
          </c:tx>
          <c:spPr>
            <a:pattFill prst="wdUpDiag">
              <a:fgClr>
                <a:srgbClr val="DF7B7B"/>
              </a:fgClr>
              <a:bgClr>
                <a:srgbClr val="E6311F"/>
              </a:bgClr>
            </a:pattFill>
            <a:ln>
              <a:noFill/>
            </a:ln>
            <a:effectLst/>
          </c:spPr>
          <c:invertIfNegative val="0"/>
          <c:cat>
            <c:strRef>
              <c:f>('druggerelateerde oorzaken'!$A$61,'druggerelateerde oorzaken'!$A$63,'druggerelateerde oorzaken'!$A$65,'druggerelateerde oorzaken'!$A$67,'druggerelateerde oorzaken'!$A$69)</c:f>
              <c:strCache>
                <c:ptCount val="5"/>
                <c:pt idx="0">
                  <c:v>onderliggend: illegaal druggebruik
(nauwe selectie)</c:v>
                </c:pt>
                <c:pt idx="1">
                  <c:v>onderliggend: geneesmiddelenmisbruik</c:v>
                </c:pt>
                <c:pt idx="2">
                  <c:v>onderliggend: misbruik andere middelen</c:v>
                </c:pt>
                <c:pt idx="3">
                  <c:v>onduidelijke overlijdens en vergiftigingen</c:v>
                </c:pt>
                <c:pt idx="4">
                  <c:v>niet onderliggend</c:v>
                </c:pt>
              </c:strCache>
            </c:strRef>
          </c:cat>
          <c:val>
            <c:numRef>
              <c:f>('druggerelateerde oorzaken'!$D$62,'druggerelateerde oorzaken'!$D$64,'druggerelateerde oorzaken'!$D$66,'druggerelateerde oorzaken'!$D$68)</c:f>
              <c:numCache>
                <c:formatCode>General</c:formatCode>
                <c:ptCount val="4"/>
                <c:pt idx="0">
                  <c:v>3</c:v>
                </c:pt>
                <c:pt idx="1">
                  <c:v>11</c:v>
                </c:pt>
                <c:pt idx="2">
                  <c:v>27</c:v>
                </c:pt>
                <c:pt idx="3">
                  <c:v>18</c:v>
                </c:pt>
              </c:numCache>
            </c:numRef>
          </c:val>
          <c:extLst>
            <c:ext xmlns:c16="http://schemas.microsoft.com/office/drawing/2014/chart" uri="{C3380CC4-5D6E-409C-BE32-E72D297353CC}">
              <c16:uniqueId val="{00000003-49F1-45F2-8875-518763384F9E}"/>
            </c:ext>
          </c:extLst>
        </c:ser>
        <c:dLbls>
          <c:showLegendKey val="0"/>
          <c:showVal val="0"/>
          <c:showCatName val="0"/>
          <c:showSerName val="0"/>
          <c:showPercent val="0"/>
          <c:showBubbleSize val="0"/>
        </c:dLbls>
        <c:gapWidth val="50"/>
        <c:overlap val="10"/>
        <c:axId val="295922184"/>
        <c:axId val="295921792"/>
      </c:barChart>
      <c:catAx>
        <c:axId val="295921008"/>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spcFirstLastPara="1" vertOverflow="ellipsis" wrap="square" anchor="ctr" anchorCtr="1"/>
          <a:lstStyle/>
          <a:p>
            <a:pPr>
              <a:defRPr sz="1100" b="0" i="0" u="none" strike="noStrike" kern="1200" baseline="0">
                <a:solidFill>
                  <a:schemeClr val="tx2">
                    <a:lumMod val="50000"/>
                  </a:schemeClr>
                </a:solidFill>
                <a:latin typeface="+mn-lt"/>
                <a:ea typeface="+mn-ea"/>
                <a:cs typeface="+mn-cs"/>
              </a:defRPr>
            </a:pPr>
            <a:endParaRPr lang="nl-BE"/>
          </a:p>
        </c:txPr>
        <c:crossAx val="295921400"/>
        <c:crosses val="autoZero"/>
        <c:auto val="1"/>
        <c:lblAlgn val="ctr"/>
        <c:lblOffset val="100"/>
        <c:noMultiLvlLbl val="0"/>
      </c:catAx>
      <c:valAx>
        <c:axId val="295921400"/>
        <c:scaling>
          <c:orientation val="minMax"/>
          <c:max val="111"/>
          <c:min val="0"/>
        </c:scaling>
        <c:delete val="0"/>
        <c:axPos val="b"/>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crossAx val="295921008"/>
        <c:crosses val="autoZero"/>
        <c:crossBetween val="between"/>
        <c:majorUnit val="20"/>
      </c:valAx>
      <c:valAx>
        <c:axId val="295921792"/>
        <c:scaling>
          <c:orientation val="minMax"/>
          <c:max val="111"/>
          <c:min val="0"/>
        </c:scaling>
        <c:delete val="0"/>
        <c:axPos val="t"/>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5922184"/>
        <c:crosses val="max"/>
        <c:crossBetween val="between"/>
        <c:majorUnit val="20"/>
      </c:valAx>
      <c:catAx>
        <c:axId val="295922184"/>
        <c:scaling>
          <c:orientation val="minMax"/>
        </c:scaling>
        <c:delete val="1"/>
        <c:axPos val="l"/>
        <c:numFmt formatCode="General" sourceLinked="1"/>
        <c:majorTickMark val="out"/>
        <c:minorTickMark val="none"/>
        <c:tickLblPos val="nextTo"/>
        <c:crossAx val="295921792"/>
        <c:crosses val="autoZero"/>
        <c:auto val="1"/>
        <c:lblAlgn val="ctr"/>
        <c:lblOffset val="100"/>
        <c:noMultiLvlLbl val="0"/>
      </c:catAx>
      <c:spPr>
        <a:noFill/>
        <a:ln>
          <a:noFill/>
        </a:ln>
        <a:effectLst/>
      </c:spPr>
    </c:plotArea>
    <c:legend>
      <c:legendPos val="r"/>
      <c:legendEntry>
        <c:idx val="2"/>
        <c:delete val="1"/>
      </c:legendEntry>
      <c:layout>
        <c:manualLayout>
          <c:xMode val="edge"/>
          <c:yMode val="edge"/>
          <c:x val="0.73210888347222403"/>
          <c:y val="0.62379305930728912"/>
          <c:w val="0.25681848926096557"/>
          <c:h val="0.22519763000736703"/>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72604700854701"/>
          <c:y val="2.3423055555555555E-2"/>
          <c:w val="0.83741907261592308"/>
          <c:h val="0.7233344120819849"/>
        </c:manualLayout>
      </c:layout>
      <c:lineChart>
        <c:grouping val="standard"/>
        <c:varyColors val="0"/>
        <c:ser>
          <c:idx val="1"/>
          <c:order val="0"/>
          <c:tx>
            <c:strRef>
              <c:f>'leeftijdsspecifiek risico'!$B$4:$B$5</c:f>
              <c:strCache>
                <c:ptCount val="2"/>
                <c:pt idx="0">
                  <c:v>Mannen</c:v>
                </c:pt>
                <c:pt idx="1">
                  <c:v>nauwe selectie</c:v>
                </c:pt>
              </c:strCache>
            </c:strRef>
          </c:tx>
          <c:spPr>
            <a:ln w="28575" cap="rnd">
              <a:solidFill>
                <a:schemeClr val="accent5">
                  <a:lumMod val="75000"/>
                </a:schemeClr>
              </a:solidFill>
              <a:round/>
            </a:ln>
            <a:effectLst/>
          </c:spPr>
          <c:marker>
            <c:symbol val="none"/>
          </c:marker>
          <c:cat>
            <c:strRef>
              <c:f>'leeftijdsspecifiek risico'!$A$6:$A$13</c:f>
              <c:strCache>
                <c:ptCount val="8"/>
                <c:pt idx="0">
                  <c:v>&lt;15 jaar </c:v>
                </c:pt>
                <c:pt idx="1">
                  <c:v>15-24 jaar</c:v>
                </c:pt>
                <c:pt idx="2">
                  <c:v>25-34 jaar</c:v>
                </c:pt>
                <c:pt idx="3">
                  <c:v>35-44 jaar</c:v>
                </c:pt>
                <c:pt idx="4">
                  <c:v>45-54 jaar</c:v>
                </c:pt>
                <c:pt idx="5">
                  <c:v>55-64 jaar</c:v>
                </c:pt>
                <c:pt idx="6">
                  <c:v>65-74 jaar</c:v>
                </c:pt>
                <c:pt idx="7">
                  <c:v>75 jaar of ouder</c:v>
                </c:pt>
              </c:strCache>
            </c:strRef>
          </c:cat>
          <c:val>
            <c:numRef>
              <c:f>'leeftijdsspecifiek risico'!$B$6:$B$13</c:f>
              <c:numCache>
                <c:formatCode>0.00</c:formatCode>
                <c:ptCount val="8"/>
                <c:pt idx="1">
                  <c:v>0.93640975199999998</c:v>
                </c:pt>
                <c:pt idx="2">
                  <c:v>2.2608208539999999</c:v>
                </c:pt>
                <c:pt idx="3">
                  <c:v>2.5055988199999999</c:v>
                </c:pt>
                <c:pt idx="4">
                  <c:v>1.1400535000000001</c:v>
                </c:pt>
                <c:pt idx="5">
                  <c:v>0.70613157599999998</c:v>
                </c:pt>
              </c:numCache>
            </c:numRef>
          </c:val>
          <c:smooth val="1"/>
          <c:extLst>
            <c:ext xmlns:c16="http://schemas.microsoft.com/office/drawing/2014/chart" uri="{C3380CC4-5D6E-409C-BE32-E72D297353CC}">
              <c16:uniqueId val="{00000000-8E15-45A6-98C5-F0572A6043F1}"/>
            </c:ext>
          </c:extLst>
        </c:ser>
        <c:ser>
          <c:idx val="0"/>
          <c:order val="1"/>
          <c:tx>
            <c:strRef>
              <c:f>'leeftijdsspecifiek risico'!$C$4:$C$5</c:f>
              <c:strCache>
                <c:ptCount val="2"/>
                <c:pt idx="0">
                  <c:v>Mannen</c:v>
                </c:pt>
                <c:pt idx="1">
                  <c:v>breedste selectie</c:v>
                </c:pt>
              </c:strCache>
            </c:strRef>
          </c:tx>
          <c:spPr>
            <a:ln w="28575" cap="rnd">
              <a:solidFill>
                <a:schemeClr val="accent5">
                  <a:lumMod val="75000"/>
                </a:schemeClr>
              </a:solidFill>
              <a:prstDash val="dash"/>
              <a:round/>
            </a:ln>
            <a:effectLst/>
          </c:spPr>
          <c:marker>
            <c:symbol val="none"/>
          </c:marker>
          <c:cat>
            <c:strRef>
              <c:f>'leeftijdsspecifiek risico'!$A$6:$A$13</c:f>
              <c:strCache>
                <c:ptCount val="8"/>
                <c:pt idx="0">
                  <c:v>&lt;15 jaar </c:v>
                </c:pt>
                <c:pt idx="1">
                  <c:v>15-24 jaar</c:v>
                </c:pt>
                <c:pt idx="2">
                  <c:v>25-34 jaar</c:v>
                </c:pt>
                <c:pt idx="3">
                  <c:v>35-44 jaar</c:v>
                </c:pt>
                <c:pt idx="4">
                  <c:v>45-54 jaar</c:v>
                </c:pt>
                <c:pt idx="5">
                  <c:v>55-64 jaar</c:v>
                </c:pt>
                <c:pt idx="6">
                  <c:v>65-74 jaar</c:v>
                </c:pt>
                <c:pt idx="7">
                  <c:v>75 jaar of ouder</c:v>
                </c:pt>
              </c:strCache>
            </c:strRef>
          </c:cat>
          <c:val>
            <c:numRef>
              <c:f>'leeftijdsspecifiek risico'!$C$6:$C$13</c:f>
              <c:numCache>
                <c:formatCode>0.00</c:formatCode>
                <c:ptCount val="8"/>
                <c:pt idx="0">
                  <c:v>0.18658561400000001</c:v>
                </c:pt>
                <c:pt idx="1">
                  <c:v>3.4780933630000002</c:v>
                </c:pt>
                <c:pt idx="2">
                  <c:v>8.540878781</c:v>
                </c:pt>
                <c:pt idx="3">
                  <c:v>13.363193709999999</c:v>
                </c:pt>
                <c:pt idx="4">
                  <c:v>19.069985809999999</c:v>
                </c:pt>
                <c:pt idx="5">
                  <c:v>21.066258680000001</c:v>
                </c:pt>
                <c:pt idx="6">
                  <c:v>5.7340201049999999</c:v>
                </c:pt>
                <c:pt idx="7">
                  <c:v>7.7251280590000002</c:v>
                </c:pt>
              </c:numCache>
            </c:numRef>
          </c:val>
          <c:smooth val="1"/>
          <c:extLst>
            <c:ext xmlns:c16="http://schemas.microsoft.com/office/drawing/2014/chart" uri="{C3380CC4-5D6E-409C-BE32-E72D297353CC}">
              <c16:uniqueId val="{00000001-8E15-45A6-98C5-F0572A6043F1}"/>
            </c:ext>
          </c:extLst>
        </c:ser>
        <c:ser>
          <c:idx val="3"/>
          <c:order val="2"/>
          <c:tx>
            <c:strRef>
              <c:f>'leeftijdsspecifiek risico'!$D$4:$D$5</c:f>
              <c:strCache>
                <c:ptCount val="2"/>
                <c:pt idx="0">
                  <c:v>Vrouwen</c:v>
                </c:pt>
                <c:pt idx="1">
                  <c:v>nauwe selectie</c:v>
                </c:pt>
              </c:strCache>
            </c:strRef>
          </c:tx>
          <c:spPr>
            <a:ln w="28575" cap="rnd">
              <a:solidFill>
                <a:srgbClr val="C63131"/>
              </a:solidFill>
              <a:round/>
            </a:ln>
            <a:effectLst/>
          </c:spPr>
          <c:marker>
            <c:symbol val="none"/>
          </c:marker>
          <c:cat>
            <c:strRef>
              <c:f>'leeftijdsspecifiek risico'!$A$6:$A$13</c:f>
              <c:strCache>
                <c:ptCount val="8"/>
                <c:pt idx="0">
                  <c:v>&lt;15 jaar </c:v>
                </c:pt>
                <c:pt idx="1">
                  <c:v>15-24 jaar</c:v>
                </c:pt>
                <c:pt idx="2">
                  <c:v>25-34 jaar</c:v>
                </c:pt>
                <c:pt idx="3">
                  <c:v>35-44 jaar</c:v>
                </c:pt>
                <c:pt idx="4">
                  <c:v>45-54 jaar</c:v>
                </c:pt>
                <c:pt idx="5">
                  <c:v>55-64 jaar</c:v>
                </c:pt>
                <c:pt idx="6">
                  <c:v>65-74 jaar</c:v>
                </c:pt>
                <c:pt idx="7">
                  <c:v>75 jaar of ouder</c:v>
                </c:pt>
              </c:strCache>
            </c:strRef>
          </c:cat>
          <c:val>
            <c:numRef>
              <c:f>'leeftijdsspecifiek risico'!$D$6:$D$13</c:f>
              <c:numCache>
                <c:formatCode>0.00</c:formatCode>
                <c:ptCount val="8"/>
                <c:pt idx="1">
                  <c:v>0.13865644699999999</c:v>
                </c:pt>
                <c:pt idx="2">
                  <c:v>0.37968627799999999</c:v>
                </c:pt>
                <c:pt idx="3">
                  <c:v>0.72588167400000003</c:v>
                </c:pt>
                <c:pt idx="4">
                  <c:v>0.21317620800000001</c:v>
                </c:pt>
                <c:pt idx="5">
                  <c:v>0.35550288800000002</c:v>
                </c:pt>
                <c:pt idx="6">
                  <c:v>0.15404071899999999</c:v>
                </c:pt>
                <c:pt idx="7">
                  <c:v>0.26783980499999999</c:v>
                </c:pt>
              </c:numCache>
            </c:numRef>
          </c:val>
          <c:smooth val="1"/>
          <c:extLst>
            <c:ext xmlns:c16="http://schemas.microsoft.com/office/drawing/2014/chart" uri="{C3380CC4-5D6E-409C-BE32-E72D297353CC}">
              <c16:uniqueId val="{00000002-8E15-45A6-98C5-F0572A6043F1}"/>
            </c:ext>
          </c:extLst>
        </c:ser>
        <c:ser>
          <c:idx val="2"/>
          <c:order val="3"/>
          <c:tx>
            <c:strRef>
              <c:f>'leeftijdsspecifiek risico'!$E$4:$E$5</c:f>
              <c:strCache>
                <c:ptCount val="2"/>
                <c:pt idx="0">
                  <c:v>Vrouwen</c:v>
                </c:pt>
                <c:pt idx="1">
                  <c:v>breedste selectie</c:v>
                </c:pt>
              </c:strCache>
            </c:strRef>
          </c:tx>
          <c:spPr>
            <a:ln w="28575" cap="rnd">
              <a:solidFill>
                <a:srgbClr val="E6311F"/>
              </a:solidFill>
              <a:prstDash val="dash"/>
              <a:round/>
            </a:ln>
            <a:effectLst/>
          </c:spPr>
          <c:marker>
            <c:symbol val="none"/>
          </c:marker>
          <c:cat>
            <c:strRef>
              <c:f>'leeftijdsspecifiek risico'!$A$6:$A$13</c:f>
              <c:strCache>
                <c:ptCount val="8"/>
                <c:pt idx="0">
                  <c:v>&lt;15 jaar </c:v>
                </c:pt>
                <c:pt idx="1">
                  <c:v>15-24 jaar</c:v>
                </c:pt>
                <c:pt idx="2">
                  <c:v>25-34 jaar</c:v>
                </c:pt>
                <c:pt idx="3">
                  <c:v>35-44 jaar</c:v>
                </c:pt>
                <c:pt idx="4">
                  <c:v>45-54 jaar</c:v>
                </c:pt>
                <c:pt idx="5">
                  <c:v>55-64 jaar</c:v>
                </c:pt>
                <c:pt idx="6">
                  <c:v>65-74 jaar</c:v>
                </c:pt>
                <c:pt idx="7">
                  <c:v>75 jaar of ouder</c:v>
                </c:pt>
              </c:strCache>
            </c:strRef>
          </c:cat>
          <c:val>
            <c:numRef>
              <c:f>'leeftijdsspecifiek risico'!$E$6:$E$13</c:f>
              <c:numCache>
                <c:formatCode>0.00</c:formatCode>
                <c:ptCount val="8"/>
                <c:pt idx="1">
                  <c:v>1.386564468</c:v>
                </c:pt>
                <c:pt idx="2">
                  <c:v>3.4171765010000001</c:v>
                </c:pt>
                <c:pt idx="3">
                  <c:v>6.04901395</c:v>
                </c:pt>
                <c:pt idx="4">
                  <c:v>9.4863412670000002</c:v>
                </c:pt>
                <c:pt idx="5">
                  <c:v>13.03510591</c:v>
                </c:pt>
                <c:pt idx="6">
                  <c:v>4.7752622929999999</c:v>
                </c:pt>
                <c:pt idx="7">
                  <c:v>5.088956295</c:v>
                </c:pt>
              </c:numCache>
            </c:numRef>
          </c:val>
          <c:smooth val="1"/>
          <c:extLst>
            <c:ext xmlns:c16="http://schemas.microsoft.com/office/drawing/2014/chart" uri="{C3380CC4-5D6E-409C-BE32-E72D297353CC}">
              <c16:uniqueId val="{00000003-8E15-45A6-98C5-F0572A6043F1}"/>
            </c:ext>
          </c:extLst>
        </c:ser>
        <c:dLbls>
          <c:showLegendKey val="0"/>
          <c:showVal val="0"/>
          <c:showCatName val="0"/>
          <c:showSerName val="0"/>
          <c:showPercent val="0"/>
          <c:showBubbleSize val="0"/>
        </c:dLbls>
        <c:smooth val="0"/>
        <c:axId val="295923360"/>
        <c:axId val="295923752"/>
      </c:lineChart>
      <c:catAx>
        <c:axId val="295923360"/>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90000"/>
                    <a:lumOff val="10000"/>
                  </a:schemeClr>
                </a:solidFill>
                <a:latin typeface="+mn-lt"/>
                <a:ea typeface="+mn-ea"/>
                <a:cs typeface="+mn-cs"/>
              </a:defRPr>
            </a:pPr>
            <a:endParaRPr lang="nl-BE"/>
          </a:p>
        </c:txPr>
        <c:crossAx val="295923752"/>
        <c:crosses val="autoZero"/>
        <c:auto val="1"/>
        <c:lblAlgn val="ctr"/>
        <c:lblOffset val="100"/>
        <c:noMultiLvlLbl val="0"/>
      </c:catAx>
      <c:valAx>
        <c:axId val="295923752"/>
        <c:scaling>
          <c:orientation val="minMax"/>
          <c:max val="22"/>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90000"/>
                        <a:lumOff val="10000"/>
                      </a:schemeClr>
                    </a:solidFill>
                    <a:latin typeface="+mn-lt"/>
                    <a:ea typeface="+mn-ea"/>
                    <a:cs typeface="+mn-cs"/>
                  </a:defRPr>
                </a:pPr>
                <a:r>
                  <a:rPr lang="nl-BE">
                    <a:solidFill>
                      <a:schemeClr val="tx1">
                        <a:lumMod val="90000"/>
                        <a:lumOff val="10000"/>
                      </a:schemeClr>
                    </a:solidFill>
                  </a:rPr>
                  <a:t>Sterfterisico</a:t>
                </a:r>
                <a:r>
                  <a:rPr lang="nl-BE" baseline="0">
                    <a:solidFill>
                      <a:schemeClr val="tx1">
                        <a:lumMod val="90000"/>
                        <a:lumOff val="10000"/>
                      </a:schemeClr>
                    </a:solidFill>
                  </a:rPr>
                  <a:t> door druggebruik</a:t>
                </a:r>
                <a:br>
                  <a:rPr lang="nl-BE" baseline="0">
                    <a:solidFill>
                      <a:schemeClr val="tx1">
                        <a:lumMod val="90000"/>
                        <a:lumOff val="10000"/>
                      </a:schemeClr>
                    </a:solidFill>
                  </a:rPr>
                </a:br>
                <a:r>
                  <a:rPr lang="nl-BE" baseline="0">
                    <a:solidFill>
                      <a:schemeClr val="tx1">
                        <a:lumMod val="90000"/>
                        <a:lumOff val="10000"/>
                      </a:schemeClr>
                    </a:solidFill>
                  </a:rPr>
                  <a:t>(per 100,000 inwoners)</a:t>
                </a:r>
                <a:endParaRPr lang="nl-BE">
                  <a:solidFill>
                    <a:schemeClr val="tx1">
                      <a:lumMod val="90000"/>
                      <a:lumOff val="10000"/>
                    </a:schemeClr>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90000"/>
                      <a:lumOff val="10000"/>
                    </a:schemeClr>
                  </a:solidFill>
                  <a:latin typeface="+mn-lt"/>
                  <a:ea typeface="+mn-ea"/>
                  <a:cs typeface="+mn-cs"/>
                </a:defRPr>
              </a:pPr>
              <a:endParaRPr lang="nl-BE"/>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90000"/>
                    <a:lumOff val="10000"/>
                  </a:schemeClr>
                </a:solidFill>
                <a:latin typeface="+mn-lt"/>
                <a:ea typeface="+mn-ea"/>
                <a:cs typeface="+mn-cs"/>
              </a:defRPr>
            </a:pPr>
            <a:endParaRPr lang="nl-BE"/>
          </a:p>
        </c:txPr>
        <c:crossAx val="295923360"/>
        <c:crosses val="autoZero"/>
        <c:crossBetween val="between"/>
        <c:majorUnit val="2"/>
      </c:valAx>
      <c:spPr>
        <a:noFill/>
        <a:ln>
          <a:noFill/>
        </a:ln>
        <a:effectLst/>
      </c:spPr>
    </c:plotArea>
    <c:legend>
      <c:legendPos val="b"/>
      <c:layout>
        <c:manualLayout>
          <c:xMode val="edge"/>
          <c:yMode val="edge"/>
          <c:x val="5.7747008547008545E-2"/>
          <c:y val="0.86899190938511328"/>
          <c:w val="0.91396858974358974"/>
          <c:h val="0.1104579288025889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90000"/>
                  <a:lumOff val="10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218412698412698"/>
          <c:y val="2.6950647249190943E-2"/>
          <c:w val="0.82230000000000014"/>
          <c:h val="0.7233344120819849"/>
        </c:manualLayout>
      </c:layout>
      <c:lineChart>
        <c:grouping val="standard"/>
        <c:varyColors val="0"/>
        <c:ser>
          <c:idx val="1"/>
          <c:order val="0"/>
          <c:tx>
            <c:strRef>
              <c:f>'leeftijdsspecifiek risico'!$B$4:$B$5</c:f>
              <c:strCache>
                <c:ptCount val="2"/>
                <c:pt idx="0">
                  <c:v>Mannen</c:v>
                </c:pt>
                <c:pt idx="1">
                  <c:v>nauwe selectie</c:v>
                </c:pt>
              </c:strCache>
            </c:strRef>
          </c:tx>
          <c:spPr>
            <a:ln w="28575" cap="rnd">
              <a:solidFill>
                <a:schemeClr val="accent5">
                  <a:lumMod val="75000"/>
                </a:schemeClr>
              </a:solidFill>
              <a:round/>
            </a:ln>
            <a:effectLst/>
          </c:spPr>
          <c:marker>
            <c:symbol val="none"/>
          </c:marker>
          <c:cat>
            <c:strRef>
              <c:f>'leeftijdsspecifiek risico'!$A$7:$A$13</c:f>
              <c:strCache>
                <c:ptCount val="7"/>
                <c:pt idx="0">
                  <c:v>15-24 jaar</c:v>
                </c:pt>
                <c:pt idx="1">
                  <c:v>25-34 jaar</c:v>
                </c:pt>
                <c:pt idx="2">
                  <c:v>35-44 jaar</c:v>
                </c:pt>
                <c:pt idx="3">
                  <c:v>45-54 jaar</c:v>
                </c:pt>
                <c:pt idx="4">
                  <c:v>55-64 jaar</c:v>
                </c:pt>
                <c:pt idx="5">
                  <c:v>65-74 jaar</c:v>
                </c:pt>
                <c:pt idx="6">
                  <c:v>75 jaar of ouder</c:v>
                </c:pt>
              </c:strCache>
            </c:strRef>
          </c:cat>
          <c:val>
            <c:numRef>
              <c:f>'leeftijdsspecifiek risico'!$B$7:$B$13</c:f>
              <c:numCache>
                <c:formatCode>0.00</c:formatCode>
                <c:ptCount val="7"/>
                <c:pt idx="0">
                  <c:v>0.93640975199999998</c:v>
                </c:pt>
                <c:pt idx="1">
                  <c:v>2.2608208539999999</c:v>
                </c:pt>
                <c:pt idx="2">
                  <c:v>2.5055988199999999</c:v>
                </c:pt>
                <c:pt idx="3">
                  <c:v>1.1400535000000001</c:v>
                </c:pt>
                <c:pt idx="4">
                  <c:v>0.70613157599999998</c:v>
                </c:pt>
              </c:numCache>
            </c:numRef>
          </c:val>
          <c:smooth val="0"/>
          <c:extLst>
            <c:ext xmlns:c16="http://schemas.microsoft.com/office/drawing/2014/chart" uri="{C3380CC4-5D6E-409C-BE32-E72D297353CC}">
              <c16:uniqueId val="{00000000-596A-46FE-9C84-C1C8EBAEC7F8}"/>
            </c:ext>
          </c:extLst>
        </c:ser>
        <c:ser>
          <c:idx val="0"/>
          <c:order val="1"/>
          <c:tx>
            <c:strRef>
              <c:f>'leeftijdsspecifiek risico'!$C$4:$C$5</c:f>
              <c:strCache>
                <c:ptCount val="2"/>
                <c:pt idx="0">
                  <c:v>Mannen</c:v>
                </c:pt>
                <c:pt idx="1">
                  <c:v>breedste selectie</c:v>
                </c:pt>
              </c:strCache>
            </c:strRef>
          </c:tx>
          <c:spPr>
            <a:ln w="28575" cap="rnd">
              <a:solidFill>
                <a:schemeClr val="accent5">
                  <a:lumMod val="75000"/>
                </a:schemeClr>
              </a:solidFill>
              <a:prstDash val="dash"/>
              <a:round/>
            </a:ln>
            <a:effectLst/>
          </c:spPr>
          <c:marker>
            <c:symbol val="none"/>
          </c:marker>
          <c:cat>
            <c:strRef>
              <c:f>'leeftijdsspecifiek risico'!$A$7:$A$13</c:f>
              <c:strCache>
                <c:ptCount val="7"/>
                <c:pt idx="0">
                  <c:v>15-24 jaar</c:v>
                </c:pt>
                <c:pt idx="1">
                  <c:v>25-34 jaar</c:v>
                </c:pt>
                <c:pt idx="2">
                  <c:v>35-44 jaar</c:v>
                </c:pt>
                <c:pt idx="3">
                  <c:v>45-54 jaar</c:v>
                </c:pt>
                <c:pt idx="4">
                  <c:v>55-64 jaar</c:v>
                </c:pt>
                <c:pt idx="5">
                  <c:v>65-74 jaar</c:v>
                </c:pt>
                <c:pt idx="6">
                  <c:v>75 jaar of ouder</c:v>
                </c:pt>
              </c:strCache>
            </c:strRef>
          </c:cat>
          <c:val>
            <c:numRef>
              <c:f>'leeftijdsspecifiek risico'!$C$7:$C$13</c:f>
              <c:numCache>
                <c:formatCode>0.00</c:formatCode>
                <c:ptCount val="7"/>
                <c:pt idx="0">
                  <c:v>3.4780933630000002</c:v>
                </c:pt>
                <c:pt idx="1">
                  <c:v>8.540878781</c:v>
                </c:pt>
                <c:pt idx="2">
                  <c:v>13.363193709999999</c:v>
                </c:pt>
                <c:pt idx="3">
                  <c:v>19.069985809999999</c:v>
                </c:pt>
                <c:pt idx="4">
                  <c:v>21.066258680000001</c:v>
                </c:pt>
                <c:pt idx="5">
                  <c:v>5.7340201049999999</c:v>
                </c:pt>
                <c:pt idx="6">
                  <c:v>7.7251280590000002</c:v>
                </c:pt>
              </c:numCache>
            </c:numRef>
          </c:val>
          <c:smooth val="1"/>
          <c:extLst>
            <c:ext xmlns:c16="http://schemas.microsoft.com/office/drawing/2014/chart" uri="{C3380CC4-5D6E-409C-BE32-E72D297353CC}">
              <c16:uniqueId val="{00000001-596A-46FE-9C84-C1C8EBAEC7F8}"/>
            </c:ext>
          </c:extLst>
        </c:ser>
        <c:ser>
          <c:idx val="3"/>
          <c:order val="2"/>
          <c:tx>
            <c:strRef>
              <c:f>'leeftijdsspecifiek risico'!$D$4:$D$5</c:f>
              <c:strCache>
                <c:ptCount val="2"/>
                <c:pt idx="0">
                  <c:v>Vrouwen</c:v>
                </c:pt>
                <c:pt idx="1">
                  <c:v>nauwe selectie</c:v>
                </c:pt>
              </c:strCache>
            </c:strRef>
          </c:tx>
          <c:spPr>
            <a:ln w="28575" cap="rnd">
              <a:solidFill>
                <a:srgbClr val="C63131"/>
              </a:solidFill>
              <a:round/>
            </a:ln>
            <a:effectLst/>
          </c:spPr>
          <c:marker>
            <c:symbol val="none"/>
          </c:marker>
          <c:cat>
            <c:strRef>
              <c:f>'leeftijdsspecifiek risico'!$A$7:$A$13</c:f>
              <c:strCache>
                <c:ptCount val="7"/>
                <c:pt idx="0">
                  <c:v>15-24 jaar</c:v>
                </c:pt>
                <c:pt idx="1">
                  <c:v>25-34 jaar</c:v>
                </c:pt>
                <c:pt idx="2">
                  <c:v>35-44 jaar</c:v>
                </c:pt>
                <c:pt idx="3">
                  <c:v>45-54 jaar</c:v>
                </c:pt>
                <c:pt idx="4">
                  <c:v>55-64 jaar</c:v>
                </c:pt>
                <c:pt idx="5">
                  <c:v>65-74 jaar</c:v>
                </c:pt>
                <c:pt idx="6">
                  <c:v>75 jaar of ouder</c:v>
                </c:pt>
              </c:strCache>
            </c:strRef>
          </c:cat>
          <c:val>
            <c:numRef>
              <c:f>'leeftijdsspecifiek risico'!$D$7:$D$13</c:f>
              <c:numCache>
                <c:formatCode>0.00</c:formatCode>
                <c:ptCount val="7"/>
                <c:pt idx="0">
                  <c:v>0.13865644699999999</c:v>
                </c:pt>
                <c:pt idx="1">
                  <c:v>0.37968627799999999</c:v>
                </c:pt>
                <c:pt idx="2">
                  <c:v>0.72588167400000003</c:v>
                </c:pt>
                <c:pt idx="3">
                  <c:v>0.21317620800000001</c:v>
                </c:pt>
                <c:pt idx="4">
                  <c:v>0.35550288800000002</c:v>
                </c:pt>
                <c:pt idx="5">
                  <c:v>0.15404071899999999</c:v>
                </c:pt>
                <c:pt idx="6">
                  <c:v>0.26783980499999999</c:v>
                </c:pt>
              </c:numCache>
            </c:numRef>
          </c:val>
          <c:smooth val="0"/>
          <c:extLst>
            <c:ext xmlns:c16="http://schemas.microsoft.com/office/drawing/2014/chart" uri="{C3380CC4-5D6E-409C-BE32-E72D297353CC}">
              <c16:uniqueId val="{00000002-596A-46FE-9C84-C1C8EBAEC7F8}"/>
            </c:ext>
          </c:extLst>
        </c:ser>
        <c:ser>
          <c:idx val="2"/>
          <c:order val="3"/>
          <c:tx>
            <c:strRef>
              <c:f>'leeftijdsspecifiek risico'!$E$4:$E$5</c:f>
              <c:strCache>
                <c:ptCount val="2"/>
                <c:pt idx="0">
                  <c:v>Vrouwen</c:v>
                </c:pt>
                <c:pt idx="1">
                  <c:v>breedste selectie</c:v>
                </c:pt>
              </c:strCache>
            </c:strRef>
          </c:tx>
          <c:spPr>
            <a:ln w="28575" cap="rnd">
              <a:solidFill>
                <a:srgbClr val="E6311F"/>
              </a:solidFill>
              <a:prstDash val="dash"/>
              <a:round/>
            </a:ln>
            <a:effectLst/>
          </c:spPr>
          <c:marker>
            <c:symbol val="none"/>
          </c:marker>
          <c:cat>
            <c:strRef>
              <c:f>'leeftijdsspecifiek risico'!$A$7:$A$13</c:f>
              <c:strCache>
                <c:ptCount val="7"/>
                <c:pt idx="0">
                  <c:v>15-24 jaar</c:v>
                </c:pt>
                <c:pt idx="1">
                  <c:v>25-34 jaar</c:v>
                </c:pt>
                <c:pt idx="2">
                  <c:v>35-44 jaar</c:v>
                </c:pt>
                <c:pt idx="3">
                  <c:v>45-54 jaar</c:v>
                </c:pt>
                <c:pt idx="4">
                  <c:v>55-64 jaar</c:v>
                </c:pt>
                <c:pt idx="5">
                  <c:v>65-74 jaar</c:v>
                </c:pt>
                <c:pt idx="6">
                  <c:v>75 jaar of ouder</c:v>
                </c:pt>
              </c:strCache>
            </c:strRef>
          </c:cat>
          <c:val>
            <c:numRef>
              <c:f>'leeftijdsspecifiek risico'!$E$7:$E$13</c:f>
              <c:numCache>
                <c:formatCode>0.00</c:formatCode>
                <c:ptCount val="7"/>
                <c:pt idx="0">
                  <c:v>1.386564468</c:v>
                </c:pt>
                <c:pt idx="1">
                  <c:v>3.4171765010000001</c:v>
                </c:pt>
                <c:pt idx="2">
                  <c:v>6.04901395</c:v>
                </c:pt>
                <c:pt idx="3">
                  <c:v>9.4863412670000002</c:v>
                </c:pt>
                <c:pt idx="4">
                  <c:v>13.03510591</c:v>
                </c:pt>
                <c:pt idx="5">
                  <c:v>4.7752622929999999</c:v>
                </c:pt>
                <c:pt idx="6">
                  <c:v>5.088956295</c:v>
                </c:pt>
              </c:numCache>
            </c:numRef>
          </c:val>
          <c:smooth val="1"/>
          <c:extLst>
            <c:ext xmlns:c16="http://schemas.microsoft.com/office/drawing/2014/chart" uri="{C3380CC4-5D6E-409C-BE32-E72D297353CC}">
              <c16:uniqueId val="{00000003-596A-46FE-9C84-C1C8EBAEC7F8}"/>
            </c:ext>
          </c:extLst>
        </c:ser>
        <c:dLbls>
          <c:showLegendKey val="0"/>
          <c:showVal val="0"/>
          <c:showCatName val="0"/>
          <c:showSerName val="0"/>
          <c:showPercent val="0"/>
          <c:showBubbleSize val="0"/>
        </c:dLbls>
        <c:smooth val="0"/>
        <c:axId val="295924536"/>
        <c:axId val="295924928"/>
      </c:lineChart>
      <c:catAx>
        <c:axId val="295924536"/>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900" b="0" i="0" u="none" strike="noStrike" kern="1200" baseline="0">
                <a:solidFill>
                  <a:schemeClr val="tx1">
                    <a:lumMod val="90000"/>
                    <a:lumOff val="10000"/>
                  </a:schemeClr>
                </a:solidFill>
                <a:latin typeface="+mn-lt"/>
                <a:ea typeface="+mn-ea"/>
                <a:cs typeface="+mn-cs"/>
              </a:defRPr>
            </a:pPr>
            <a:endParaRPr lang="nl-BE"/>
          </a:p>
        </c:txPr>
        <c:crossAx val="295924928"/>
        <c:crossesAt val="0.1"/>
        <c:auto val="1"/>
        <c:lblAlgn val="ctr"/>
        <c:lblOffset val="100"/>
        <c:noMultiLvlLbl val="0"/>
      </c:catAx>
      <c:valAx>
        <c:axId val="295924928"/>
        <c:scaling>
          <c:logBase val="10"/>
          <c:orientation val="minMax"/>
          <c:min val="0.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90000"/>
                        <a:lumOff val="10000"/>
                      </a:schemeClr>
                    </a:solidFill>
                    <a:latin typeface="+mn-lt"/>
                    <a:ea typeface="+mn-ea"/>
                    <a:cs typeface="+mn-cs"/>
                  </a:defRPr>
                </a:pPr>
                <a:r>
                  <a:rPr lang="nl-BE">
                    <a:solidFill>
                      <a:schemeClr val="tx1">
                        <a:lumMod val="90000"/>
                        <a:lumOff val="10000"/>
                      </a:schemeClr>
                    </a:solidFill>
                  </a:rPr>
                  <a:t>Sterfterisico</a:t>
                </a:r>
                <a:r>
                  <a:rPr lang="nl-BE" baseline="0">
                    <a:solidFill>
                      <a:schemeClr val="tx1">
                        <a:lumMod val="90000"/>
                        <a:lumOff val="10000"/>
                      </a:schemeClr>
                    </a:solidFill>
                  </a:rPr>
                  <a:t> door druggebruik</a:t>
                </a:r>
                <a:br>
                  <a:rPr lang="nl-BE" baseline="0">
                    <a:solidFill>
                      <a:schemeClr val="tx1">
                        <a:lumMod val="90000"/>
                        <a:lumOff val="10000"/>
                      </a:schemeClr>
                    </a:solidFill>
                  </a:rPr>
                </a:br>
                <a:r>
                  <a:rPr lang="nl-BE" baseline="0">
                    <a:solidFill>
                      <a:schemeClr val="tx1">
                        <a:lumMod val="90000"/>
                        <a:lumOff val="10000"/>
                      </a:schemeClr>
                    </a:solidFill>
                  </a:rPr>
                  <a:t>(per 100,000 inwoners)</a:t>
                </a:r>
                <a:br>
                  <a:rPr lang="nl-BE" baseline="0">
                    <a:solidFill>
                      <a:schemeClr val="tx1">
                        <a:lumMod val="90000"/>
                        <a:lumOff val="10000"/>
                      </a:schemeClr>
                    </a:solidFill>
                  </a:rPr>
                </a:br>
                <a:r>
                  <a:rPr lang="nl-BE" b="1" i="1" baseline="0">
                    <a:solidFill>
                      <a:schemeClr val="tx2"/>
                    </a:solidFill>
                  </a:rPr>
                  <a:t>Log-schaal</a:t>
                </a:r>
                <a:endParaRPr lang="nl-BE" b="1" i="1">
                  <a:solidFill>
                    <a:schemeClr val="tx2"/>
                  </a:solidFill>
                </a:endParaRP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90000"/>
                      <a:lumOff val="10000"/>
                    </a:schemeClr>
                  </a:solidFill>
                  <a:latin typeface="+mn-lt"/>
                  <a:ea typeface="+mn-ea"/>
                  <a:cs typeface="+mn-cs"/>
                </a:defRPr>
              </a:pPr>
              <a:endParaRPr lang="nl-BE"/>
            </a:p>
          </c:txPr>
        </c:title>
        <c:numFmt formatCode="General"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90000"/>
                    <a:lumOff val="10000"/>
                  </a:schemeClr>
                </a:solidFill>
                <a:latin typeface="+mn-lt"/>
                <a:ea typeface="+mn-ea"/>
                <a:cs typeface="+mn-cs"/>
              </a:defRPr>
            </a:pPr>
            <a:endParaRPr lang="nl-BE"/>
          </a:p>
        </c:txPr>
        <c:crossAx val="295924536"/>
        <c:crosses val="autoZero"/>
        <c:crossBetween val="between"/>
      </c:valAx>
      <c:spPr>
        <a:noFill/>
        <a:ln>
          <a:noFill/>
        </a:ln>
        <a:effectLst/>
      </c:spPr>
    </c:plotArea>
    <c:legend>
      <c:legendPos val="b"/>
      <c:layout>
        <c:manualLayout>
          <c:xMode val="edge"/>
          <c:yMode val="edge"/>
          <c:x val="1.5879059829059829E-2"/>
          <c:y val="0.86899190938511328"/>
          <c:w val="0.95835662393162391"/>
          <c:h val="0.11045792880258899"/>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90000"/>
                  <a:lumOff val="10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Mannen</a:t>
            </a:r>
          </a:p>
        </c:rich>
      </c:tx>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manualLayout>
          <c:layoutTarget val="inner"/>
          <c:xMode val="edge"/>
          <c:yMode val="edge"/>
          <c:x val="0.19315715733619507"/>
          <c:y val="2.6950647249190943E-2"/>
          <c:w val="0.78132683479401421"/>
          <c:h val="0.7233344120819849"/>
        </c:manualLayout>
      </c:layout>
      <c:lineChart>
        <c:grouping val="standard"/>
        <c:varyColors val="0"/>
        <c:ser>
          <c:idx val="1"/>
          <c:order val="0"/>
          <c:tx>
            <c:strRef>
              <c:f>'leeftijdsspecifiek risico'!$B$5</c:f>
              <c:strCache>
                <c:ptCount val="1"/>
                <c:pt idx="0">
                  <c:v>nauwe selectie</c:v>
                </c:pt>
              </c:strCache>
            </c:strRef>
          </c:tx>
          <c:spPr>
            <a:ln w="28575" cap="rnd">
              <a:solidFill>
                <a:schemeClr val="accent5">
                  <a:lumMod val="75000"/>
                </a:schemeClr>
              </a:solidFill>
              <a:round/>
            </a:ln>
            <a:effectLst/>
          </c:spPr>
          <c:marker>
            <c:symbol val="none"/>
          </c:marker>
          <c:cat>
            <c:strRef>
              <c:extLst>
                <c:ext xmlns:c15="http://schemas.microsoft.com/office/drawing/2012/chart" uri="{02D57815-91ED-43cb-92C2-25804820EDAC}">
                  <c15:fullRef>
                    <c15:sqref>'leeftijdsspecifiek risico'!$A$6:$A$13</c15:sqref>
                  </c15:fullRef>
                </c:ext>
              </c:extLst>
              <c:f>'leeftijdsspecifiek risico'!$A$7:$A$13</c:f>
              <c:strCache>
                <c:ptCount val="7"/>
                <c:pt idx="0">
                  <c:v>15-24 jaar</c:v>
                </c:pt>
                <c:pt idx="1">
                  <c:v>25-34 jaar</c:v>
                </c:pt>
                <c:pt idx="2">
                  <c:v>35-44 jaar</c:v>
                </c:pt>
                <c:pt idx="3">
                  <c:v>45-54 jaar</c:v>
                </c:pt>
                <c:pt idx="4">
                  <c:v>55-64 jaar</c:v>
                </c:pt>
                <c:pt idx="5">
                  <c:v>65-74 jaar</c:v>
                </c:pt>
                <c:pt idx="6">
                  <c:v>75 jaar of ouder</c:v>
                </c:pt>
              </c:strCache>
            </c:strRef>
          </c:cat>
          <c:val>
            <c:numRef>
              <c:extLst>
                <c:ext xmlns:c15="http://schemas.microsoft.com/office/drawing/2012/chart" uri="{02D57815-91ED-43cb-92C2-25804820EDAC}">
                  <c15:fullRef>
                    <c15:sqref>'leeftijdsspecifiek risico'!$B$6:$B$13</c15:sqref>
                  </c15:fullRef>
                </c:ext>
              </c:extLst>
              <c:f>'leeftijdsspecifiek risico'!$B$7:$B$13</c:f>
              <c:numCache>
                <c:formatCode>0.00</c:formatCode>
                <c:ptCount val="7"/>
                <c:pt idx="0">
                  <c:v>0.93640975199999998</c:v>
                </c:pt>
                <c:pt idx="1">
                  <c:v>2.2608208539999999</c:v>
                </c:pt>
                <c:pt idx="2">
                  <c:v>2.5055988199999999</c:v>
                </c:pt>
                <c:pt idx="3">
                  <c:v>1.1400535000000001</c:v>
                </c:pt>
                <c:pt idx="4">
                  <c:v>0.70613157599999998</c:v>
                </c:pt>
              </c:numCache>
            </c:numRef>
          </c:val>
          <c:smooth val="1"/>
          <c:extLst>
            <c:ext xmlns:c16="http://schemas.microsoft.com/office/drawing/2014/chart" uri="{C3380CC4-5D6E-409C-BE32-E72D297353CC}">
              <c16:uniqueId val="{00000000-F233-439A-B2AC-18987A286F77}"/>
            </c:ext>
          </c:extLst>
        </c:ser>
        <c:ser>
          <c:idx val="0"/>
          <c:order val="1"/>
          <c:tx>
            <c:strRef>
              <c:f>'leeftijdsspecifiek risico'!$C$5</c:f>
              <c:strCache>
                <c:ptCount val="1"/>
                <c:pt idx="0">
                  <c:v>breedste selectie</c:v>
                </c:pt>
              </c:strCache>
            </c:strRef>
          </c:tx>
          <c:spPr>
            <a:ln w="28575" cap="rnd">
              <a:solidFill>
                <a:schemeClr val="accent5">
                  <a:lumMod val="75000"/>
                </a:schemeClr>
              </a:solidFill>
              <a:prstDash val="dash"/>
              <a:round/>
            </a:ln>
            <a:effectLst/>
          </c:spPr>
          <c:marker>
            <c:symbol val="none"/>
          </c:marker>
          <c:cat>
            <c:strRef>
              <c:extLst>
                <c:ext xmlns:c15="http://schemas.microsoft.com/office/drawing/2012/chart" uri="{02D57815-91ED-43cb-92C2-25804820EDAC}">
                  <c15:fullRef>
                    <c15:sqref>'leeftijdsspecifiek risico'!$A$6:$A$13</c15:sqref>
                  </c15:fullRef>
                </c:ext>
              </c:extLst>
              <c:f>'leeftijdsspecifiek risico'!$A$7:$A$13</c:f>
              <c:strCache>
                <c:ptCount val="7"/>
                <c:pt idx="0">
                  <c:v>15-24 jaar</c:v>
                </c:pt>
                <c:pt idx="1">
                  <c:v>25-34 jaar</c:v>
                </c:pt>
                <c:pt idx="2">
                  <c:v>35-44 jaar</c:v>
                </c:pt>
                <c:pt idx="3">
                  <c:v>45-54 jaar</c:v>
                </c:pt>
                <c:pt idx="4">
                  <c:v>55-64 jaar</c:v>
                </c:pt>
                <c:pt idx="5">
                  <c:v>65-74 jaar</c:v>
                </c:pt>
                <c:pt idx="6">
                  <c:v>75 jaar of ouder</c:v>
                </c:pt>
              </c:strCache>
            </c:strRef>
          </c:cat>
          <c:val>
            <c:numRef>
              <c:extLst>
                <c:ext xmlns:c15="http://schemas.microsoft.com/office/drawing/2012/chart" uri="{02D57815-91ED-43cb-92C2-25804820EDAC}">
                  <c15:fullRef>
                    <c15:sqref>'leeftijdsspecifiek risico'!$C$6:$C$13</c15:sqref>
                  </c15:fullRef>
                </c:ext>
              </c:extLst>
              <c:f>'leeftijdsspecifiek risico'!$C$7:$C$13</c:f>
              <c:numCache>
                <c:formatCode>0.00</c:formatCode>
                <c:ptCount val="7"/>
                <c:pt idx="0">
                  <c:v>3.4780933630000002</c:v>
                </c:pt>
                <c:pt idx="1">
                  <c:v>8.540878781</c:v>
                </c:pt>
                <c:pt idx="2">
                  <c:v>13.363193709999999</c:v>
                </c:pt>
                <c:pt idx="3">
                  <c:v>19.069985809999999</c:v>
                </c:pt>
                <c:pt idx="4">
                  <c:v>21.066258680000001</c:v>
                </c:pt>
                <c:pt idx="5">
                  <c:v>5.7340201049999999</c:v>
                </c:pt>
                <c:pt idx="6">
                  <c:v>7.7251280590000002</c:v>
                </c:pt>
              </c:numCache>
            </c:numRef>
          </c:val>
          <c:smooth val="1"/>
          <c:extLst>
            <c:ext xmlns:c16="http://schemas.microsoft.com/office/drawing/2014/chart" uri="{C3380CC4-5D6E-409C-BE32-E72D297353CC}">
              <c16:uniqueId val="{00000001-F233-439A-B2AC-18987A286F77}"/>
            </c:ext>
          </c:extLst>
        </c:ser>
        <c:ser>
          <c:idx val="2"/>
          <c:order val="2"/>
          <c:tx>
            <c:strRef>
              <c:f>'leeftijdsspecifiek risico'!$G$3:$H$3</c:f>
              <c:strCache>
                <c:ptCount val="1"/>
                <c:pt idx="0">
                  <c:v>Alle overlijdens</c:v>
                </c:pt>
              </c:strCache>
            </c:strRef>
          </c:tx>
          <c:spPr>
            <a:ln w="22225" cap="rnd">
              <a:solidFill>
                <a:schemeClr val="tx1">
                  <a:lumMod val="75000"/>
                  <a:lumOff val="25000"/>
                </a:schemeClr>
              </a:solidFill>
              <a:prstDash val="solid"/>
              <a:round/>
            </a:ln>
            <a:effectLst/>
          </c:spPr>
          <c:marker>
            <c:symbol val="none"/>
          </c:marker>
          <c:cat>
            <c:strRef>
              <c:extLst>
                <c:ext xmlns:c15="http://schemas.microsoft.com/office/drawing/2012/chart" uri="{02D57815-91ED-43cb-92C2-25804820EDAC}">
                  <c15:fullRef>
                    <c15:sqref>'leeftijdsspecifiek risico'!$A$6:$A$13</c15:sqref>
                  </c15:fullRef>
                </c:ext>
              </c:extLst>
              <c:f>'leeftijdsspecifiek risico'!$A$7:$A$13</c:f>
              <c:strCache>
                <c:ptCount val="7"/>
                <c:pt idx="0">
                  <c:v>15-24 jaar</c:v>
                </c:pt>
                <c:pt idx="1">
                  <c:v>25-34 jaar</c:v>
                </c:pt>
                <c:pt idx="2">
                  <c:v>35-44 jaar</c:v>
                </c:pt>
                <c:pt idx="3">
                  <c:v>45-54 jaar</c:v>
                </c:pt>
                <c:pt idx="4">
                  <c:v>55-64 jaar</c:v>
                </c:pt>
                <c:pt idx="5">
                  <c:v>65-74 jaar</c:v>
                </c:pt>
                <c:pt idx="6">
                  <c:v>75 jaar of ouder</c:v>
                </c:pt>
              </c:strCache>
            </c:strRef>
          </c:cat>
          <c:val>
            <c:numRef>
              <c:extLst>
                <c:ext xmlns:c15="http://schemas.microsoft.com/office/drawing/2012/chart" uri="{02D57815-91ED-43cb-92C2-25804820EDAC}">
                  <c15:fullRef>
                    <c15:sqref>'leeftijdsspecifiek risico'!$G$6:$G$13</c15:sqref>
                  </c15:fullRef>
                </c:ext>
              </c:extLst>
              <c:f>'leeftijdsspecifiek risico'!$G$7:$G$13</c:f>
              <c:numCache>
                <c:formatCode>0.00</c:formatCode>
                <c:ptCount val="7"/>
                <c:pt idx="0">
                  <c:v>43.20862139080927</c:v>
                </c:pt>
                <c:pt idx="1">
                  <c:v>67.573423297256497</c:v>
                </c:pt>
                <c:pt idx="2">
                  <c:v>112.03606153273445</c:v>
                </c:pt>
                <c:pt idx="3">
                  <c:v>266.35795399780488</c:v>
                </c:pt>
                <c:pt idx="4">
                  <c:v>741.67353183476519</c:v>
                </c:pt>
                <c:pt idx="5">
                  <c:v>1803.5950667767599</c:v>
                </c:pt>
                <c:pt idx="6">
                  <c:v>7620.5417097491109</c:v>
                </c:pt>
              </c:numCache>
            </c:numRef>
          </c:val>
          <c:smooth val="1"/>
          <c:extLst>
            <c:ext xmlns:c16="http://schemas.microsoft.com/office/drawing/2014/chart" uri="{C3380CC4-5D6E-409C-BE32-E72D297353CC}">
              <c16:uniqueId val="{00000002-F233-439A-B2AC-18987A286F77}"/>
            </c:ext>
          </c:extLst>
        </c:ser>
        <c:dLbls>
          <c:showLegendKey val="0"/>
          <c:showVal val="0"/>
          <c:showCatName val="0"/>
          <c:showSerName val="0"/>
          <c:showPercent val="0"/>
          <c:showBubbleSize val="0"/>
        </c:dLbls>
        <c:smooth val="0"/>
        <c:axId val="295922968"/>
        <c:axId val="295920616"/>
      </c:lineChart>
      <c:catAx>
        <c:axId val="295922968"/>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lumMod val="90000"/>
                    <a:lumOff val="10000"/>
                  </a:schemeClr>
                </a:solidFill>
                <a:latin typeface="+mn-lt"/>
                <a:ea typeface="+mn-ea"/>
                <a:cs typeface="+mn-cs"/>
              </a:defRPr>
            </a:pPr>
            <a:endParaRPr lang="nl-BE"/>
          </a:p>
        </c:txPr>
        <c:crossAx val="295920616"/>
        <c:crosses val="autoZero"/>
        <c:auto val="1"/>
        <c:lblAlgn val="ctr"/>
        <c:lblOffset val="100"/>
        <c:noMultiLvlLbl val="0"/>
      </c:catAx>
      <c:valAx>
        <c:axId val="295920616"/>
        <c:scaling>
          <c:orientation val="minMax"/>
          <c:max val="20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90000"/>
                        <a:lumOff val="10000"/>
                      </a:schemeClr>
                    </a:solidFill>
                    <a:latin typeface="+mn-lt"/>
                    <a:ea typeface="+mn-ea"/>
                    <a:cs typeface="+mn-cs"/>
                  </a:defRPr>
                </a:pPr>
                <a:r>
                  <a:rPr lang="nl-BE">
                    <a:solidFill>
                      <a:schemeClr val="tx1">
                        <a:lumMod val="90000"/>
                        <a:lumOff val="10000"/>
                      </a:schemeClr>
                    </a:solidFill>
                  </a:rPr>
                  <a:t>Sterfterisico</a:t>
                </a:r>
                <a:r>
                  <a:rPr lang="nl-BE" baseline="0">
                    <a:solidFill>
                      <a:schemeClr val="tx1">
                        <a:lumMod val="90000"/>
                        <a:lumOff val="10000"/>
                      </a:schemeClr>
                    </a:solidFill>
                  </a:rPr>
                  <a:t> door druggebruik</a:t>
                </a:r>
                <a:br>
                  <a:rPr lang="nl-BE" baseline="0">
                    <a:solidFill>
                      <a:schemeClr val="tx1">
                        <a:lumMod val="90000"/>
                        <a:lumOff val="10000"/>
                      </a:schemeClr>
                    </a:solidFill>
                  </a:rPr>
                </a:br>
                <a:r>
                  <a:rPr lang="nl-BE" baseline="0">
                    <a:solidFill>
                      <a:schemeClr val="tx1">
                        <a:lumMod val="90000"/>
                        <a:lumOff val="10000"/>
                      </a:schemeClr>
                    </a:solidFill>
                  </a:rPr>
                  <a:t>(per 100,000 inwoners)</a:t>
                </a:r>
                <a:endParaRPr lang="nl-BE">
                  <a:solidFill>
                    <a:schemeClr val="tx1">
                      <a:lumMod val="90000"/>
                      <a:lumOff val="10000"/>
                    </a:schemeClr>
                  </a:solidFill>
                </a:endParaRPr>
              </a:p>
            </c:rich>
          </c:tx>
          <c:layout>
            <c:manualLayout>
              <c:xMode val="edge"/>
              <c:yMode val="edge"/>
              <c:x val="0"/>
              <c:y val="0.125585221143473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90000"/>
                      <a:lumOff val="10000"/>
                    </a:schemeClr>
                  </a:solidFill>
                  <a:latin typeface="+mn-lt"/>
                  <a:ea typeface="+mn-ea"/>
                  <a:cs typeface="+mn-cs"/>
                </a:defRPr>
              </a:pPr>
              <a:endParaRPr lang="nl-BE"/>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90000"/>
                    <a:lumOff val="10000"/>
                  </a:schemeClr>
                </a:solidFill>
                <a:latin typeface="+mn-lt"/>
                <a:ea typeface="+mn-ea"/>
                <a:cs typeface="+mn-cs"/>
              </a:defRPr>
            </a:pPr>
            <a:endParaRPr lang="nl-BE"/>
          </a:p>
        </c:txPr>
        <c:crossAx val="295922968"/>
        <c:crosses val="autoZero"/>
        <c:crossBetween val="between"/>
      </c:valAx>
      <c:spPr>
        <a:noFill/>
        <a:ln>
          <a:noFill/>
        </a:ln>
        <a:effectLst/>
      </c:spPr>
    </c:plotArea>
    <c:legend>
      <c:legendPos val="b"/>
      <c:legendEntry>
        <c:idx val="1"/>
        <c:txPr>
          <a:bodyPr rot="0" spcFirstLastPara="1" vertOverflow="ellipsis" vert="horz" wrap="square" anchor="ctr" anchorCtr="1"/>
          <a:lstStyle/>
          <a:p>
            <a:pPr>
              <a:defRPr sz="900" b="0" i="0" u="none" strike="noStrike" kern="1200" baseline="0">
                <a:solidFill>
                  <a:schemeClr val="tx1">
                    <a:lumMod val="90000"/>
                    <a:lumOff val="10000"/>
                  </a:schemeClr>
                </a:solidFill>
                <a:latin typeface="+mn-lt"/>
                <a:ea typeface="+mn-ea"/>
                <a:cs typeface="+mn-cs"/>
              </a:defRPr>
            </a:pPr>
            <a:endParaRPr lang="nl-BE"/>
          </a:p>
        </c:txPr>
      </c:legendEntry>
      <c:legendEntry>
        <c:idx val="2"/>
        <c:txPr>
          <a:bodyPr rot="0" spcFirstLastPara="1" vertOverflow="ellipsis" vert="horz" wrap="square" anchor="ctr" anchorCtr="1"/>
          <a:lstStyle/>
          <a:p>
            <a:pPr>
              <a:defRPr sz="900" b="0" i="0" u="none" strike="noStrike" kern="1200" baseline="0">
                <a:solidFill>
                  <a:schemeClr val="tx1">
                    <a:lumMod val="90000"/>
                    <a:lumOff val="10000"/>
                  </a:schemeClr>
                </a:solidFill>
                <a:latin typeface="+mn-lt"/>
                <a:ea typeface="+mn-ea"/>
                <a:cs typeface="+mn-cs"/>
              </a:defRPr>
            </a:pPr>
            <a:endParaRPr lang="nl-BE"/>
          </a:p>
        </c:txPr>
      </c:legendEntry>
      <c:layout>
        <c:manualLayout>
          <c:xMode val="edge"/>
          <c:yMode val="edge"/>
          <c:x val="2.7272749479094189E-3"/>
          <c:y val="0.86899190938511328"/>
          <c:w val="0.99727272505209064"/>
          <c:h val="0.1104579288025889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90000"/>
                  <a:lumOff val="10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5742074088055203E-2"/>
          <c:y val="3.8805555555555558E-2"/>
          <c:w val="0.88323709176904242"/>
          <c:h val="0.85735944444444445"/>
        </c:manualLayout>
      </c:layout>
      <c:barChart>
        <c:barDir val="col"/>
        <c:grouping val="clustered"/>
        <c:varyColors val="0"/>
        <c:ser>
          <c:idx val="1"/>
          <c:order val="0"/>
          <c:tx>
            <c:strRef>
              <c:f>'leeftijdsspecifiek risico'!$J$4:$J$5</c:f>
              <c:strCache>
                <c:ptCount val="2"/>
                <c:pt idx="0">
                  <c:v>Mannen</c:v>
                </c:pt>
                <c:pt idx="1">
                  <c:v>nauwe selectie</c:v>
                </c:pt>
              </c:strCache>
            </c:strRef>
          </c:tx>
          <c:spPr>
            <a:solidFill>
              <a:schemeClr val="accent5">
                <a:lumMod val="75000"/>
              </a:schemeClr>
            </a:solidFill>
            <a:ln>
              <a:noFill/>
            </a:ln>
            <a:effectLst/>
          </c:spPr>
          <c:invertIfNegative val="0"/>
          <c:cat>
            <c:strRef>
              <c:extLst>
                <c:ext xmlns:c15="http://schemas.microsoft.com/office/drawing/2012/chart" uri="{02D57815-91ED-43cb-92C2-25804820EDAC}">
                  <c15:fullRef>
                    <c15:sqref>'leeftijdsspecifiek risico'!$A$6:$A$13</c15:sqref>
                  </c15:fullRef>
                </c:ext>
              </c:extLst>
              <c:f>'leeftijdsspecifiek risico'!$A$7:$A$13</c:f>
              <c:strCache>
                <c:ptCount val="7"/>
                <c:pt idx="0">
                  <c:v>15-24 jaar</c:v>
                </c:pt>
                <c:pt idx="1">
                  <c:v>25-34 jaar</c:v>
                </c:pt>
                <c:pt idx="2">
                  <c:v>35-44 jaar</c:v>
                </c:pt>
                <c:pt idx="3">
                  <c:v>45-54 jaar</c:v>
                </c:pt>
                <c:pt idx="4">
                  <c:v>55-64 jaar</c:v>
                </c:pt>
                <c:pt idx="5">
                  <c:v>65-74 jaar</c:v>
                </c:pt>
                <c:pt idx="6">
                  <c:v>75 jaar of ouder</c:v>
                </c:pt>
              </c:strCache>
            </c:strRef>
          </c:cat>
          <c:val>
            <c:numRef>
              <c:extLst>
                <c:ext xmlns:c15="http://schemas.microsoft.com/office/drawing/2012/chart" uri="{02D57815-91ED-43cb-92C2-25804820EDAC}">
                  <c15:fullRef>
                    <c15:sqref>'leeftijdsspecifiek risico'!$J$6:$J$13</c15:sqref>
                  </c15:fullRef>
                </c:ext>
              </c:extLst>
              <c:f>'leeftijdsspecifiek risico'!$J$7:$J$13</c:f>
              <c:numCache>
                <c:formatCode>0.0%</c:formatCode>
                <c:ptCount val="7"/>
                <c:pt idx="0">
                  <c:v>2.1671826636875294E-2</c:v>
                </c:pt>
                <c:pt idx="1">
                  <c:v>3.3457249073420701E-2</c:v>
                </c:pt>
                <c:pt idx="2">
                  <c:v>2.2364217250424496E-2</c:v>
                </c:pt>
                <c:pt idx="3">
                  <c:v>4.2801556435194555E-3</c:v>
                </c:pt>
                <c:pt idx="4">
                  <c:v>9.5207870537480162E-4</c:v>
                </c:pt>
                <c:pt idx="5">
                  <c:v>0</c:v>
                </c:pt>
                <c:pt idx="6">
                  <c:v>0</c:v>
                </c:pt>
              </c:numCache>
            </c:numRef>
          </c:val>
          <c:extLst>
            <c:ext xmlns:c16="http://schemas.microsoft.com/office/drawing/2014/chart" uri="{C3380CC4-5D6E-409C-BE32-E72D297353CC}">
              <c16:uniqueId val="{00000000-DE36-41A7-AAD4-8F32DC0B3177}"/>
            </c:ext>
          </c:extLst>
        </c:ser>
        <c:ser>
          <c:idx val="0"/>
          <c:order val="1"/>
          <c:tx>
            <c:strRef>
              <c:f>'leeftijdsspecifiek risico'!$K$4:$K$5</c:f>
              <c:strCache>
                <c:ptCount val="2"/>
                <c:pt idx="0">
                  <c:v>Mannen</c:v>
                </c:pt>
                <c:pt idx="1">
                  <c:v>breedste selectie</c:v>
                </c:pt>
              </c:strCache>
            </c:strRef>
          </c:tx>
          <c:spPr>
            <a:pattFill prst="dkHorz">
              <a:fgClr>
                <a:schemeClr val="accent5">
                  <a:lumMod val="75000"/>
                </a:schemeClr>
              </a:fgClr>
              <a:bgClr>
                <a:schemeClr val="bg1">
                  <a:lumMod val="95000"/>
                </a:schemeClr>
              </a:bgClr>
            </a:pattFill>
            <a:ln>
              <a:solidFill>
                <a:schemeClr val="bg1">
                  <a:lumMod val="50000"/>
                </a:schemeClr>
              </a:solidFill>
            </a:ln>
            <a:effectLst/>
          </c:spPr>
          <c:invertIfNegative val="0"/>
          <c:cat>
            <c:strRef>
              <c:extLst>
                <c:ext xmlns:c15="http://schemas.microsoft.com/office/drawing/2012/chart" uri="{02D57815-91ED-43cb-92C2-25804820EDAC}">
                  <c15:fullRef>
                    <c15:sqref>'leeftijdsspecifiek risico'!$A$6:$A$13</c15:sqref>
                  </c15:fullRef>
                </c:ext>
              </c:extLst>
              <c:f>'leeftijdsspecifiek risico'!$A$7:$A$13</c:f>
              <c:strCache>
                <c:ptCount val="7"/>
                <c:pt idx="0">
                  <c:v>15-24 jaar</c:v>
                </c:pt>
                <c:pt idx="1">
                  <c:v>25-34 jaar</c:v>
                </c:pt>
                <c:pt idx="2">
                  <c:v>35-44 jaar</c:v>
                </c:pt>
                <c:pt idx="3">
                  <c:v>45-54 jaar</c:v>
                </c:pt>
                <c:pt idx="4">
                  <c:v>55-64 jaar</c:v>
                </c:pt>
                <c:pt idx="5">
                  <c:v>65-74 jaar</c:v>
                </c:pt>
                <c:pt idx="6">
                  <c:v>75 jaar of ouder</c:v>
                </c:pt>
              </c:strCache>
            </c:strRef>
          </c:cat>
          <c:val>
            <c:numRef>
              <c:extLst>
                <c:ext xmlns:c15="http://schemas.microsoft.com/office/drawing/2012/chart" uri="{02D57815-91ED-43cb-92C2-25804820EDAC}">
                  <c15:fullRef>
                    <c15:sqref>'leeftijdsspecifiek risico'!$K$6:$K$13</c15:sqref>
                  </c15:fullRef>
                </c:ext>
              </c:extLst>
              <c:f>'leeftijdsspecifiek risico'!$K$7:$K$13</c:f>
              <c:numCache>
                <c:formatCode>0.0%</c:formatCode>
                <c:ptCount val="7"/>
                <c:pt idx="0">
                  <c:v>8.0495356043454119E-2</c:v>
                </c:pt>
                <c:pt idx="1">
                  <c:v>0.12639405204363477</c:v>
                </c:pt>
                <c:pt idx="2">
                  <c:v>0.11927582536534963</c:v>
                </c:pt>
                <c:pt idx="3">
                  <c:v>7.1595330733608048E-2</c:v>
                </c:pt>
                <c:pt idx="4">
                  <c:v>2.8403681371621709E-2</c:v>
                </c:pt>
                <c:pt idx="5">
                  <c:v>3.1792170042067034E-3</c:v>
                </c:pt>
                <c:pt idx="6">
                  <c:v>1.0137242670185888E-3</c:v>
                </c:pt>
              </c:numCache>
            </c:numRef>
          </c:val>
          <c:extLst>
            <c:ext xmlns:c16="http://schemas.microsoft.com/office/drawing/2014/chart" uri="{C3380CC4-5D6E-409C-BE32-E72D297353CC}">
              <c16:uniqueId val="{00000001-DE36-41A7-AAD4-8F32DC0B3177}"/>
            </c:ext>
          </c:extLst>
        </c:ser>
        <c:ser>
          <c:idx val="3"/>
          <c:order val="2"/>
          <c:tx>
            <c:strRef>
              <c:f>'leeftijdsspecifiek risico'!$L$4:$L$5</c:f>
              <c:strCache>
                <c:ptCount val="2"/>
                <c:pt idx="0">
                  <c:v>Vrouwen</c:v>
                </c:pt>
                <c:pt idx="1">
                  <c:v>nauwe selectie</c:v>
                </c:pt>
              </c:strCache>
            </c:strRef>
          </c:tx>
          <c:spPr>
            <a:solidFill>
              <a:srgbClr val="C63131"/>
            </a:solidFill>
            <a:ln>
              <a:noFill/>
            </a:ln>
            <a:effectLst/>
          </c:spPr>
          <c:invertIfNegative val="0"/>
          <c:cat>
            <c:strRef>
              <c:extLst>
                <c:ext xmlns:c15="http://schemas.microsoft.com/office/drawing/2012/chart" uri="{02D57815-91ED-43cb-92C2-25804820EDAC}">
                  <c15:fullRef>
                    <c15:sqref>'leeftijdsspecifiek risico'!$A$6:$A$13</c15:sqref>
                  </c15:fullRef>
                </c:ext>
              </c:extLst>
              <c:f>'leeftijdsspecifiek risico'!$A$7:$A$13</c:f>
              <c:strCache>
                <c:ptCount val="7"/>
                <c:pt idx="0">
                  <c:v>15-24 jaar</c:v>
                </c:pt>
                <c:pt idx="1">
                  <c:v>25-34 jaar</c:v>
                </c:pt>
                <c:pt idx="2">
                  <c:v>35-44 jaar</c:v>
                </c:pt>
                <c:pt idx="3">
                  <c:v>45-54 jaar</c:v>
                </c:pt>
                <c:pt idx="4">
                  <c:v>55-64 jaar</c:v>
                </c:pt>
                <c:pt idx="5">
                  <c:v>65-74 jaar</c:v>
                </c:pt>
                <c:pt idx="6">
                  <c:v>75 jaar of ouder</c:v>
                </c:pt>
              </c:strCache>
            </c:strRef>
          </c:cat>
          <c:val>
            <c:numRef>
              <c:extLst>
                <c:ext xmlns:c15="http://schemas.microsoft.com/office/drawing/2012/chart" uri="{02D57815-91ED-43cb-92C2-25804820EDAC}">
                  <c15:fullRef>
                    <c15:sqref>'leeftijdsspecifiek risico'!$L$6:$L$13</c15:sqref>
                  </c15:fullRef>
                </c:ext>
              </c:extLst>
              <c:f>'leeftijdsspecifiek risico'!$L$7:$L$13</c:f>
              <c:numCache>
                <c:formatCode>0.0%</c:formatCode>
                <c:ptCount val="7"/>
                <c:pt idx="0">
                  <c:v>8.4033613589520155E-3</c:v>
                </c:pt>
                <c:pt idx="1">
                  <c:v>1.2048192774740079E-2</c:v>
                </c:pt>
                <c:pt idx="2">
                  <c:v>1.1764705881894001E-2</c:v>
                </c:pt>
                <c:pt idx="3">
                  <c:v>1.2055455078946837E-3</c:v>
                </c:pt>
                <c:pt idx="4">
                  <c:v>7.8822911090646347E-4</c:v>
                </c:pt>
                <c:pt idx="5">
                  <c:v>1.5422578642766964E-4</c:v>
                </c:pt>
                <c:pt idx="6">
                  <c:v>4.1270299826783392E-5</c:v>
                </c:pt>
              </c:numCache>
            </c:numRef>
          </c:val>
          <c:extLst>
            <c:ext xmlns:c16="http://schemas.microsoft.com/office/drawing/2014/chart" uri="{C3380CC4-5D6E-409C-BE32-E72D297353CC}">
              <c16:uniqueId val="{00000002-DE36-41A7-AAD4-8F32DC0B3177}"/>
            </c:ext>
          </c:extLst>
        </c:ser>
        <c:ser>
          <c:idx val="2"/>
          <c:order val="3"/>
          <c:tx>
            <c:strRef>
              <c:f>'leeftijdsspecifiek risico'!$M$4:$M$5</c:f>
              <c:strCache>
                <c:ptCount val="2"/>
                <c:pt idx="0">
                  <c:v>Vrouwen</c:v>
                </c:pt>
                <c:pt idx="1">
                  <c:v>breedste selectie</c:v>
                </c:pt>
              </c:strCache>
            </c:strRef>
          </c:tx>
          <c:spPr>
            <a:pattFill prst="dkHorz">
              <a:fgClr>
                <a:srgbClr val="C63131"/>
              </a:fgClr>
              <a:bgClr>
                <a:schemeClr val="bg1">
                  <a:lumMod val="95000"/>
                </a:schemeClr>
              </a:bgClr>
            </a:pattFill>
            <a:ln>
              <a:solidFill>
                <a:schemeClr val="bg1">
                  <a:lumMod val="50000"/>
                </a:schemeClr>
              </a:solidFill>
            </a:ln>
            <a:effectLst/>
          </c:spPr>
          <c:invertIfNegative val="0"/>
          <c:cat>
            <c:strRef>
              <c:extLst>
                <c:ext xmlns:c15="http://schemas.microsoft.com/office/drawing/2012/chart" uri="{02D57815-91ED-43cb-92C2-25804820EDAC}">
                  <c15:fullRef>
                    <c15:sqref>'leeftijdsspecifiek risico'!$A$6:$A$13</c15:sqref>
                  </c15:fullRef>
                </c:ext>
              </c:extLst>
              <c:f>'leeftijdsspecifiek risico'!$A$7:$A$13</c:f>
              <c:strCache>
                <c:ptCount val="7"/>
                <c:pt idx="0">
                  <c:v>15-24 jaar</c:v>
                </c:pt>
                <c:pt idx="1">
                  <c:v>25-34 jaar</c:v>
                </c:pt>
                <c:pt idx="2">
                  <c:v>35-44 jaar</c:v>
                </c:pt>
                <c:pt idx="3">
                  <c:v>45-54 jaar</c:v>
                </c:pt>
                <c:pt idx="4">
                  <c:v>55-64 jaar</c:v>
                </c:pt>
                <c:pt idx="5">
                  <c:v>65-74 jaar</c:v>
                </c:pt>
                <c:pt idx="6">
                  <c:v>75 jaar of ouder</c:v>
                </c:pt>
              </c:strCache>
            </c:strRef>
          </c:cat>
          <c:val>
            <c:numRef>
              <c:extLst>
                <c:ext xmlns:c15="http://schemas.microsoft.com/office/drawing/2012/chart" uri="{02D57815-91ED-43cb-92C2-25804820EDAC}">
                  <c15:fullRef>
                    <c15:sqref>'leeftijdsspecifiek risico'!$M$6:$M$13</c15:sqref>
                  </c15:fullRef>
                </c:ext>
              </c:extLst>
              <c:f>'leeftijdsspecifiek risico'!$M$7:$M$13</c:f>
              <c:numCache>
                <c:formatCode>0.0%</c:formatCode>
                <c:ptCount val="7"/>
                <c:pt idx="0">
                  <c:v>8.4033613468308913E-2</c:v>
                </c:pt>
                <c:pt idx="1">
                  <c:v>0.10843373494092876</c:v>
                </c:pt>
                <c:pt idx="2">
                  <c:v>9.8039215682449998E-2</c:v>
                </c:pt>
                <c:pt idx="3">
                  <c:v>5.3646775163520177E-2</c:v>
                </c:pt>
                <c:pt idx="4">
                  <c:v>2.8901734103524042E-2</c:v>
                </c:pt>
                <c:pt idx="5">
                  <c:v>4.7809993832625651E-3</c:v>
                </c:pt>
                <c:pt idx="6">
                  <c:v>7.8413569670888442E-4</c:v>
                </c:pt>
              </c:numCache>
            </c:numRef>
          </c:val>
          <c:extLst>
            <c:ext xmlns:c16="http://schemas.microsoft.com/office/drawing/2014/chart" uri="{C3380CC4-5D6E-409C-BE32-E72D297353CC}">
              <c16:uniqueId val="{00000003-DE36-41A7-AAD4-8F32DC0B3177}"/>
            </c:ext>
          </c:extLst>
        </c:ser>
        <c:dLbls>
          <c:showLegendKey val="0"/>
          <c:showVal val="0"/>
          <c:showCatName val="0"/>
          <c:showSerName val="0"/>
          <c:showPercent val="0"/>
          <c:showBubbleSize val="0"/>
        </c:dLbls>
        <c:gapWidth val="100"/>
        <c:overlap val="-10"/>
        <c:axId val="295919832"/>
        <c:axId val="295919440"/>
      </c:barChart>
      <c:catAx>
        <c:axId val="295919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5919440"/>
        <c:crosses val="autoZero"/>
        <c:auto val="1"/>
        <c:lblAlgn val="ctr"/>
        <c:lblOffset val="100"/>
        <c:noMultiLvlLbl val="0"/>
      </c:catAx>
      <c:valAx>
        <c:axId val="295919440"/>
        <c:scaling>
          <c:orientation val="minMax"/>
          <c:max val="0.17"/>
          <c:min val="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295919832"/>
        <c:crosses val="autoZero"/>
        <c:crossBetween val="between"/>
      </c:valAx>
      <c:spPr>
        <a:noFill/>
        <a:ln>
          <a:noFill/>
        </a:ln>
        <a:effectLst/>
      </c:spPr>
    </c:plotArea>
    <c:legend>
      <c:legendPos val="b"/>
      <c:layout>
        <c:manualLayout>
          <c:xMode val="edge"/>
          <c:yMode val="edge"/>
          <c:x val="0.67507885664799572"/>
          <c:y val="4.2838888888888918E-3"/>
          <c:w val="0.32384018830112637"/>
          <c:h val="0.20902166666666663"/>
        </c:manualLayout>
      </c:layout>
      <c:overlay val="0"/>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a:t>Vrouwen</a:t>
            </a:r>
          </a:p>
        </c:rich>
      </c:tx>
      <c:overlay val="1"/>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manualLayout>
          <c:layoutTarget val="inner"/>
          <c:xMode val="edge"/>
          <c:yMode val="edge"/>
          <c:x val="0.19315715733619507"/>
          <c:y val="2.6950647249190943E-2"/>
          <c:w val="0.78132683479401421"/>
          <c:h val="0.7233344120819849"/>
        </c:manualLayout>
      </c:layout>
      <c:lineChart>
        <c:grouping val="standard"/>
        <c:varyColors val="0"/>
        <c:ser>
          <c:idx val="1"/>
          <c:order val="0"/>
          <c:tx>
            <c:strRef>
              <c:f>'leeftijdsspecifiek risico'!$D$5</c:f>
              <c:strCache>
                <c:ptCount val="1"/>
                <c:pt idx="0">
                  <c:v>nauwe selectie</c:v>
                </c:pt>
              </c:strCache>
            </c:strRef>
          </c:tx>
          <c:spPr>
            <a:ln w="28575" cap="rnd">
              <a:solidFill>
                <a:srgbClr val="E6311F"/>
              </a:solidFill>
              <a:round/>
            </a:ln>
            <a:effectLst/>
          </c:spPr>
          <c:marker>
            <c:symbol val="none"/>
          </c:marker>
          <c:cat>
            <c:strRef>
              <c:extLst>
                <c:ext xmlns:c15="http://schemas.microsoft.com/office/drawing/2012/chart" uri="{02D57815-91ED-43cb-92C2-25804820EDAC}">
                  <c15:fullRef>
                    <c15:sqref>'leeftijdsspecifiek risico'!$A$6:$A$13</c15:sqref>
                  </c15:fullRef>
                </c:ext>
              </c:extLst>
              <c:f>'leeftijdsspecifiek risico'!$A$7:$A$13</c:f>
              <c:strCache>
                <c:ptCount val="7"/>
                <c:pt idx="0">
                  <c:v>15-24 jaar</c:v>
                </c:pt>
                <c:pt idx="1">
                  <c:v>25-34 jaar</c:v>
                </c:pt>
                <c:pt idx="2">
                  <c:v>35-44 jaar</c:v>
                </c:pt>
                <c:pt idx="3">
                  <c:v>45-54 jaar</c:v>
                </c:pt>
                <c:pt idx="4">
                  <c:v>55-64 jaar</c:v>
                </c:pt>
                <c:pt idx="5">
                  <c:v>65-74 jaar</c:v>
                </c:pt>
                <c:pt idx="6">
                  <c:v>75 jaar of ouder</c:v>
                </c:pt>
              </c:strCache>
            </c:strRef>
          </c:cat>
          <c:val>
            <c:numRef>
              <c:extLst>
                <c:ext xmlns:c15="http://schemas.microsoft.com/office/drawing/2012/chart" uri="{02D57815-91ED-43cb-92C2-25804820EDAC}">
                  <c15:fullRef>
                    <c15:sqref>'leeftijdsspecifiek risico'!$D$6:$D$13</c15:sqref>
                  </c15:fullRef>
                </c:ext>
              </c:extLst>
              <c:f>'leeftijdsspecifiek risico'!$D$7:$D$13</c:f>
              <c:numCache>
                <c:formatCode>0.00</c:formatCode>
                <c:ptCount val="7"/>
                <c:pt idx="0">
                  <c:v>0.13865644699999999</c:v>
                </c:pt>
                <c:pt idx="1">
                  <c:v>0.37968627799999999</c:v>
                </c:pt>
                <c:pt idx="2">
                  <c:v>0.72588167400000003</c:v>
                </c:pt>
                <c:pt idx="3">
                  <c:v>0.21317620800000001</c:v>
                </c:pt>
                <c:pt idx="4">
                  <c:v>0.35550288800000002</c:v>
                </c:pt>
                <c:pt idx="5">
                  <c:v>0.15404071899999999</c:v>
                </c:pt>
                <c:pt idx="6">
                  <c:v>0.26783980499999999</c:v>
                </c:pt>
              </c:numCache>
            </c:numRef>
          </c:val>
          <c:smooth val="1"/>
          <c:extLst>
            <c:ext xmlns:c16="http://schemas.microsoft.com/office/drawing/2014/chart" uri="{C3380CC4-5D6E-409C-BE32-E72D297353CC}">
              <c16:uniqueId val="{00000000-B9BA-4A0C-A946-6FEE75D3D8C5}"/>
            </c:ext>
          </c:extLst>
        </c:ser>
        <c:ser>
          <c:idx val="0"/>
          <c:order val="1"/>
          <c:tx>
            <c:strRef>
              <c:f>'leeftijdsspecifiek risico'!$E$5</c:f>
              <c:strCache>
                <c:ptCount val="1"/>
                <c:pt idx="0">
                  <c:v>breedste selectie</c:v>
                </c:pt>
              </c:strCache>
            </c:strRef>
          </c:tx>
          <c:spPr>
            <a:ln w="25400" cap="rnd">
              <a:solidFill>
                <a:srgbClr val="C63131"/>
              </a:solidFill>
              <a:prstDash val="dash"/>
              <a:round/>
            </a:ln>
            <a:effectLst/>
          </c:spPr>
          <c:marker>
            <c:symbol val="none"/>
          </c:marker>
          <c:cat>
            <c:strRef>
              <c:extLst>
                <c:ext xmlns:c15="http://schemas.microsoft.com/office/drawing/2012/chart" uri="{02D57815-91ED-43cb-92C2-25804820EDAC}">
                  <c15:fullRef>
                    <c15:sqref>'leeftijdsspecifiek risico'!$A$6:$A$13</c15:sqref>
                  </c15:fullRef>
                </c:ext>
              </c:extLst>
              <c:f>'leeftijdsspecifiek risico'!$A$7:$A$13</c:f>
              <c:strCache>
                <c:ptCount val="7"/>
                <c:pt idx="0">
                  <c:v>15-24 jaar</c:v>
                </c:pt>
                <c:pt idx="1">
                  <c:v>25-34 jaar</c:v>
                </c:pt>
                <c:pt idx="2">
                  <c:v>35-44 jaar</c:v>
                </c:pt>
                <c:pt idx="3">
                  <c:v>45-54 jaar</c:v>
                </c:pt>
                <c:pt idx="4">
                  <c:v>55-64 jaar</c:v>
                </c:pt>
                <c:pt idx="5">
                  <c:v>65-74 jaar</c:v>
                </c:pt>
                <c:pt idx="6">
                  <c:v>75 jaar of ouder</c:v>
                </c:pt>
              </c:strCache>
            </c:strRef>
          </c:cat>
          <c:val>
            <c:numRef>
              <c:extLst>
                <c:ext xmlns:c15="http://schemas.microsoft.com/office/drawing/2012/chart" uri="{02D57815-91ED-43cb-92C2-25804820EDAC}">
                  <c15:fullRef>
                    <c15:sqref>'leeftijdsspecifiek risico'!$E$6:$E$13</c15:sqref>
                  </c15:fullRef>
                </c:ext>
              </c:extLst>
              <c:f>'leeftijdsspecifiek risico'!$E$7:$E$13</c:f>
              <c:numCache>
                <c:formatCode>0.00</c:formatCode>
                <c:ptCount val="7"/>
                <c:pt idx="0">
                  <c:v>1.386564468</c:v>
                </c:pt>
                <c:pt idx="1">
                  <c:v>3.4171765010000001</c:v>
                </c:pt>
                <c:pt idx="2">
                  <c:v>6.04901395</c:v>
                </c:pt>
                <c:pt idx="3">
                  <c:v>9.4863412670000002</c:v>
                </c:pt>
                <c:pt idx="4">
                  <c:v>13.03510591</c:v>
                </c:pt>
                <c:pt idx="5">
                  <c:v>4.7752622929999999</c:v>
                </c:pt>
                <c:pt idx="6">
                  <c:v>5.088956295</c:v>
                </c:pt>
              </c:numCache>
            </c:numRef>
          </c:val>
          <c:smooth val="1"/>
          <c:extLst>
            <c:ext xmlns:c16="http://schemas.microsoft.com/office/drawing/2014/chart" uri="{C3380CC4-5D6E-409C-BE32-E72D297353CC}">
              <c16:uniqueId val="{00000001-B9BA-4A0C-A946-6FEE75D3D8C5}"/>
            </c:ext>
          </c:extLst>
        </c:ser>
        <c:ser>
          <c:idx val="2"/>
          <c:order val="2"/>
          <c:tx>
            <c:strRef>
              <c:f>'leeftijdsspecifiek risico'!$G$3:$H$3</c:f>
              <c:strCache>
                <c:ptCount val="1"/>
                <c:pt idx="0">
                  <c:v>Alle overlijdens</c:v>
                </c:pt>
              </c:strCache>
            </c:strRef>
          </c:tx>
          <c:spPr>
            <a:ln w="22225" cap="rnd">
              <a:solidFill>
                <a:schemeClr val="tx1">
                  <a:lumMod val="75000"/>
                  <a:lumOff val="25000"/>
                </a:schemeClr>
              </a:solidFill>
              <a:prstDash val="solid"/>
              <a:round/>
            </a:ln>
            <a:effectLst/>
          </c:spPr>
          <c:marker>
            <c:symbol val="none"/>
          </c:marker>
          <c:cat>
            <c:strRef>
              <c:extLst>
                <c:ext xmlns:c15="http://schemas.microsoft.com/office/drawing/2012/chart" uri="{02D57815-91ED-43cb-92C2-25804820EDAC}">
                  <c15:fullRef>
                    <c15:sqref>'leeftijdsspecifiek risico'!$A$6:$A$13</c15:sqref>
                  </c15:fullRef>
                </c:ext>
              </c:extLst>
              <c:f>'leeftijdsspecifiek risico'!$A$7:$A$13</c:f>
              <c:strCache>
                <c:ptCount val="7"/>
                <c:pt idx="0">
                  <c:v>15-24 jaar</c:v>
                </c:pt>
                <c:pt idx="1">
                  <c:v>25-34 jaar</c:v>
                </c:pt>
                <c:pt idx="2">
                  <c:v>35-44 jaar</c:v>
                </c:pt>
                <c:pt idx="3">
                  <c:v>45-54 jaar</c:v>
                </c:pt>
                <c:pt idx="4">
                  <c:v>55-64 jaar</c:v>
                </c:pt>
                <c:pt idx="5">
                  <c:v>65-74 jaar</c:v>
                </c:pt>
                <c:pt idx="6">
                  <c:v>75 jaar of ouder</c:v>
                </c:pt>
              </c:strCache>
            </c:strRef>
          </c:cat>
          <c:val>
            <c:numRef>
              <c:extLst>
                <c:ext xmlns:c15="http://schemas.microsoft.com/office/drawing/2012/chart" uri="{02D57815-91ED-43cb-92C2-25804820EDAC}">
                  <c15:fullRef>
                    <c15:sqref>'leeftijdsspecifiek risico'!$H$6:$H$13</c15:sqref>
                  </c15:fullRef>
                </c:ext>
              </c:extLst>
              <c:f>'leeftijdsspecifiek risico'!$H$7:$H$13</c:f>
              <c:numCache>
                <c:formatCode>0.00</c:formatCode>
                <c:ptCount val="7"/>
                <c:pt idx="0">
                  <c:v>16.500117164697514</c:v>
                </c:pt>
                <c:pt idx="1">
                  <c:v>31.513961064437826</c:v>
                </c:pt>
                <c:pt idx="2">
                  <c:v>61.699942292406917</c:v>
                </c:pt>
                <c:pt idx="3">
                  <c:v>176.82966474843607</c:v>
                </c:pt>
                <c:pt idx="4">
                  <c:v>451.01466449414903</c:v>
                </c:pt>
                <c:pt idx="5">
                  <c:v>998.80002279802636</c:v>
                </c:pt>
                <c:pt idx="6">
                  <c:v>6489.8923953583362</c:v>
                </c:pt>
              </c:numCache>
            </c:numRef>
          </c:val>
          <c:smooth val="1"/>
          <c:extLst>
            <c:ext xmlns:c16="http://schemas.microsoft.com/office/drawing/2014/chart" uri="{C3380CC4-5D6E-409C-BE32-E72D297353CC}">
              <c16:uniqueId val="{00000002-B9BA-4A0C-A946-6FEE75D3D8C5}"/>
            </c:ext>
          </c:extLst>
        </c:ser>
        <c:dLbls>
          <c:showLegendKey val="0"/>
          <c:showVal val="0"/>
          <c:showCatName val="0"/>
          <c:showSerName val="0"/>
          <c:showPercent val="0"/>
          <c:showBubbleSize val="0"/>
        </c:dLbls>
        <c:smooth val="0"/>
        <c:axId val="295926104"/>
        <c:axId val="295926496"/>
      </c:lineChart>
      <c:catAx>
        <c:axId val="295926104"/>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60000000" spcFirstLastPara="1" vertOverflow="ellipsis" vert="horz" wrap="square" anchor="ctr" anchorCtr="1"/>
          <a:lstStyle/>
          <a:p>
            <a:pPr>
              <a:defRPr sz="800" b="0" i="0" u="none" strike="noStrike" kern="1200" baseline="0">
                <a:solidFill>
                  <a:schemeClr val="tx1">
                    <a:lumMod val="90000"/>
                    <a:lumOff val="10000"/>
                  </a:schemeClr>
                </a:solidFill>
                <a:latin typeface="+mn-lt"/>
                <a:ea typeface="+mn-ea"/>
                <a:cs typeface="+mn-cs"/>
              </a:defRPr>
            </a:pPr>
            <a:endParaRPr lang="nl-BE"/>
          </a:p>
        </c:txPr>
        <c:crossAx val="295926496"/>
        <c:crosses val="autoZero"/>
        <c:auto val="1"/>
        <c:lblAlgn val="ctr"/>
        <c:lblOffset val="100"/>
        <c:noMultiLvlLbl val="0"/>
      </c:catAx>
      <c:valAx>
        <c:axId val="295926496"/>
        <c:scaling>
          <c:orientation val="minMax"/>
          <c:max val="1500"/>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90000"/>
                        <a:lumOff val="10000"/>
                      </a:schemeClr>
                    </a:solidFill>
                    <a:latin typeface="+mn-lt"/>
                    <a:ea typeface="+mn-ea"/>
                    <a:cs typeface="+mn-cs"/>
                  </a:defRPr>
                </a:pPr>
                <a:r>
                  <a:rPr lang="nl-BE">
                    <a:solidFill>
                      <a:schemeClr val="tx1">
                        <a:lumMod val="90000"/>
                        <a:lumOff val="10000"/>
                      </a:schemeClr>
                    </a:solidFill>
                  </a:rPr>
                  <a:t>Sterfterisico</a:t>
                </a:r>
                <a:r>
                  <a:rPr lang="nl-BE" baseline="0">
                    <a:solidFill>
                      <a:schemeClr val="tx1">
                        <a:lumMod val="90000"/>
                        <a:lumOff val="10000"/>
                      </a:schemeClr>
                    </a:solidFill>
                  </a:rPr>
                  <a:t> door druggebruik</a:t>
                </a:r>
                <a:br>
                  <a:rPr lang="nl-BE" baseline="0">
                    <a:solidFill>
                      <a:schemeClr val="tx1">
                        <a:lumMod val="90000"/>
                        <a:lumOff val="10000"/>
                      </a:schemeClr>
                    </a:solidFill>
                  </a:rPr>
                </a:br>
                <a:r>
                  <a:rPr lang="nl-BE" baseline="0">
                    <a:solidFill>
                      <a:schemeClr val="tx1">
                        <a:lumMod val="90000"/>
                        <a:lumOff val="10000"/>
                      </a:schemeClr>
                    </a:solidFill>
                  </a:rPr>
                  <a:t>(per 100,000 inwoners)</a:t>
                </a:r>
                <a:endParaRPr lang="nl-BE">
                  <a:solidFill>
                    <a:schemeClr val="tx1">
                      <a:lumMod val="90000"/>
                      <a:lumOff val="10000"/>
                    </a:schemeClr>
                  </a:solidFill>
                </a:endParaRPr>
              </a:p>
            </c:rich>
          </c:tx>
          <c:layout>
            <c:manualLayout>
              <c:xMode val="edge"/>
              <c:yMode val="edge"/>
              <c:x val="0"/>
              <c:y val="0.125585221143473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90000"/>
                      <a:lumOff val="10000"/>
                    </a:schemeClr>
                  </a:solidFill>
                  <a:latin typeface="+mn-lt"/>
                  <a:ea typeface="+mn-ea"/>
                  <a:cs typeface="+mn-cs"/>
                </a:defRPr>
              </a:pPr>
              <a:endParaRPr lang="nl-BE"/>
            </a:p>
          </c:txPr>
        </c:title>
        <c:numFmt formatCode="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defRPr sz="900" b="0" i="0" u="none" strike="noStrike" kern="1200" baseline="0">
                <a:solidFill>
                  <a:schemeClr val="tx1">
                    <a:lumMod val="90000"/>
                    <a:lumOff val="10000"/>
                  </a:schemeClr>
                </a:solidFill>
                <a:latin typeface="+mn-lt"/>
                <a:ea typeface="+mn-ea"/>
                <a:cs typeface="+mn-cs"/>
              </a:defRPr>
            </a:pPr>
            <a:endParaRPr lang="nl-BE"/>
          </a:p>
        </c:txPr>
        <c:crossAx val="295926104"/>
        <c:crosses val="autoZero"/>
        <c:crossBetween val="between"/>
      </c:valAx>
      <c:spPr>
        <a:noFill/>
        <a:ln>
          <a:noFill/>
        </a:ln>
        <a:effectLst/>
      </c:spPr>
    </c:plotArea>
    <c:legend>
      <c:legendPos val="b"/>
      <c:legendEntry>
        <c:idx val="1"/>
        <c:txPr>
          <a:bodyPr rot="0" spcFirstLastPara="1" vertOverflow="ellipsis" vert="horz" wrap="square" anchor="ctr" anchorCtr="1"/>
          <a:lstStyle/>
          <a:p>
            <a:pPr>
              <a:defRPr sz="900" b="0" i="0" u="none" strike="noStrike" kern="1200" baseline="0">
                <a:solidFill>
                  <a:schemeClr val="tx1">
                    <a:lumMod val="90000"/>
                    <a:lumOff val="10000"/>
                  </a:schemeClr>
                </a:solidFill>
                <a:latin typeface="+mn-lt"/>
                <a:ea typeface="+mn-ea"/>
                <a:cs typeface="+mn-cs"/>
              </a:defRPr>
            </a:pPr>
            <a:endParaRPr lang="nl-BE"/>
          </a:p>
        </c:txPr>
      </c:legendEntry>
      <c:legendEntry>
        <c:idx val="2"/>
        <c:txPr>
          <a:bodyPr rot="0" spcFirstLastPara="1" vertOverflow="ellipsis" vert="horz" wrap="square" anchor="ctr" anchorCtr="1"/>
          <a:lstStyle/>
          <a:p>
            <a:pPr>
              <a:defRPr sz="900" b="0" i="0" u="none" strike="noStrike" kern="1200" baseline="0">
                <a:solidFill>
                  <a:schemeClr val="tx1">
                    <a:lumMod val="90000"/>
                    <a:lumOff val="10000"/>
                  </a:schemeClr>
                </a:solidFill>
                <a:latin typeface="+mn-lt"/>
                <a:ea typeface="+mn-ea"/>
                <a:cs typeface="+mn-cs"/>
              </a:defRPr>
            </a:pPr>
            <a:endParaRPr lang="nl-BE"/>
          </a:p>
        </c:txPr>
      </c:legendEntry>
      <c:layout>
        <c:manualLayout>
          <c:xMode val="edge"/>
          <c:yMode val="edge"/>
          <c:x val="2.7272749479094189E-3"/>
          <c:y val="0.86899190938511328"/>
          <c:w val="0.99727272505209064"/>
          <c:h val="0.11045792880258898"/>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90000"/>
                  <a:lumOff val="10000"/>
                </a:schemeClr>
              </a:solidFill>
              <a:latin typeface="+mn-lt"/>
              <a:ea typeface="+mn-ea"/>
              <a:cs typeface="+mn-cs"/>
            </a:defRPr>
          </a:pPr>
          <a:endParaRPr lang="nl-BE"/>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7" Type="http://schemas.openxmlformats.org/officeDocument/2006/relationships/chart" Target="../charts/chart11.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4.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0</xdr:colOff>
      <xdr:row>23</xdr:row>
      <xdr:rowOff>0</xdr:rowOff>
    </xdr:from>
    <xdr:to>
      <xdr:col>12</xdr:col>
      <xdr:colOff>438150</xdr:colOff>
      <xdr:row>37</xdr:row>
      <xdr:rowOff>76200</xdr:rowOff>
    </xdr:to>
    <xdr:graphicFrame macro="">
      <xdr:nvGraphicFramePr>
        <xdr:cNvPr id="2" name="Grafiek 1">
          <a:extLst>
            <a:ext uri="{FF2B5EF4-FFF2-40B4-BE49-F238E27FC236}">
              <a16:creationId xmlns:a16="http://schemas.microsoft.com/office/drawing/2014/main" id="{00000000-0008-0000-02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39</xdr:row>
      <xdr:rowOff>0</xdr:rowOff>
    </xdr:from>
    <xdr:to>
      <xdr:col>12</xdr:col>
      <xdr:colOff>419100</xdr:colOff>
      <xdr:row>53</xdr:row>
      <xdr:rowOff>76200</xdr:rowOff>
    </xdr:to>
    <xdr:graphicFrame macro="">
      <xdr:nvGraphicFramePr>
        <xdr:cNvPr id="5" name="Grafiek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190499</xdr:colOff>
      <xdr:row>59</xdr:row>
      <xdr:rowOff>33337</xdr:rowOff>
    </xdr:from>
    <xdr:to>
      <xdr:col>16</xdr:col>
      <xdr:colOff>476249</xdr:colOff>
      <xdr:row>71</xdr:row>
      <xdr:rowOff>19050</xdr:rowOff>
    </xdr:to>
    <xdr:graphicFrame macro="">
      <xdr:nvGraphicFramePr>
        <xdr:cNvPr id="3" name="Grafiek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123825</xdr:colOff>
      <xdr:row>73</xdr:row>
      <xdr:rowOff>47625</xdr:rowOff>
    </xdr:from>
    <xdr:to>
      <xdr:col>16</xdr:col>
      <xdr:colOff>571500</xdr:colOff>
      <xdr:row>89</xdr:row>
      <xdr:rowOff>61913</xdr:rowOff>
    </xdr:to>
    <xdr:graphicFrame macro="">
      <xdr:nvGraphicFramePr>
        <xdr:cNvPr id="6" name="Grafiek 5">
          <a:extLst>
            <a:ext uri="{FF2B5EF4-FFF2-40B4-BE49-F238E27FC236}">
              <a16:creationId xmlns:a16="http://schemas.microsoft.com/office/drawing/2014/main" id="{00000000-0008-0000-02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25400</xdr:colOff>
      <xdr:row>40</xdr:row>
      <xdr:rowOff>26987</xdr:rowOff>
    </xdr:from>
    <xdr:to>
      <xdr:col>5</xdr:col>
      <xdr:colOff>323900</xdr:colOff>
      <xdr:row>58</xdr:row>
      <xdr:rowOff>150362</xdr:rowOff>
    </xdr:to>
    <xdr:graphicFrame macro="">
      <xdr:nvGraphicFramePr>
        <xdr:cNvPr id="2" name="Grafiek 1">
          <a:extLst>
            <a:ext uri="{FF2B5EF4-FFF2-40B4-BE49-F238E27FC236}">
              <a16:creationId xmlns:a16="http://schemas.microsoft.com/office/drawing/2014/main" id="{E1E7134B-D812-44C0-A7A3-30F1637279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60</xdr:row>
      <xdr:rowOff>219075</xdr:rowOff>
    </xdr:from>
    <xdr:to>
      <xdr:col>5</xdr:col>
      <xdr:colOff>298500</xdr:colOff>
      <xdr:row>79</xdr:row>
      <xdr:rowOff>151950</xdr:rowOff>
    </xdr:to>
    <xdr:graphicFrame macro="">
      <xdr:nvGraphicFramePr>
        <xdr:cNvPr id="3" name="Grafiek 2">
          <a:extLst>
            <a:ext uri="{FF2B5EF4-FFF2-40B4-BE49-F238E27FC236}">
              <a16:creationId xmlns:a16="http://schemas.microsoft.com/office/drawing/2014/main" id="{831DE817-4C2D-458C-9428-6F038DD437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301625</xdr:colOff>
      <xdr:row>40</xdr:row>
      <xdr:rowOff>225425</xdr:rowOff>
    </xdr:from>
    <xdr:to>
      <xdr:col>10</xdr:col>
      <xdr:colOff>65300</xdr:colOff>
      <xdr:row>56</xdr:row>
      <xdr:rowOff>9800</xdr:rowOff>
    </xdr:to>
    <xdr:graphicFrame macro="">
      <xdr:nvGraphicFramePr>
        <xdr:cNvPr id="4" name="Grafiek 3">
          <a:extLst>
            <a:ext uri="{FF2B5EF4-FFF2-40B4-BE49-F238E27FC236}">
              <a16:creationId xmlns:a16="http://schemas.microsoft.com/office/drawing/2014/main" id="{187DC618-0647-434C-A179-2FD0A045E9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990600</xdr:colOff>
      <xdr:row>22</xdr:row>
      <xdr:rowOff>328612</xdr:rowOff>
    </xdr:from>
    <xdr:to>
      <xdr:col>7</xdr:col>
      <xdr:colOff>477525</xdr:colOff>
      <xdr:row>37</xdr:row>
      <xdr:rowOff>127000</xdr:rowOff>
    </xdr:to>
    <xdr:graphicFrame macro="">
      <xdr:nvGraphicFramePr>
        <xdr:cNvPr id="5" name="Grafiek 4">
          <a:extLst>
            <a:ext uri="{FF2B5EF4-FFF2-40B4-BE49-F238E27FC236}">
              <a16:creationId xmlns:a16="http://schemas.microsoft.com/office/drawing/2014/main" id="{D2FCEC5C-8597-4174-BBE5-079D9E83C9F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63500</xdr:colOff>
      <xdr:row>41</xdr:row>
      <xdr:rowOff>0</xdr:rowOff>
    </xdr:from>
    <xdr:to>
      <xdr:col>15</xdr:col>
      <xdr:colOff>0</xdr:colOff>
      <xdr:row>56</xdr:row>
      <xdr:rowOff>22500</xdr:rowOff>
    </xdr:to>
    <xdr:graphicFrame macro="">
      <xdr:nvGraphicFramePr>
        <xdr:cNvPr id="6" name="Grafiek 5">
          <a:extLst>
            <a:ext uri="{FF2B5EF4-FFF2-40B4-BE49-F238E27FC236}">
              <a16:creationId xmlns:a16="http://schemas.microsoft.com/office/drawing/2014/main" id="{7CC93C89-24A2-4DAA-A6AB-28F91498B1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349250</xdr:colOff>
      <xdr:row>61</xdr:row>
      <xdr:rowOff>222250</xdr:rowOff>
    </xdr:from>
    <xdr:to>
      <xdr:col>10</xdr:col>
      <xdr:colOff>109750</xdr:colOff>
      <xdr:row>77</xdr:row>
      <xdr:rowOff>6625</xdr:rowOff>
    </xdr:to>
    <xdr:graphicFrame macro="">
      <xdr:nvGraphicFramePr>
        <xdr:cNvPr id="7" name="Grafiek 6">
          <a:extLst>
            <a:ext uri="{FF2B5EF4-FFF2-40B4-BE49-F238E27FC236}">
              <a16:creationId xmlns:a16="http://schemas.microsoft.com/office/drawing/2014/main" id="{F9FC301C-EBC2-4D4C-AF3D-33E217A06A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79375</xdr:colOff>
      <xdr:row>61</xdr:row>
      <xdr:rowOff>219075</xdr:rowOff>
    </xdr:from>
    <xdr:to>
      <xdr:col>15</xdr:col>
      <xdr:colOff>0</xdr:colOff>
      <xdr:row>77</xdr:row>
      <xdr:rowOff>3450</xdr:rowOff>
    </xdr:to>
    <xdr:graphicFrame macro="">
      <xdr:nvGraphicFramePr>
        <xdr:cNvPr id="8" name="Grafiek 7">
          <a:extLst>
            <a:ext uri="{FF2B5EF4-FFF2-40B4-BE49-F238E27FC236}">
              <a16:creationId xmlns:a16="http://schemas.microsoft.com/office/drawing/2014/main" id="{53BA0093-A650-41F9-862F-5835027438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722628</xdr:colOff>
      <xdr:row>21</xdr:row>
      <xdr:rowOff>25401</xdr:rowOff>
    </xdr:from>
    <xdr:to>
      <xdr:col>11</xdr:col>
      <xdr:colOff>167640</xdr:colOff>
      <xdr:row>41</xdr:row>
      <xdr:rowOff>114300</xdr:rowOff>
    </xdr:to>
    <xdr:graphicFrame macro="">
      <xdr:nvGraphicFramePr>
        <xdr:cNvPr id="8" name="Grafiek 7">
          <a:extLst>
            <a:ext uri="{FF2B5EF4-FFF2-40B4-BE49-F238E27FC236}">
              <a16:creationId xmlns:a16="http://schemas.microsoft.com/office/drawing/2014/main" id="{00000000-0008-0000-05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30480</xdr:colOff>
      <xdr:row>64</xdr:row>
      <xdr:rowOff>114300</xdr:rowOff>
    </xdr:from>
    <xdr:to>
      <xdr:col>13</xdr:col>
      <xdr:colOff>434340</xdr:colOff>
      <xdr:row>86</xdr:row>
      <xdr:rowOff>137160</xdr:rowOff>
    </xdr:to>
    <xdr:graphicFrame macro="">
      <xdr:nvGraphicFramePr>
        <xdr:cNvPr id="2" name="Grafiek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817879</xdr:colOff>
      <xdr:row>20</xdr:row>
      <xdr:rowOff>15876</xdr:rowOff>
    </xdr:from>
    <xdr:to>
      <xdr:col>8</xdr:col>
      <xdr:colOff>1630279</xdr:colOff>
      <xdr:row>41</xdr:row>
      <xdr:rowOff>139700</xdr:rowOff>
    </xdr:to>
    <xdr:graphicFrame macro="">
      <xdr:nvGraphicFramePr>
        <xdr:cNvPr id="2" name="Grafiek 1">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1" displayName="Tabel1" ref="A15:F50" totalsRowShown="0" headerRowDxfId="8" dataDxfId="7" tableBorderDxfId="6" headerRowCellStyle="Accent1">
  <autoFilter ref="A15:F50" xr:uid="{00000000-0009-0000-0100-000001000000}"/>
  <tableColumns count="6">
    <tableColumn id="1" xr3:uid="{00000000-0010-0000-0000-000001000000}" name="middelengroep _x000a_" dataDxfId="5"/>
    <tableColumn id="2" xr3:uid="{00000000-0010-0000-0000-000002000000}" name="Doodsoorzaken" dataDxfId="4"/>
    <tableColumn id="3" xr3:uid="{00000000-0010-0000-0000-000003000000}" name="ICD-10 code" dataDxfId="3"/>
    <tableColumn id="4" xr3:uid="{00000000-0010-0000-0000-000004000000}" name="nauwe selectie" dataDxfId="2"/>
    <tableColumn id="6" xr3:uid="{00000000-0010-0000-0000-000006000000}" name="brede selectie" dataDxfId="1"/>
    <tableColumn id="5" xr3:uid="{00000000-0010-0000-0000-000005000000}" name="breedste selectie"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Zorg-en-gezondheid-finaal-2014">
      <a:dk1>
        <a:srgbClr val="2F2F2F"/>
      </a:dk1>
      <a:lt1>
        <a:sysClr val="window" lastClr="FFFFFF"/>
      </a:lt1>
      <a:dk2>
        <a:srgbClr val="147178"/>
      </a:dk2>
      <a:lt2>
        <a:srgbClr val="E4E4E4"/>
      </a:lt2>
      <a:accent1>
        <a:srgbClr val="2B979D"/>
      </a:accent1>
      <a:accent2>
        <a:srgbClr val="A3CC00"/>
      </a:accent2>
      <a:accent3>
        <a:srgbClr val="219FD5"/>
      </a:accent3>
      <a:accent4>
        <a:srgbClr val="6F8B00"/>
      </a:accent4>
      <a:accent5>
        <a:srgbClr val="1B7EA9"/>
      </a:accent5>
      <a:accent6>
        <a:srgbClr val="39B9BE"/>
      </a:accent6>
      <a:hlink>
        <a:srgbClr val="2F2F2F"/>
      </a:hlink>
      <a:folHlink>
        <a:srgbClr val="2F2F2F"/>
      </a:folHlink>
    </a:clrScheme>
    <a:fontScheme name="Composite">
      <a:maj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zorg-en-gezondheid.be/Cijfers"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bin"/><Relationship Id="rId1" Type="http://schemas.openxmlformats.org/officeDocument/2006/relationships/hyperlink" Target="http://www.emcdda.europa.eu/stats07/DRD/methods" TargetMode="External"/><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zorg-en-gezondheid.be/verklaring-levensverwachting-en-verloren-potenti%C3%ABle-jaren-vpj" TargetMode="External"/><Relationship Id="rId1" Type="http://schemas.openxmlformats.org/officeDocument/2006/relationships/hyperlink" Target="http://www.zorg-en-gezondheid.be/verklaring-levensverwachting-en-verloren-potenti%C3%ABle-jaren-vpj" TargetMode="External"/><Relationship Id="rId5" Type="http://schemas.openxmlformats.org/officeDocument/2006/relationships/vmlDrawing" Target="../drawings/vmlDrawing8.vml"/><Relationship Id="rId4"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2:B21"/>
  <sheetViews>
    <sheetView tabSelected="1" zoomScaleNormal="100" workbookViewId="0">
      <selection activeCell="A4" sqref="A4:B4"/>
    </sheetView>
  </sheetViews>
  <sheetFormatPr defaultRowHeight="15" x14ac:dyDescent="0.25"/>
  <cols>
    <col min="1" max="1" width="39.85546875" customWidth="1"/>
    <col min="2" max="2" width="83.7109375" customWidth="1"/>
  </cols>
  <sheetData>
    <row r="2" spans="1:2" ht="26.25" x14ac:dyDescent="0.25">
      <c r="A2" s="1" t="s">
        <v>0</v>
      </c>
      <c r="B2" s="1">
        <v>2016</v>
      </c>
    </row>
    <row r="3" spans="1:2" ht="26.25" x14ac:dyDescent="0.25">
      <c r="A3" s="2" t="s">
        <v>1</v>
      </c>
    </row>
    <row r="4" spans="1:2" ht="26.25" x14ac:dyDescent="0.25">
      <c r="A4" s="184" t="s">
        <v>56</v>
      </c>
      <c r="B4" s="184"/>
    </row>
    <row r="6" spans="1:2" x14ac:dyDescent="0.25">
      <c r="A6" s="5" t="s">
        <v>2</v>
      </c>
      <c r="B6" s="6" t="s">
        <v>5</v>
      </c>
    </row>
    <row r="7" spans="1:2" x14ac:dyDescent="0.25">
      <c r="A7" s="5"/>
      <c r="B7" s="136">
        <v>43392</v>
      </c>
    </row>
    <row r="8" spans="1:2" x14ac:dyDescent="0.25">
      <c r="A8" s="5"/>
      <c r="B8" s="7"/>
    </row>
    <row r="9" spans="1:2" x14ac:dyDescent="0.25">
      <c r="A9" s="5" t="s">
        <v>3</v>
      </c>
      <c r="B9" s="8" t="s">
        <v>225</v>
      </c>
    </row>
    <row r="10" spans="1:2" x14ac:dyDescent="0.25">
      <c r="A10" s="5"/>
      <c r="B10" s="7" t="s">
        <v>8</v>
      </c>
    </row>
    <row r="11" spans="1:2" x14ac:dyDescent="0.25">
      <c r="A11" s="5"/>
      <c r="B11" s="7" t="s">
        <v>7</v>
      </c>
    </row>
    <row r="12" spans="1:2" x14ac:dyDescent="0.25">
      <c r="A12" s="5"/>
      <c r="B12" s="7"/>
    </row>
    <row r="13" spans="1:2" ht="33" customHeight="1" x14ac:dyDescent="0.25">
      <c r="A13" s="3" t="s">
        <v>4</v>
      </c>
      <c r="B13" s="4" t="str">
        <f>CONCATENATE("Zorg en gezondheid - ",A4," - ",B2," [Online publicatie]. Brussel: Agentschap Zorg en Gezondheid, afdeling Informatie en Zorgberoepen  [geraadpleegd op ../../..]")</f>
        <v>Zorg en gezondheid - Druggerelateerde sterfte - 2016 [Online publicatie]. Brussel: Agentschap Zorg en Gezondheid, afdeling Informatie en Zorgberoepen  [geraadpleegd op ../../..]</v>
      </c>
    </row>
    <row r="16" spans="1:2" x14ac:dyDescent="0.25">
      <c r="A16" s="3" t="s">
        <v>10</v>
      </c>
      <c r="B16" s="18" t="s">
        <v>206</v>
      </c>
    </row>
    <row r="17" spans="2:2" x14ac:dyDescent="0.25">
      <c r="B17" s="18" t="s">
        <v>226</v>
      </c>
    </row>
    <row r="18" spans="2:2" x14ac:dyDescent="0.25">
      <c r="B18" s="18" t="s">
        <v>227</v>
      </c>
    </row>
    <row r="19" spans="2:2" x14ac:dyDescent="0.25">
      <c r="B19" s="162" t="s">
        <v>245</v>
      </c>
    </row>
    <row r="20" spans="2:2" x14ac:dyDescent="0.25">
      <c r="B20" s="18" t="s">
        <v>228</v>
      </c>
    </row>
    <row r="21" spans="2:2" x14ac:dyDescent="0.25">
      <c r="B21" s="18" t="s">
        <v>229</v>
      </c>
    </row>
  </sheetData>
  <mergeCells count="1">
    <mergeCell ref="A4:B4"/>
  </mergeCells>
  <hyperlinks>
    <hyperlink ref="B6" r:id="rId1" xr:uid="{00000000-0004-0000-0000-000000000000}"/>
    <hyperlink ref="B17" location="'druggerelateerde oorzaken'!A1" display="Druggerelateerde doodsoorzaken, 2014" xr:uid="{00000000-0004-0000-0000-000001000000}"/>
    <hyperlink ref="B16" location="Definitie!A1" display="Definitie &quot;druggerelateerde sterfte&quot;:  'nauwe' en 'brede' selectie" xr:uid="{00000000-0004-0000-0000-000002000000}"/>
    <hyperlink ref="B18" location="'alle vermeldingen'!A1" display="Onderliggende doodsoorzaken wanneer drugs ook werden vermeld, 2014" xr:uid="{00000000-0004-0000-0000-000003000000}"/>
    <hyperlink ref="B20" location="'evolutie ASR-E drugsterfte'!A1" display="Evolutie gestandaardiseerde druggerelateerde mortaliteit 2004-2014" xr:uid="{00000000-0004-0000-0000-000004000000}"/>
    <hyperlink ref="B21" location="'Verloren jaren'!A1" display="Evolutie verloren jaren door drugs, 2004-2014" xr:uid="{00000000-0004-0000-0000-000005000000}"/>
    <hyperlink ref="B19" location="'leeftijdsspecifieke risico'!A1" display="Gemiddeld leeftijdsspecifiek sterfterisico door drugs, 2015-2016" xr:uid="{00000000-0004-0000-0000-000006000000}"/>
  </hyperlinks>
  <pageMargins left="0.70866141732283472" right="0.70866141732283472" top="0.98425196850393704" bottom="0.98425196850393704" header="0.31496062992125984" footer="0.31496062992125984"/>
  <pageSetup scale="99" fitToHeight="0" orientation="landscape" r:id="rId2"/>
  <headerFooter>
    <oddHeader>&amp;L&amp;G&amp;R&amp;"-,Vet"&amp;K03+000/&amp;"-,Standaard"&amp;K01+000 &amp;"-,Vet"&amp;K03+000cijfers</oddHeader>
    <oddFooter>&amp;L&amp;G&amp;R&amp;"-,Bold"&amp;K03+000www.zorg-en-gezondheid.be</oddFooter>
  </headerFooter>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50"/>
  <sheetViews>
    <sheetView zoomScaleNormal="100" zoomScaleSheetLayoutView="96" workbookViewId="0">
      <selection sqref="A1:F1"/>
    </sheetView>
  </sheetViews>
  <sheetFormatPr defaultRowHeight="15" x14ac:dyDescent="0.25"/>
  <cols>
    <col min="1" max="1" width="24.42578125" customWidth="1"/>
    <col min="2" max="2" width="38.5703125" customWidth="1"/>
    <col min="3" max="3" width="20.42578125" customWidth="1"/>
    <col min="4" max="5" width="13.140625" customWidth="1"/>
    <col min="6" max="6" width="15.85546875" customWidth="1"/>
  </cols>
  <sheetData>
    <row r="1" spans="1:6" ht="20.25" thickBot="1" x14ac:dyDescent="0.35">
      <c r="A1" s="185" t="s">
        <v>108</v>
      </c>
      <c r="B1" s="185"/>
      <c r="C1" s="185"/>
      <c r="D1" s="185"/>
      <c r="E1" s="185"/>
      <c r="F1" s="185"/>
    </row>
    <row r="2" spans="1:6" ht="49.9" customHeight="1" thickTop="1" x14ac:dyDescent="0.25">
      <c r="A2" s="190" t="s">
        <v>222</v>
      </c>
      <c r="B2" s="190"/>
      <c r="C2" s="190"/>
      <c r="D2" s="190"/>
      <c r="E2" s="190"/>
      <c r="F2" s="190"/>
    </row>
    <row r="3" spans="1:6" ht="45" customHeight="1" x14ac:dyDescent="0.25">
      <c r="A3" s="186" t="s">
        <v>223</v>
      </c>
      <c r="B3" s="186"/>
      <c r="C3" s="186"/>
      <c r="D3" s="186"/>
      <c r="E3" s="186"/>
      <c r="F3" s="186"/>
    </row>
    <row r="4" spans="1:6" x14ac:dyDescent="0.25">
      <c r="F4" s="30" t="s">
        <v>207</v>
      </c>
    </row>
    <row r="5" spans="1:6" x14ac:dyDescent="0.25">
      <c r="F5" s="88"/>
    </row>
    <row r="6" spans="1:6" ht="45.75" customHeight="1" x14ac:dyDescent="0.25">
      <c r="A6" s="188" t="s">
        <v>149</v>
      </c>
      <c r="B6" s="188"/>
      <c r="C6" s="188"/>
      <c r="D6" s="188"/>
      <c r="E6" s="188"/>
      <c r="F6" s="188"/>
    </row>
    <row r="7" spans="1:6" ht="45" customHeight="1" x14ac:dyDescent="0.25">
      <c r="A7" s="186" t="s">
        <v>208</v>
      </c>
      <c r="B7" s="186"/>
      <c r="C7" s="186"/>
      <c r="D7" s="186"/>
      <c r="E7" s="186"/>
      <c r="F7" s="186"/>
    </row>
    <row r="8" spans="1:6" ht="45.75" customHeight="1" x14ac:dyDescent="0.25">
      <c r="A8" s="186" t="s">
        <v>283</v>
      </c>
      <c r="B8" s="186"/>
      <c r="C8" s="186"/>
      <c r="D8" s="186"/>
      <c r="E8" s="186"/>
      <c r="F8" s="186"/>
    </row>
    <row r="9" spans="1:6" ht="47.25" customHeight="1" x14ac:dyDescent="0.25">
      <c r="A9" s="186" t="s">
        <v>284</v>
      </c>
      <c r="B9" s="186"/>
      <c r="C9" s="186"/>
      <c r="D9" s="186"/>
      <c r="E9" s="186"/>
      <c r="F9" s="186"/>
    </row>
    <row r="10" spans="1:6" ht="72.75" customHeight="1" x14ac:dyDescent="0.25">
      <c r="A10" s="189" t="s">
        <v>215</v>
      </c>
      <c r="B10" s="189"/>
      <c r="C10" s="189"/>
      <c r="D10" s="189"/>
      <c r="E10" s="189"/>
      <c r="F10" s="189"/>
    </row>
    <row r="11" spans="1:6" ht="30" customHeight="1" x14ac:dyDescent="0.25">
      <c r="A11" s="189" t="s">
        <v>217</v>
      </c>
      <c r="B11" s="189"/>
      <c r="C11" s="189"/>
      <c r="D11" s="189"/>
      <c r="E11" s="189"/>
      <c r="F11" s="189"/>
    </row>
    <row r="12" spans="1:6" ht="57" customHeight="1" x14ac:dyDescent="0.25">
      <c r="A12" s="189" t="s">
        <v>216</v>
      </c>
      <c r="B12" s="189"/>
      <c r="C12" s="189"/>
      <c r="D12" s="189"/>
      <c r="E12" s="189"/>
      <c r="F12" s="189"/>
    </row>
    <row r="13" spans="1:6" ht="15" customHeight="1" x14ac:dyDescent="0.25"/>
    <row r="14" spans="1:6" x14ac:dyDescent="0.25">
      <c r="A14" s="187" t="s">
        <v>148</v>
      </c>
      <c r="B14" s="187"/>
      <c r="C14" s="187"/>
      <c r="D14" s="187"/>
      <c r="E14" s="187"/>
      <c r="F14" s="187"/>
    </row>
    <row r="15" spans="1:6" ht="30" x14ac:dyDescent="0.25">
      <c r="A15" s="87" t="s">
        <v>158</v>
      </c>
      <c r="B15" s="87" t="s">
        <v>21</v>
      </c>
      <c r="C15" s="87" t="s">
        <v>19</v>
      </c>
      <c r="D15" s="87" t="s">
        <v>24</v>
      </c>
      <c r="E15" s="87" t="s">
        <v>25</v>
      </c>
      <c r="F15" s="87" t="s">
        <v>104</v>
      </c>
    </row>
    <row r="16" spans="1:6" x14ac:dyDescent="0.25">
      <c r="A16" s="83" t="s">
        <v>103</v>
      </c>
      <c r="B16" s="83" t="s">
        <v>151</v>
      </c>
      <c r="C16" s="84" t="s">
        <v>57</v>
      </c>
      <c r="D16" s="84" t="s">
        <v>26</v>
      </c>
      <c r="E16" s="84" t="s">
        <v>26</v>
      </c>
      <c r="F16" s="84" t="s">
        <v>26</v>
      </c>
    </row>
    <row r="17" spans="1:6" x14ac:dyDescent="0.25">
      <c r="A17" s="83" t="s">
        <v>103</v>
      </c>
      <c r="B17" s="85" t="s">
        <v>152</v>
      </c>
      <c r="C17" s="86" t="s">
        <v>60</v>
      </c>
      <c r="D17" s="86" t="s">
        <v>26</v>
      </c>
      <c r="E17" s="86" t="s">
        <v>26</v>
      </c>
      <c r="F17" s="86" t="s">
        <v>26</v>
      </c>
    </row>
    <row r="18" spans="1:6" x14ac:dyDescent="0.25">
      <c r="A18" s="83" t="s">
        <v>103</v>
      </c>
      <c r="B18" s="83" t="s">
        <v>153</v>
      </c>
      <c r="C18" s="84" t="s">
        <v>61</v>
      </c>
      <c r="D18" s="84" t="s">
        <v>26</v>
      </c>
      <c r="E18" s="84" t="s">
        <v>26</v>
      </c>
      <c r="F18" s="84" t="s">
        <v>26</v>
      </c>
    </row>
    <row r="19" spans="1:6" ht="15" customHeight="1" x14ac:dyDescent="0.25">
      <c r="A19" s="83" t="s">
        <v>103</v>
      </c>
      <c r="B19" s="85" t="s">
        <v>154</v>
      </c>
      <c r="C19" s="86" t="s">
        <v>62</v>
      </c>
      <c r="D19" s="86" t="s">
        <v>26</v>
      </c>
      <c r="E19" s="86" t="s">
        <v>26</v>
      </c>
      <c r="F19" s="86" t="s">
        <v>26</v>
      </c>
    </row>
    <row r="20" spans="1:6" x14ac:dyDescent="0.25">
      <c r="A20" s="83" t="s">
        <v>103</v>
      </c>
      <c r="B20" s="83" t="s">
        <v>150</v>
      </c>
      <c r="C20" s="84" t="s">
        <v>87</v>
      </c>
      <c r="D20" s="84" t="s">
        <v>26</v>
      </c>
      <c r="E20" s="84" t="s">
        <v>26</v>
      </c>
      <c r="F20" s="84" t="s">
        <v>26</v>
      </c>
    </row>
    <row r="21" spans="1:6" ht="31.15" customHeight="1" x14ac:dyDescent="0.25">
      <c r="A21" s="83" t="s">
        <v>103</v>
      </c>
      <c r="B21" s="85" t="s">
        <v>155</v>
      </c>
      <c r="C21" s="86" t="s">
        <v>58</v>
      </c>
      <c r="D21" s="86" t="s">
        <v>26</v>
      </c>
      <c r="E21" s="86" t="s">
        <v>26</v>
      </c>
      <c r="F21" s="86" t="s">
        <v>26</v>
      </c>
    </row>
    <row r="22" spans="1:6" ht="30" x14ac:dyDescent="0.25">
      <c r="A22" s="83" t="s">
        <v>103</v>
      </c>
      <c r="B22" s="85" t="s">
        <v>156</v>
      </c>
      <c r="C22" s="86" t="s">
        <v>65</v>
      </c>
      <c r="D22" s="86">
        <v>0</v>
      </c>
      <c r="E22" s="86">
        <v>0</v>
      </c>
      <c r="F22" s="86" t="s">
        <v>26</v>
      </c>
    </row>
    <row r="23" spans="1:6" ht="30" x14ac:dyDescent="0.25">
      <c r="A23" s="83" t="s">
        <v>103</v>
      </c>
      <c r="B23" s="83" t="s">
        <v>157</v>
      </c>
      <c r="C23" s="84" t="s">
        <v>68</v>
      </c>
      <c r="D23" s="84">
        <v>0</v>
      </c>
      <c r="E23" s="84">
        <v>0</v>
      </c>
      <c r="F23" s="84" t="s">
        <v>26</v>
      </c>
    </row>
    <row r="24" spans="1:6" ht="31.9" customHeight="1" x14ac:dyDescent="0.25">
      <c r="A24" s="83" t="s">
        <v>103</v>
      </c>
      <c r="B24" s="85" t="s">
        <v>102</v>
      </c>
      <c r="C24" s="86" t="s">
        <v>86</v>
      </c>
      <c r="D24" s="86" t="s">
        <v>26</v>
      </c>
      <c r="E24" s="86" t="s">
        <v>26</v>
      </c>
      <c r="F24" s="86" t="s">
        <v>26</v>
      </c>
    </row>
    <row r="25" spans="1:6" ht="30" x14ac:dyDescent="0.25">
      <c r="A25" s="83" t="s">
        <v>103</v>
      </c>
      <c r="B25" s="83" t="s">
        <v>159</v>
      </c>
      <c r="C25" s="84" t="s">
        <v>81</v>
      </c>
      <c r="D25" s="84" t="s">
        <v>26</v>
      </c>
      <c r="E25" s="84" t="s">
        <v>26</v>
      </c>
      <c r="F25" s="84" t="s">
        <v>26</v>
      </c>
    </row>
    <row r="26" spans="1:6" ht="30" x14ac:dyDescent="0.25">
      <c r="A26" s="83" t="s">
        <v>103</v>
      </c>
      <c r="B26" s="85" t="s">
        <v>101</v>
      </c>
      <c r="C26" s="86" t="s">
        <v>85</v>
      </c>
      <c r="D26" s="86" t="s">
        <v>26</v>
      </c>
      <c r="E26" s="86" t="s">
        <v>26</v>
      </c>
      <c r="F26" s="86" t="s">
        <v>26</v>
      </c>
    </row>
    <row r="27" spans="1:6" ht="30" x14ac:dyDescent="0.25">
      <c r="A27" s="83" t="s">
        <v>103</v>
      </c>
      <c r="B27" s="83" t="s">
        <v>160</v>
      </c>
      <c r="C27" s="84" t="s">
        <v>82</v>
      </c>
      <c r="D27" s="84" t="s">
        <v>26</v>
      </c>
      <c r="E27" s="84" t="s">
        <v>26</v>
      </c>
      <c r="F27" s="84" t="s">
        <v>26</v>
      </c>
    </row>
    <row r="28" spans="1:6" ht="31.9" customHeight="1" x14ac:dyDescent="0.25">
      <c r="A28" s="83" t="s">
        <v>103</v>
      </c>
      <c r="B28" s="85" t="s">
        <v>100</v>
      </c>
      <c r="C28" s="86" t="s">
        <v>84</v>
      </c>
      <c r="D28" s="86" t="s">
        <v>26</v>
      </c>
      <c r="E28" s="86" t="s">
        <v>26</v>
      </c>
      <c r="F28" s="86" t="s">
        <v>26</v>
      </c>
    </row>
    <row r="29" spans="1:6" ht="30" x14ac:dyDescent="0.25">
      <c r="A29" s="83" t="s">
        <v>103</v>
      </c>
      <c r="B29" s="83" t="s">
        <v>161</v>
      </c>
      <c r="C29" s="84" t="s">
        <v>83</v>
      </c>
      <c r="D29" s="84" t="s">
        <v>26</v>
      </c>
      <c r="E29" s="84" t="s">
        <v>26</v>
      </c>
      <c r="F29" s="84" t="s">
        <v>26</v>
      </c>
    </row>
    <row r="30" spans="1:6" ht="19.899999999999999" customHeight="1" x14ac:dyDescent="0.25">
      <c r="A30" s="83" t="s">
        <v>103</v>
      </c>
      <c r="B30" s="85" t="s">
        <v>162</v>
      </c>
      <c r="C30" s="86" t="s">
        <v>70</v>
      </c>
      <c r="D30" s="86">
        <v>0</v>
      </c>
      <c r="E30" s="86">
        <v>0</v>
      </c>
      <c r="F30" s="86" t="s">
        <v>26</v>
      </c>
    </row>
    <row r="31" spans="1:6" ht="30" x14ac:dyDescent="0.25">
      <c r="A31" s="83" t="s">
        <v>103</v>
      </c>
      <c r="B31" s="83" t="s">
        <v>76</v>
      </c>
      <c r="C31" s="84" t="s">
        <v>71</v>
      </c>
      <c r="D31" s="84">
        <v>0</v>
      </c>
      <c r="E31" s="84">
        <v>0</v>
      </c>
      <c r="F31" s="84" t="s">
        <v>26</v>
      </c>
    </row>
    <row r="32" spans="1:6" x14ac:dyDescent="0.25">
      <c r="A32" s="83" t="s">
        <v>103</v>
      </c>
      <c r="B32" s="85" t="s">
        <v>75</v>
      </c>
      <c r="C32" s="86" t="s">
        <v>72</v>
      </c>
      <c r="D32" s="86">
        <v>0</v>
      </c>
      <c r="E32" s="86">
        <v>0</v>
      </c>
      <c r="F32" s="86" t="s">
        <v>26</v>
      </c>
    </row>
    <row r="33" spans="1:6" ht="30" x14ac:dyDescent="0.25">
      <c r="A33" s="83" t="s">
        <v>74</v>
      </c>
      <c r="B33" s="83" t="s">
        <v>163</v>
      </c>
      <c r="C33" s="84" t="s">
        <v>63</v>
      </c>
      <c r="D33" s="84">
        <v>0</v>
      </c>
      <c r="E33" s="84" t="s">
        <v>26</v>
      </c>
      <c r="F33" s="84" t="s">
        <v>26</v>
      </c>
    </row>
    <row r="34" spans="1:6" s="35" customFormat="1" ht="30" x14ac:dyDescent="0.25">
      <c r="A34" s="83" t="s">
        <v>74</v>
      </c>
      <c r="B34" s="83" t="s">
        <v>164</v>
      </c>
      <c r="C34" s="84" t="s">
        <v>66</v>
      </c>
      <c r="D34" s="84">
        <v>0</v>
      </c>
      <c r="E34" s="84">
        <v>0</v>
      </c>
      <c r="F34" s="84" t="s">
        <v>26</v>
      </c>
    </row>
    <row r="35" spans="1:6" ht="30" x14ac:dyDescent="0.25">
      <c r="A35" s="83" t="s">
        <v>74</v>
      </c>
      <c r="B35" s="85" t="s">
        <v>165</v>
      </c>
      <c r="C35" s="86" t="s">
        <v>106</v>
      </c>
      <c r="D35" s="86">
        <v>0</v>
      </c>
      <c r="E35" s="86" t="s">
        <v>26</v>
      </c>
      <c r="F35" s="86" t="s">
        <v>26</v>
      </c>
    </row>
    <row r="36" spans="1:6" ht="30" customHeight="1" x14ac:dyDescent="0.25">
      <c r="A36" s="83" t="s">
        <v>74</v>
      </c>
      <c r="B36" s="83" t="s">
        <v>166</v>
      </c>
      <c r="C36" s="84" t="s">
        <v>105</v>
      </c>
      <c r="D36" s="84">
        <v>0</v>
      </c>
      <c r="E36" s="84" t="s">
        <v>26</v>
      </c>
      <c r="F36" s="84" t="s">
        <v>26</v>
      </c>
    </row>
    <row r="37" spans="1:6" ht="30" customHeight="1" x14ac:dyDescent="0.25">
      <c r="A37" s="83" t="s">
        <v>74</v>
      </c>
      <c r="B37" s="85" t="s">
        <v>167</v>
      </c>
      <c r="C37" s="86" t="s">
        <v>107</v>
      </c>
      <c r="D37" s="86">
        <v>0</v>
      </c>
      <c r="E37" s="86" t="s">
        <v>26</v>
      </c>
      <c r="F37" s="86" t="s">
        <v>26</v>
      </c>
    </row>
    <row r="38" spans="1:6" ht="30" customHeight="1" x14ac:dyDescent="0.25">
      <c r="A38" s="83" t="s">
        <v>73</v>
      </c>
      <c r="B38" s="85" t="s">
        <v>191</v>
      </c>
      <c r="C38" s="86" t="s">
        <v>64</v>
      </c>
      <c r="D38" s="86">
        <v>0</v>
      </c>
      <c r="E38" s="86" t="s">
        <v>26</v>
      </c>
      <c r="F38" s="86" t="s">
        <v>26</v>
      </c>
    </row>
    <row r="39" spans="1:6" ht="30" x14ac:dyDescent="0.25">
      <c r="A39" s="83" t="s">
        <v>73</v>
      </c>
      <c r="B39" s="83" t="s">
        <v>192</v>
      </c>
      <c r="C39" s="84" t="s">
        <v>78</v>
      </c>
      <c r="D39" s="84">
        <v>0</v>
      </c>
      <c r="E39" s="84">
        <v>0</v>
      </c>
      <c r="F39" s="84" t="s">
        <v>26</v>
      </c>
    </row>
    <row r="40" spans="1:6" s="35" customFormat="1" ht="45" x14ac:dyDescent="0.25">
      <c r="A40" s="83" t="s">
        <v>73</v>
      </c>
      <c r="B40" s="85" t="s">
        <v>168</v>
      </c>
      <c r="C40" s="86" t="s">
        <v>79</v>
      </c>
      <c r="D40" s="86">
        <v>0</v>
      </c>
      <c r="E40" s="86">
        <v>0</v>
      </c>
      <c r="F40" s="86" t="s">
        <v>26</v>
      </c>
    </row>
    <row r="41" spans="1:6" ht="45" x14ac:dyDescent="0.25">
      <c r="A41" s="83" t="s">
        <v>73</v>
      </c>
      <c r="B41" s="83" t="s">
        <v>193</v>
      </c>
      <c r="C41" s="84" t="s">
        <v>88</v>
      </c>
      <c r="D41" s="84">
        <v>0</v>
      </c>
      <c r="E41" s="84" t="s">
        <v>26</v>
      </c>
      <c r="F41" s="84" t="s">
        <v>26</v>
      </c>
    </row>
    <row r="42" spans="1:6" s="35" customFormat="1" ht="45" x14ac:dyDescent="0.25">
      <c r="A42" s="83" t="s">
        <v>73</v>
      </c>
      <c r="B42" s="85" t="s">
        <v>169</v>
      </c>
      <c r="C42" s="86" t="s">
        <v>91</v>
      </c>
      <c r="D42" s="86">
        <v>0</v>
      </c>
      <c r="E42" s="86" t="s">
        <v>26</v>
      </c>
      <c r="F42" s="86" t="s">
        <v>26</v>
      </c>
    </row>
    <row r="43" spans="1:6" ht="30" x14ac:dyDescent="0.25">
      <c r="A43" s="83" t="s">
        <v>73</v>
      </c>
      <c r="B43" s="83" t="s">
        <v>194</v>
      </c>
      <c r="C43" s="84" t="s">
        <v>89</v>
      </c>
      <c r="D43" s="84">
        <v>0</v>
      </c>
      <c r="E43" s="84" t="s">
        <v>26</v>
      </c>
      <c r="F43" s="84" t="s">
        <v>26</v>
      </c>
    </row>
    <row r="44" spans="1:6" s="35" customFormat="1" ht="45" x14ac:dyDescent="0.25">
      <c r="A44" s="83" t="s">
        <v>73</v>
      </c>
      <c r="B44" s="85" t="s">
        <v>170</v>
      </c>
      <c r="C44" s="86" t="s">
        <v>92</v>
      </c>
      <c r="D44" s="86">
        <v>0</v>
      </c>
      <c r="E44" s="86" t="s">
        <v>26</v>
      </c>
      <c r="F44" s="86" t="s">
        <v>26</v>
      </c>
    </row>
    <row r="45" spans="1:6" ht="48" customHeight="1" x14ac:dyDescent="0.25">
      <c r="A45" s="83" t="s">
        <v>73</v>
      </c>
      <c r="B45" s="83" t="s">
        <v>195</v>
      </c>
      <c r="C45" s="84" t="s">
        <v>90</v>
      </c>
      <c r="D45" s="84">
        <v>0</v>
      </c>
      <c r="E45" s="84" t="s">
        <v>26</v>
      </c>
      <c r="F45" s="84" t="s">
        <v>26</v>
      </c>
    </row>
    <row r="46" spans="1:6" ht="60" x14ac:dyDescent="0.25">
      <c r="A46" s="83" t="s">
        <v>73</v>
      </c>
      <c r="B46" s="85" t="s">
        <v>171</v>
      </c>
      <c r="C46" s="86" t="s">
        <v>93</v>
      </c>
      <c r="D46" s="86">
        <v>0</v>
      </c>
      <c r="E46" s="86" t="s">
        <v>26</v>
      </c>
      <c r="F46" s="86" t="s">
        <v>26</v>
      </c>
    </row>
    <row r="47" spans="1:6" ht="30.75" customHeight="1" x14ac:dyDescent="0.25">
      <c r="A47" s="83" t="s">
        <v>143</v>
      </c>
      <c r="B47" s="83" t="s">
        <v>285</v>
      </c>
      <c r="C47" s="84" t="s">
        <v>59</v>
      </c>
      <c r="D47" s="84">
        <v>0</v>
      </c>
      <c r="E47" s="84" t="s">
        <v>26</v>
      </c>
      <c r="F47" s="84" t="s">
        <v>26</v>
      </c>
    </row>
    <row r="48" spans="1:6" ht="30.75" customHeight="1" x14ac:dyDescent="0.25">
      <c r="A48" s="83" t="s">
        <v>143</v>
      </c>
      <c r="B48" s="85" t="s">
        <v>97</v>
      </c>
      <c r="C48" s="86" t="s">
        <v>94</v>
      </c>
      <c r="D48" s="86">
        <v>0</v>
      </c>
      <c r="E48" s="86" t="s">
        <v>26</v>
      </c>
      <c r="F48" s="86" t="s">
        <v>26</v>
      </c>
    </row>
    <row r="49" spans="1:6" ht="30.75" customHeight="1" x14ac:dyDescent="0.25">
      <c r="A49" s="83" t="s">
        <v>143</v>
      </c>
      <c r="B49" s="83" t="s">
        <v>98</v>
      </c>
      <c r="C49" s="84" t="s">
        <v>95</v>
      </c>
      <c r="D49" s="84">
        <v>0</v>
      </c>
      <c r="E49" s="84" t="s">
        <v>26</v>
      </c>
      <c r="F49" s="84" t="s">
        <v>26</v>
      </c>
    </row>
    <row r="50" spans="1:6" ht="30" x14ac:dyDescent="0.25">
      <c r="A50" s="83" t="s">
        <v>143</v>
      </c>
      <c r="B50" s="85" t="s">
        <v>99</v>
      </c>
      <c r="C50" s="86" t="s">
        <v>96</v>
      </c>
      <c r="D50" s="86">
        <v>0</v>
      </c>
      <c r="E50" s="86" t="s">
        <v>26</v>
      </c>
      <c r="F50" s="86" t="s">
        <v>26</v>
      </c>
    </row>
  </sheetData>
  <mergeCells count="11">
    <mergeCell ref="A1:F1"/>
    <mergeCell ref="A8:F8"/>
    <mergeCell ref="A14:F14"/>
    <mergeCell ref="A3:F3"/>
    <mergeCell ref="A6:F6"/>
    <mergeCell ref="A7:F7"/>
    <mergeCell ref="A9:F9"/>
    <mergeCell ref="A10:F10"/>
    <mergeCell ref="A12:F12"/>
    <mergeCell ref="A2:F2"/>
    <mergeCell ref="A11:F11"/>
  </mergeCells>
  <hyperlinks>
    <hyperlink ref="F4" r:id="rId1" xr:uid="{00000000-0004-0000-0100-000000000000}"/>
  </hyperlinks>
  <pageMargins left="0.70866141732283472" right="0.70866141732283472" top="0.98425196850393704" bottom="0.98425196850393704" header="0.31496062992125984" footer="0.31496062992125984"/>
  <pageSetup scale="74" fitToHeight="2" orientation="portrait" r:id="rId2"/>
  <headerFooter>
    <oddHeader>&amp;L&amp;G&amp;R&amp;"-,Vet"&amp;K03+000/&amp;"-,Standaard"&amp;K01+000 &amp;"-,Vet"&amp;K03+000cijfers
&amp;A</oddHeader>
    <oddFooter>&amp;L&amp;G&amp;R&amp;"-,Bold"&amp;K03+000www.zorg-en-gezondheid.be</oddFooter>
  </headerFooter>
  <rowBreaks count="1" manualBreakCount="1">
    <brk id="29" max="16383" man="1"/>
  </rowBreaks>
  <legacyDrawing r:id="rId3"/>
  <legacyDrawingHF r:id="rId4"/>
  <tableParts count="1">
    <tablePart r:id="rId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6"/>
  <sheetViews>
    <sheetView zoomScaleNormal="100" workbookViewId="0">
      <selection activeCell="B1" sqref="B1:M1"/>
    </sheetView>
  </sheetViews>
  <sheetFormatPr defaultRowHeight="15" x14ac:dyDescent="0.25"/>
  <cols>
    <col min="1" max="1" width="33.42578125" customWidth="1"/>
    <col min="2" max="2" width="8.28515625" customWidth="1"/>
    <col min="3" max="3" width="7.28515625" customWidth="1"/>
    <col min="4" max="4" width="7.85546875" customWidth="1"/>
    <col min="5" max="6" width="8.28515625" customWidth="1"/>
    <col min="7" max="7" width="7.28515625" customWidth="1"/>
    <col min="8" max="8" width="7.7109375" customWidth="1"/>
    <col min="9" max="9" width="8" customWidth="1"/>
    <col min="10" max="10" width="8.28515625" customWidth="1"/>
    <col min="11" max="11" width="7.28515625" customWidth="1"/>
    <col min="12" max="13" width="7.7109375" customWidth="1"/>
  </cols>
  <sheetData>
    <row r="1" spans="1:18" ht="78" customHeight="1" x14ac:dyDescent="0.25">
      <c r="A1" s="14" t="s">
        <v>15</v>
      </c>
      <c r="B1" s="191" t="s">
        <v>246</v>
      </c>
      <c r="C1" s="191"/>
      <c r="D1" s="191"/>
      <c r="E1" s="191"/>
      <c r="F1" s="191"/>
      <c r="G1" s="191"/>
      <c r="H1" s="191"/>
      <c r="I1" s="191"/>
      <c r="J1" s="191"/>
      <c r="K1" s="191"/>
      <c r="L1" s="191"/>
      <c r="M1" s="191"/>
    </row>
    <row r="2" spans="1:18" ht="21" x14ac:dyDescent="0.25">
      <c r="A2" s="9"/>
      <c r="B2" s="16" t="s">
        <v>27</v>
      </c>
      <c r="C2" s="16"/>
      <c r="D2" s="16"/>
      <c r="E2" s="16"/>
    </row>
    <row r="3" spans="1:18" ht="18" thickBot="1" x14ac:dyDescent="0.35">
      <c r="B3" s="192" t="s">
        <v>11</v>
      </c>
      <c r="C3" s="192"/>
      <c r="D3" s="192"/>
      <c r="E3" s="192"/>
      <c r="F3" s="192" t="s">
        <v>12</v>
      </c>
      <c r="G3" s="192"/>
      <c r="H3" s="192"/>
      <c r="I3" s="192"/>
      <c r="J3" s="192" t="s">
        <v>18</v>
      </c>
      <c r="K3" s="192"/>
      <c r="L3" s="192"/>
      <c r="M3" s="192"/>
    </row>
    <row r="4" spans="1:18" ht="45.75" thickTop="1" x14ac:dyDescent="0.25">
      <c r="A4" s="11"/>
      <c r="B4" s="21" t="s">
        <v>176</v>
      </c>
      <c r="C4" s="21" t="s">
        <v>29</v>
      </c>
      <c r="D4" s="21" t="s">
        <v>209</v>
      </c>
      <c r="E4" s="21" t="s">
        <v>210</v>
      </c>
      <c r="F4" s="21" t="s">
        <v>176</v>
      </c>
      <c r="G4" s="21" t="s">
        <v>29</v>
      </c>
      <c r="H4" s="21" t="s">
        <v>209</v>
      </c>
      <c r="I4" s="21" t="s">
        <v>210</v>
      </c>
      <c r="J4" s="21" t="s">
        <v>176</v>
      </c>
      <c r="K4" s="21" t="s">
        <v>29</v>
      </c>
      <c r="L4" s="21" t="s">
        <v>209</v>
      </c>
      <c r="M4" s="21" t="s">
        <v>210</v>
      </c>
      <c r="R4" s="124"/>
    </row>
    <row r="5" spans="1:18" ht="22.15" customHeight="1" x14ac:dyDescent="0.25">
      <c r="A5" s="24" t="s">
        <v>172</v>
      </c>
      <c r="B5" s="27">
        <v>12</v>
      </c>
      <c r="C5" s="48">
        <f>B5/B$10</f>
        <v>0.34285714285714286</v>
      </c>
      <c r="D5" s="89">
        <v>1</v>
      </c>
      <c r="E5" s="48">
        <f t="shared" ref="E5:E12" si="0">D5/D$12</f>
        <v>3.4482758620689655E-3</v>
      </c>
      <c r="F5" s="27">
        <v>2</v>
      </c>
      <c r="G5" s="48">
        <f>F5/F$10</f>
        <v>0.25</v>
      </c>
      <c r="H5" s="89">
        <v>0</v>
      </c>
      <c r="I5" s="48">
        <f t="shared" ref="I5:I12" si="1">H5/H$12</f>
        <v>0</v>
      </c>
      <c r="J5" s="27">
        <f t="shared" ref="J5:L13" si="2">B5+F5</f>
        <v>14</v>
      </c>
      <c r="K5" s="51">
        <f>J5/J$10</f>
        <v>0.32558139534883723</v>
      </c>
      <c r="L5" s="27">
        <f t="shared" si="2"/>
        <v>1</v>
      </c>
      <c r="M5" s="48">
        <f t="shared" ref="M5:M12" si="3">L5/L$12</f>
        <v>2.1834061135371178E-3</v>
      </c>
      <c r="R5" s="124"/>
    </row>
    <row r="6" spans="1:18" ht="18.600000000000001" customHeight="1" x14ac:dyDescent="0.25">
      <c r="A6" s="23" t="s">
        <v>173</v>
      </c>
      <c r="B6" s="26">
        <v>12</v>
      </c>
      <c r="C6" s="47">
        <f>B6/B$10</f>
        <v>0.34285714285714286</v>
      </c>
      <c r="D6" s="90">
        <f>2+4+12</f>
        <v>18</v>
      </c>
      <c r="E6" s="47">
        <f t="shared" si="0"/>
        <v>6.2068965517241378E-2</v>
      </c>
      <c r="F6" s="26">
        <v>2</v>
      </c>
      <c r="G6" s="47">
        <f>F6/F$10</f>
        <v>0.25</v>
      </c>
      <c r="H6" s="90">
        <f>0+5+8</f>
        <v>13</v>
      </c>
      <c r="I6" s="47">
        <f t="shared" si="1"/>
        <v>7.7380952380952384E-2</v>
      </c>
      <c r="J6" s="26">
        <f t="shared" si="2"/>
        <v>14</v>
      </c>
      <c r="K6" s="50">
        <f>J6/J$10</f>
        <v>0.32558139534883723</v>
      </c>
      <c r="L6" s="26">
        <f t="shared" si="2"/>
        <v>31</v>
      </c>
      <c r="M6" s="47">
        <f t="shared" si="3"/>
        <v>6.768558951965066E-2</v>
      </c>
      <c r="R6" s="124"/>
    </row>
    <row r="7" spans="1:18" ht="30" x14ac:dyDescent="0.25">
      <c r="A7" s="24" t="s">
        <v>174</v>
      </c>
      <c r="B7" s="27">
        <v>6</v>
      </c>
      <c r="C7" s="48">
        <f>B7/B$10</f>
        <v>0.17142857142857143</v>
      </c>
      <c r="D7" s="89">
        <f>4+6+10</f>
        <v>20</v>
      </c>
      <c r="E7" s="48">
        <f t="shared" si="0"/>
        <v>6.8965517241379309E-2</v>
      </c>
      <c r="F7" s="27">
        <v>1</v>
      </c>
      <c r="G7" s="48">
        <f>F7/F$10</f>
        <v>0.125</v>
      </c>
      <c r="H7" s="89">
        <f>1+3+7</f>
        <v>11</v>
      </c>
      <c r="I7" s="48">
        <f t="shared" si="1"/>
        <v>6.5476190476190479E-2</v>
      </c>
      <c r="J7" s="27">
        <f t="shared" si="2"/>
        <v>7</v>
      </c>
      <c r="K7" s="51">
        <f>J7/J$10</f>
        <v>0.16279069767441862</v>
      </c>
      <c r="L7" s="27">
        <f t="shared" si="2"/>
        <v>31</v>
      </c>
      <c r="M7" s="48">
        <f t="shared" si="3"/>
        <v>6.768558951965066E-2</v>
      </c>
      <c r="R7" s="124"/>
    </row>
    <row r="8" spans="1:18" x14ac:dyDescent="0.25">
      <c r="A8" s="23" t="s">
        <v>175</v>
      </c>
      <c r="B8" s="26">
        <v>5</v>
      </c>
      <c r="C8" s="47">
        <f>B8/B$10</f>
        <v>0.14285714285714285</v>
      </c>
      <c r="D8" s="90">
        <f>3+22+38</f>
        <v>63</v>
      </c>
      <c r="E8" s="47">
        <f t="shared" si="0"/>
        <v>0.21724137931034482</v>
      </c>
      <c r="F8" s="26">
        <v>3</v>
      </c>
      <c r="G8" s="47">
        <f>F8/F$10</f>
        <v>0.375</v>
      </c>
      <c r="H8" s="90">
        <f>11+18+27</f>
        <v>56</v>
      </c>
      <c r="I8" s="47">
        <f t="shared" si="1"/>
        <v>0.33333333333333331</v>
      </c>
      <c r="J8" s="26">
        <f t="shared" si="2"/>
        <v>8</v>
      </c>
      <c r="K8" s="50">
        <f>J8/J$10</f>
        <v>0.18604651162790697</v>
      </c>
      <c r="L8" s="26">
        <f t="shared" si="2"/>
        <v>119</v>
      </c>
      <c r="M8" s="47">
        <f t="shared" si="3"/>
        <v>0.25982532751091703</v>
      </c>
      <c r="R8" s="124"/>
    </row>
    <row r="9" spans="1:18" ht="18.600000000000001" customHeight="1" x14ac:dyDescent="0.25">
      <c r="A9" s="24" t="s">
        <v>112</v>
      </c>
      <c r="B9" s="27"/>
      <c r="C9" s="48"/>
      <c r="D9" s="89">
        <v>85</v>
      </c>
      <c r="E9" s="48">
        <f t="shared" si="0"/>
        <v>0.29310344827586204</v>
      </c>
      <c r="F9" s="27"/>
      <c r="G9" s="48"/>
      <c r="H9" s="89">
        <v>43</v>
      </c>
      <c r="I9" s="48">
        <f t="shared" si="1"/>
        <v>0.25595238095238093</v>
      </c>
      <c r="J9" s="27"/>
      <c r="K9" s="51"/>
      <c r="L9" s="27">
        <f t="shared" si="2"/>
        <v>128</v>
      </c>
      <c r="M9" s="48">
        <f t="shared" si="3"/>
        <v>0.27947598253275108</v>
      </c>
      <c r="R9" s="124"/>
    </row>
    <row r="10" spans="1:18" ht="30.75" thickBot="1" x14ac:dyDescent="0.3">
      <c r="A10" s="25" t="s">
        <v>28</v>
      </c>
      <c r="B10" s="28">
        <f>SUM(B5:B9)</f>
        <v>35</v>
      </c>
      <c r="C10" s="49">
        <f t="shared" ref="C10" si="4">B10/B$10</f>
        <v>1</v>
      </c>
      <c r="D10" s="28">
        <f>SUM(D5:D9)</f>
        <v>187</v>
      </c>
      <c r="E10" s="49">
        <f t="shared" si="0"/>
        <v>0.64482758620689651</v>
      </c>
      <c r="F10" s="28">
        <f>SUM(F5:F9)</f>
        <v>8</v>
      </c>
      <c r="G10" s="49">
        <f t="shared" ref="G10" si="5">F10/F$10</f>
        <v>1</v>
      </c>
      <c r="H10" s="28">
        <f>SUM(H5:H9)</f>
        <v>123</v>
      </c>
      <c r="I10" s="49">
        <f t="shared" si="1"/>
        <v>0.7321428571428571</v>
      </c>
      <c r="J10" s="28">
        <f>SUM(J5:J9)</f>
        <v>43</v>
      </c>
      <c r="K10" s="22">
        <f t="shared" ref="K10" si="6">J10/J$10</f>
        <v>1</v>
      </c>
      <c r="L10" s="28">
        <f>SUM(L5:L9)</f>
        <v>310</v>
      </c>
      <c r="M10" s="49">
        <f t="shared" si="3"/>
        <v>0.67685589519650657</v>
      </c>
      <c r="O10" s="37"/>
      <c r="R10" s="124"/>
    </row>
    <row r="11" spans="1:18" ht="15.75" thickTop="1" x14ac:dyDescent="0.25">
      <c r="A11" s="24" t="s">
        <v>109</v>
      </c>
      <c r="B11" s="27"/>
      <c r="C11" s="48"/>
      <c r="D11" s="89">
        <v>103</v>
      </c>
      <c r="E11" s="48">
        <f t="shared" si="0"/>
        <v>0.35517241379310344</v>
      </c>
      <c r="F11" s="27"/>
      <c r="G11" s="48"/>
      <c r="H11" s="89">
        <v>45</v>
      </c>
      <c r="I11" s="48">
        <f t="shared" si="1"/>
        <v>0.26785714285714285</v>
      </c>
      <c r="J11" s="27"/>
      <c r="K11" s="48"/>
      <c r="L11" s="27">
        <f t="shared" si="2"/>
        <v>148</v>
      </c>
      <c r="M11" s="48">
        <f t="shared" si="3"/>
        <v>0.32314410480349343</v>
      </c>
      <c r="O11" s="37"/>
      <c r="R11" s="124"/>
    </row>
    <row r="12" spans="1:18" ht="15.75" thickBot="1" x14ac:dyDescent="0.3">
      <c r="A12" s="25" t="s">
        <v>110</v>
      </c>
      <c r="B12" s="28"/>
      <c r="C12" s="52"/>
      <c r="D12" s="91">
        <f>D11+D10</f>
        <v>290</v>
      </c>
      <c r="E12" s="52">
        <f t="shared" si="0"/>
        <v>1</v>
      </c>
      <c r="F12" s="28"/>
      <c r="G12" s="52"/>
      <c r="H12" s="91">
        <f>H11+H10</f>
        <v>168</v>
      </c>
      <c r="I12" s="52">
        <f t="shared" si="1"/>
        <v>1</v>
      </c>
      <c r="J12" s="28"/>
      <c r="K12" s="52"/>
      <c r="L12" s="28">
        <f t="shared" si="2"/>
        <v>458</v>
      </c>
      <c r="M12" s="52">
        <f t="shared" si="3"/>
        <v>1</v>
      </c>
      <c r="O12" s="37"/>
      <c r="R12" s="124"/>
    </row>
    <row r="13" spans="1:18" ht="16.5" thickTop="1" thickBot="1" x14ac:dyDescent="0.3">
      <c r="A13" s="53" t="s">
        <v>30</v>
      </c>
      <c r="B13" s="54">
        <v>30092</v>
      </c>
      <c r="C13" s="55">
        <f>B10/B13</f>
        <v>1.1630998271965971E-3</v>
      </c>
      <c r="D13" s="55"/>
      <c r="E13" s="55">
        <f>D12/B13</f>
        <v>9.637112853914661E-3</v>
      </c>
      <c r="F13" s="54">
        <v>30264</v>
      </c>
      <c r="G13" s="92">
        <f>F10/F13</f>
        <v>2.6434047052603752E-4</v>
      </c>
      <c r="H13" s="55"/>
      <c r="I13" s="55">
        <f>H12/F13</f>
        <v>5.5511498810467885E-3</v>
      </c>
      <c r="J13" s="54">
        <f t="shared" si="2"/>
        <v>60356</v>
      </c>
      <c r="K13" s="55">
        <f>J10/J13</f>
        <v>7.1243952548213929E-4</v>
      </c>
      <c r="L13" s="55"/>
      <c r="M13" s="55">
        <f>L12/J13</f>
        <v>7.5883093644376698E-3</v>
      </c>
      <c r="O13" s="37"/>
      <c r="R13" s="124"/>
    </row>
    <row r="14" spans="1:18" ht="4.5" customHeight="1" thickTop="1" x14ac:dyDescent="0.25">
      <c r="A14" s="10"/>
      <c r="B14" s="17"/>
      <c r="C14" s="17"/>
      <c r="D14" s="17"/>
      <c r="E14" s="17"/>
      <c r="F14" s="17"/>
      <c r="G14" s="17"/>
      <c r="H14" s="17"/>
      <c r="I14" s="17"/>
      <c r="J14" s="17"/>
      <c r="K14" s="17"/>
      <c r="L14" s="38"/>
      <c r="M14" s="38"/>
      <c r="R14" s="124"/>
    </row>
    <row r="15" spans="1:18" x14ac:dyDescent="0.25">
      <c r="A15" s="10" t="s">
        <v>6</v>
      </c>
      <c r="B15" s="17" t="s">
        <v>247</v>
      </c>
      <c r="C15" s="38"/>
      <c r="D15" s="38"/>
      <c r="E15" s="38"/>
    </row>
    <row r="16" spans="1:18" ht="3.75" customHeight="1" x14ac:dyDescent="0.25"/>
    <row r="17" spans="1:19" ht="31.5" customHeight="1" x14ac:dyDescent="0.25">
      <c r="A17" s="29" t="s">
        <v>20</v>
      </c>
      <c r="B17" s="186" t="s">
        <v>113</v>
      </c>
      <c r="C17" s="186"/>
      <c r="D17" s="186"/>
      <c r="E17" s="186"/>
      <c r="F17" s="186"/>
      <c r="G17" s="186"/>
      <c r="H17" s="186"/>
      <c r="I17" s="186"/>
      <c r="J17" s="186"/>
      <c r="K17" s="186"/>
      <c r="L17" s="186"/>
      <c r="M17" s="186"/>
      <c r="R17" s="124"/>
      <c r="S17" s="124"/>
    </row>
    <row r="18" spans="1:19" ht="30" customHeight="1" x14ac:dyDescent="0.25">
      <c r="B18" s="193" t="s">
        <v>250</v>
      </c>
      <c r="C18" s="193"/>
      <c r="D18" s="193"/>
      <c r="E18" s="193"/>
      <c r="F18" s="193"/>
      <c r="G18" s="193"/>
      <c r="H18" s="193"/>
      <c r="I18" s="193"/>
      <c r="J18" s="193"/>
      <c r="K18" s="193"/>
      <c r="L18" s="193"/>
      <c r="M18" s="193"/>
      <c r="R18" s="124"/>
      <c r="S18" s="124"/>
    </row>
    <row r="19" spans="1:19" ht="30" customHeight="1" x14ac:dyDescent="0.25">
      <c r="B19" s="193" t="s">
        <v>220</v>
      </c>
      <c r="C19" s="193"/>
      <c r="D19" s="193"/>
      <c r="E19" s="193"/>
      <c r="F19" s="193"/>
      <c r="G19" s="193"/>
      <c r="H19" s="193"/>
      <c r="I19" s="193"/>
      <c r="J19" s="193"/>
      <c r="K19" s="193"/>
      <c r="L19" s="193"/>
      <c r="M19" s="193"/>
      <c r="R19" s="124"/>
    </row>
    <row r="20" spans="1:19" ht="45" customHeight="1" x14ac:dyDescent="0.25">
      <c r="B20" s="193" t="s">
        <v>221</v>
      </c>
      <c r="C20" s="193"/>
      <c r="D20" s="193"/>
      <c r="E20" s="193"/>
      <c r="F20" s="193"/>
      <c r="G20" s="193"/>
      <c r="H20" s="193"/>
      <c r="I20" s="193"/>
      <c r="J20" s="193"/>
      <c r="K20" s="193"/>
      <c r="L20" s="193"/>
      <c r="M20" s="193"/>
    </row>
    <row r="21" spans="1:19" x14ac:dyDescent="0.25">
      <c r="C21" s="18"/>
      <c r="D21" s="18"/>
      <c r="E21" s="18"/>
      <c r="F21" s="18"/>
      <c r="G21" s="18"/>
      <c r="H21" s="18"/>
      <c r="I21" s="18"/>
      <c r="J21" s="18"/>
      <c r="K21" s="18"/>
      <c r="L21" s="18"/>
      <c r="M21" s="30" t="s">
        <v>111</v>
      </c>
      <c r="R21" s="124"/>
    </row>
    <row r="22" spans="1:19" ht="59.25" customHeight="1" x14ac:dyDescent="0.25">
      <c r="A22" s="14" t="s">
        <v>22</v>
      </c>
      <c r="B22" s="191" t="s">
        <v>248</v>
      </c>
      <c r="C22" s="191"/>
      <c r="D22" s="191"/>
      <c r="E22" s="191"/>
      <c r="F22" s="191"/>
      <c r="G22" s="191"/>
      <c r="H22" s="191"/>
      <c r="I22" s="191"/>
      <c r="J22" s="191"/>
      <c r="K22" s="191"/>
      <c r="L22" s="191"/>
      <c r="M22" s="191"/>
      <c r="R22" s="124"/>
    </row>
    <row r="23" spans="1:19" ht="21" x14ac:dyDescent="0.25">
      <c r="B23" s="16" t="s">
        <v>31</v>
      </c>
    </row>
    <row r="56" spans="1:13" ht="51" customHeight="1" x14ac:dyDescent="0.25">
      <c r="A56" s="14" t="s">
        <v>15</v>
      </c>
      <c r="B56" s="191" t="s">
        <v>249</v>
      </c>
      <c r="C56" s="191"/>
      <c r="D56" s="191"/>
      <c r="E56" s="191"/>
      <c r="F56" s="191"/>
      <c r="G56" s="191"/>
      <c r="H56" s="191"/>
      <c r="I56" s="191"/>
      <c r="J56" s="191"/>
      <c r="K56" s="191"/>
      <c r="L56" s="191"/>
      <c r="M56" s="191"/>
    </row>
    <row r="58" spans="1:13" ht="21" x14ac:dyDescent="0.25">
      <c r="A58" s="9"/>
      <c r="B58" s="16" t="s">
        <v>27</v>
      </c>
      <c r="C58" s="16"/>
      <c r="D58" s="16"/>
      <c r="E58" s="16"/>
      <c r="I58" s="16" t="s">
        <v>200</v>
      </c>
    </row>
    <row r="59" spans="1:13" ht="18" thickBot="1" x14ac:dyDescent="0.35">
      <c r="B59" s="192" t="s">
        <v>11</v>
      </c>
      <c r="C59" s="192"/>
      <c r="D59" s="192" t="s">
        <v>12</v>
      </c>
      <c r="E59" s="192"/>
      <c r="F59" s="192" t="s">
        <v>18</v>
      </c>
      <c r="G59" s="192"/>
    </row>
    <row r="60" spans="1:13" ht="15.75" thickTop="1" x14ac:dyDescent="0.25">
      <c r="A60" s="11"/>
      <c r="B60" s="21" t="s">
        <v>142</v>
      </c>
      <c r="C60" s="21" t="s">
        <v>17</v>
      </c>
      <c r="D60" s="21" t="s">
        <v>142</v>
      </c>
      <c r="E60" s="21" t="s">
        <v>17</v>
      </c>
      <c r="F60" s="21" t="s">
        <v>142</v>
      </c>
      <c r="G60" s="21" t="s">
        <v>17</v>
      </c>
    </row>
    <row r="61" spans="1:13" ht="30" x14ac:dyDescent="0.25">
      <c r="A61" s="24" t="s">
        <v>145</v>
      </c>
      <c r="B61" s="27">
        <v>35</v>
      </c>
      <c r="C61" s="48">
        <f>B61/B$70</f>
        <v>0.1076923076923077</v>
      </c>
      <c r="D61" s="89">
        <v>8</v>
      </c>
      <c r="E61" s="48">
        <f>D61/D$70</f>
        <v>4.5454545454545456E-2</v>
      </c>
      <c r="F61" s="27">
        <f>B61+D61</f>
        <v>43</v>
      </c>
      <c r="G61" s="48">
        <f>F61/F$70</f>
        <v>8.5828343313373259E-2</v>
      </c>
    </row>
    <row r="62" spans="1:13" x14ac:dyDescent="0.25">
      <c r="A62" s="95" t="s">
        <v>139</v>
      </c>
      <c r="B62" s="96">
        <v>5</v>
      </c>
      <c r="C62" s="97">
        <f t="shared" ref="C62:G71" si="7">B62/B$70</f>
        <v>1.5384615384615385E-2</v>
      </c>
      <c r="D62" s="98">
        <v>3</v>
      </c>
      <c r="E62" s="97">
        <f t="shared" si="7"/>
        <v>1.7045454545454544E-2</v>
      </c>
      <c r="F62" s="96">
        <f t="shared" ref="F62:F69" si="8">B62+D62</f>
        <v>8</v>
      </c>
      <c r="G62" s="97">
        <f t="shared" ref="G62" si="9">F62/F$70</f>
        <v>1.5968063872255488E-2</v>
      </c>
    </row>
    <row r="63" spans="1:13" s="35" customFormat="1" ht="30" x14ac:dyDescent="0.25">
      <c r="A63" s="23" t="s">
        <v>140</v>
      </c>
      <c r="B63" s="26">
        <v>10</v>
      </c>
      <c r="C63" s="47">
        <f t="shared" si="7"/>
        <v>3.0769230769230771E-2</v>
      </c>
      <c r="D63" s="90">
        <v>12</v>
      </c>
      <c r="E63" s="47">
        <f t="shared" si="7"/>
        <v>6.8181818181818177E-2</v>
      </c>
      <c r="F63" s="26">
        <f t="shared" si="8"/>
        <v>22</v>
      </c>
      <c r="G63" s="47">
        <f t="shared" ref="G63" si="10">F63/F$70</f>
        <v>4.3912175648702596E-2</v>
      </c>
    </row>
    <row r="64" spans="1:13" s="35" customFormat="1" x14ac:dyDescent="0.25">
      <c r="A64" s="99" t="s">
        <v>139</v>
      </c>
      <c r="B64" s="100">
        <v>3</v>
      </c>
      <c r="C64" s="101">
        <f t="shared" si="7"/>
        <v>9.2307692307692316E-3</v>
      </c>
      <c r="D64" s="102">
        <v>11</v>
      </c>
      <c r="E64" s="101">
        <f t="shared" si="7"/>
        <v>6.25E-2</v>
      </c>
      <c r="F64" s="100">
        <f t="shared" si="8"/>
        <v>14</v>
      </c>
      <c r="G64" s="101">
        <f t="shared" ref="G64" si="11">F64/F$70</f>
        <v>2.7944111776447105E-2</v>
      </c>
    </row>
    <row r="65" spans="1:9" s="35" customFormat="1" ht="30" x14ac:dyDescent="0.25">
      <c r="A65" s="121" t="s">
        <v>141</v>
      </c>
      <c r="B65" s="125">
        <v>60</v>
      </c>
      <c r="C65" s="126">
        <f t="shared" si="7"/>
        <v>0.18461538461538463</v>
      </c>
      <c r="D65" s="127">
        <v>42</v>
      </c>
      <c r="E65" s="126">
        <f t="shared" si="7"/>
        <v>0.23863636363636365</v>
      </c>
      <c r="F65" s="125">
        <f t="shared" si="8"/>
        <v>102</v>
      </c>
      <c r="G65" s="126">
        <f t="shared" ref="G65" si="12">F65/F$70</f>
        <v>0.20359281437125748</v>
      </c>
    </row>
    <row r="66" spans="1:9" s="35" customFormat="1" x14ac:dyDescent="0.25">
      <c r="A66" s="117" t="s">
        <v>139</v>
      </c>
      <c r="B66" s="118">
        <v>37</v>
      </c>
      <c r="C66" s="119">
        <f t="shared" si="7"/>
        <v>0.11384615384615385</v>
      </c>
      <c r="D66" s="120">
        <v>27</v>
      </c>
      <c r="E66" s="119">
        <f t="shared" si="7"/>
        <v>0.15340909090909091</v>
      </c>
      <c r="F66" s="118">
        <f t="shared" si="8"/>
        <v>64</v>
      </c>
      <c r="G66" s="119">
        <f t="shared" ref="G66" si="13">F66/F$70</f>
        <v>0.1277445109780439</v>
      </c>
    </row>
    <row r="67" spans="1:9" ht="30" x14ac:dyDescent="0.25">
      <c r="A67" s="23" t="s">
        <v>143</v>
      </c>
      <c r="B67" s="26">
        <v>117</v>
      </c>
      <c r="C67" s="47">
        <f t="shared" si="7"/>
        <v>0.36</v>
      </c>
      <c r="D67" s="90">
        <v>69</v>
      </c>
      <c r="E67" s="47">
        <f t="shared" si="7"/>
        <v>0.39204545454545453</v>
      </c>
      <c r="F67" s="26">
        <f t="shared" si="8"/>
        <v>186</v>
      </c>
      <c r="G67" s="47">
        <f t="shared" ref="G67" si="14">F67/F$70</f>
        <v>0.3712574850299401</v>
      </c>
    </row>
    <row r="68" spans="1:9" x14ac:dyDescent="0.25">
      <c r="A68" s="99" t="s">
        <v>139</v>
      </c>
      <c r="B68" s="100">
        <v>22</v>
      </c>
      <c r="C68" s="101">
        <f t="shared" si="7"/>
        <v>6.7692307692307691E-2</v>
      </c>
      <c r="D68" s="102">
        <v>18</v>
      </c>
      <c r="E68" s="101">
        <f t="shared" si="7"/>
        <v>0.10227272727272728</v>
      </c>
      <c r="F68" s="100">
        <f t="shared" si="8"/>
        <v>40</v>
      </c>
      <c r="G68" s="101">
        <f t="shared" ref="G68" si="15">F68/F$70</f>
        <v>7.9840319361277445E-2</v>
      </c>
    </row>
    <row r="69" spans="1:9" x14ac:dyDescent="0.25">
      <c r="A69" s="24" t="s">
        <v>199</v>
      </c>
      <c r="B69" s="27">
        <v>103</v>
      </c>
      <c r="C69" s="48">
        <f t="shared" si="7"/>
        <v>0.31692307692307692</v>
      </c>
      <c r="D69" s="89">
        <v>45</v>
      </c>
      <c r="E69" s="48">
        <f t="shared" si="7"/>
        <v>0.25568181818181818</v>
      </c>
      <c r="F69" s="27">
        <f t="shared" si="8"/>
        <v>148</v>
      </c>
      <c r="G69" s="48">
        <f t="shared" ref="G69" si="16">F69/F$70</f>
        <v>0.29540918163672653</v>
      </c>
    </row>
    <row r="70" spans="1:9" ht="15" customHeight="1" thickBot="1" x14ac:dyDescent="0.3">
      <c r="A70" s="103" t="s">
        <v>144</v>
      </c>
      <c r="B70" s="103">
        <f>SUM(B69,B67,B65,B63,B61)</f>
        <v>325</v>
      </c>
      <c r="C70" s="104">
        <f t="shared" si="7"/>
        <v>1</v>
      </c>
      <c r="D70" s="103">
        <f>SUM(D69,D67,D65,D63,D61)</f>
        <v>176</v>
      </c>
      <c r="E70" s="104">
        <f>D70/D$70</f>
        <v>1</v>
      </c>
      <c r="F70" s="103">
        <f>SUM(F69,F67,F65,F63,F61)</f>
        <v>501</v>
      </c>
      <c r="G70" s="104">
        <f t="shared" ref="G70" si="17">F70/F$70</f>
        <v>1</v>
      </c>
    </row>
    <row r="71" spans="1:9" ht="16.5" thickTop="1" thickBot="1" x14ac:dyDescent="0.3">
      <c r="A71" s="105" t="s">
        <v>146</v>
      </c>
      <c r="B71" s="106">
        <f>SUM(B68,B66,B64,B62)</f>
        <v>67</v>
      </c>
      <c r="C71" s="107">
        <f>B71/B$70</f>
        <v>0.20615384615384616</v>
      </c>
      <c r="D71" s="108">
        <f>SUM(D68,D66,D64,D62)</f>
        <v>59</v>
      </c>
      <c r="E71" s="107">
        <f t="shared" si="7"/>
        <v>0.33522727272727271</v>
      </c>
      <c r="F71" s="108">
        <f>SUM(F68,F66,F64,F62)</f>
        <v>126</v>
      </c>
      <c r="G71" s="107">
        <f t="shared" si="7"/>
        <v>0.25149700598802394</v>
      </c>
    </row>
    <row r="72" spans="1:9" ht="15.75" thickTop="1" x14ac:dyDescent="0.25"/>
    <row r="73" spans="1:9" ht="21" x14ac:dyDescent="0.25">
      <c r="I73" s="16" t="s">
        <v>201</v>
      </c>
    </row>
    <row r="74" spans="1:9" x14ac:dyDescent="0.25">
      <c r="A74" s="124"/>
    </row>
    <row r="75" spans="1:9" x14ac:dyDescent="0.25">
      <c r="A75" s="124"/>
    </row>
    <row r="76" spans="1:9" x14ac:dyDescent="0.25">
      <c r="A76" s="124"/>
    </row>
  </sheetData>
  <sortState ref="A5:L13">
    <sortCondition descending="1" ref="F5:F13"/>
  </sortState>
  <mergeCells count="13">
    <mergeCell ref="B1:M1"/>
    <mergeCell ref="B19:M19"/>
    <mergeCell ref="B20:M20"/>
    <mergeCell ref="B17:M17"/>
    <mergeCell ref="B18:M18"/>
    <mergeCell ref="B56:M56"/>
    <mergeCell ref="B59:C59"/>
    <mergeCell ref="D59:E59"/>
    <mergeCell ref="F59:G59"/>
    <mergeCell ref="B3:E3"/>
    <mergeCell ref="F3:I3"/>
    <mergeCell ref="J3:M3"/>
    <mergeCell ref="B22:M22"/>
  </mergeCells>
  <hyperlinks>
    <hyperlink ref="M21" location="Definitie!A1" display="meer over de definitie en selectiecriteria voor alcoholgerelateerde sterfte &gt;" xr:uid="{00000000-0004-0000-0200-000000000000}"/>
  </hyperlinks>
  <pageMargins left="0.70866141732283472" right="0.70866141732283472" top="0.98425196850393704" bottom="0.98425196850393704" header="0.31496062992125984" footer="0.31496062992125984"/>
  <pageSetup scale="84" orientation="landscape" r:id="rId1"/>
  <headerFooter>
    <oddHeader>&amp;L&amp;G&amp;R&amp;"-,Vet"&amp;K03+000/&amp;"-,Standaard"&amp;K01+000 &amp;"-,Vet"&amp;K03+000cijfers
&amp;A</oddHeader>
    <oddFooter>&amp;L&amp;G&amp;R&amp;"-,Vet"&amp;K03+000www.zorg-en-gezondheid.be</oddFooter>
  </headerFooter>
  <rowBreaks count="1" manualBreakCount="1">
    <brk id="21" max="9" man="1"/>
  </rowBreaks>
  <colBreaks count="1" manualBreakCount="1">
    <brk id="14" max="1048575" man="1"/>
  </colBreaks>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42"/>
  <sheetViews>
    <sheetView zoomScaleNormal="100" workbookViewId="0"/>
  </sheetViews>
  <sheetFormatPr defaultRowHeight="15" x14ac:dyDescent="0.25"/>
  <cols>
    <col min="1" max="1" width="42.7109375" customWidth="1"/>
    <col min="2" max="2" width="7.7109375" customWidth="1"/>
    <col min="3" max="3" width="14" customWidth="1"/>
    <col min="5" max="5" width="13.7109375" customWidth="1"/>
    <col min="6" max="7" width="6.140625" bestFit="1" customWidth="1"/>
    <col min="8" max="8" width="12.85546875" customWidth="1"/>
    <col min="9" max="9" width="6.140625" bestFit="1" customWidth="1"/>
    <col min="10" max="10" width="13.5703125" customWidth="1"/>
    <col min="253" max="253" width="9.85546875" customWidth="1"/>
    <col min="254" max="254" width="22" customWidth="1"/>
    <col min="256" max="264" width="6.140625" bestFit="1" customWidth="1"/>
    <col min="265" max="265" width="3" customWidth="1"/>
    <col min="509" max="509" width="9.85546875" customWidth="1"/>
    <col min="510" max="510" width="22" customWidth="1"/>
    <col min="512" max="520" width="6.140625" bestFit="1" customWidth="1"/>
    <col min="521" max="521" width="3" customWidth="1"/>
    <col min="765" max="765" width="9.85546875" customWidth="1"/>
    <col min="766" max="766" width="22" customWidth="1"/>
    <col min="768" max="776" width="6.140625" bestFit="1" customWidth="1"/>
    <col min="777" max="777" width="3" customWidth="1"/>
    <col min="1021" max="1021" width="9.85546875" customWidth="1"/>
    <col min="1022" max="1022" width="22" customWidth="1"/>
    <col min="1024" max="1032" width="6.140625" bestFit="1" customWidth="1"/>
    <col min="1033" max="1033" width="3" customWidth="1"/>
    <col min="1277" max="1277" width="9.85546875" customWidth="1"/>
    <col min="1278" max="1278" width="22" customWidth="1"/>
    <col min="1280" max="1288" width="6.140625" bestFit="1" customWidth="1"/>
    <col min="1289" max="1289" width="3" customWidth="1"/>
    <col min="1533" max="1533" width="9.85546875" customWidth="1"/>
    <col min="1534" max="1534" width="22" customWidth="1"/>
    <col min="1536" max="1544" width="6.140625" bestFit="1" customWidth="1"/>
    <col min="1545" max="1545" width="3" customWidth="1"/>
    <col min="1789" max="1789" width="9.85546875" customWidth="1"/>
    <col min="1790" max="1790" width="22" customWidth="1"/>
    <col min="1792" max="1800" width="6.140625" bestFit="1" customWidth="1"/>
    <col min="1801" max="1801" width="3" customWidth="1"/>
    <col min="2045" max="2045" width="9.85546875" customWidth="1"/>
    <col min="2046" max="2046" width="22" customWidth="1"/>
    <col min="2048" max="2056" width="6.140625" bestFit="1" customWidth="1"/>
    <col min="2057" max="2057" width="3" customWidth="1"/>
    <col min="2301" max="2301" width="9.85546875" customWidth="1"/>
    <col min="2302" max="2302" width="22" customWidth="1"/>
    <col min="2304" max="2312" width="6.140625" bestFit="1" customWidth="1"/>
    <col min="2313" max="2313" width="3" customWidth="1"/>
    <col min="2557" max="2557" width="9.85546875" customWidth="1"/>
    <col min="2558" max="2558" width="22" customWidth="1"/>
    <col min="2560" max="2568" width="6.140625" bestFit="1" customWidth="1"/>
    <col min="2569" max="2569" width="3" customWidth="1"/>
    <col min="2813" max="2813" width="9.85546875" customWidth="1"/>
    <col min="2814" max="2814" width="22" customWidth="1"/>
    <col min="2816" max="2824" width="6.140625" bestFit="1" customWidth="1"/>
    <col min="2825" max="2825" width="3" customWidth="1"/>
    <col min="3069" max="3069" width="9.85546875" customWidth="1"/>
    <col min="3070" max="3070" width="22" customWidth="1"/>
    <col min="3072" max="3080" width="6.140625" bestFit="1" customWidth="1"/>
    <col min="3081" max="3081" width="3" customWidth="1"/>
    <col min="3325" max="3325" width="9.85546875" customWidth="1"/>
    <col min="3326" max="3326" width="22" customWidth="1"/>
    <col min="3328" max="3336" width="6.140625" bestFit="1" customWidth="1"/>
    <col min="3337" max="3337" width="3" customWidth="1"/>
    <col min="3581" max="3581" width="9.85546875" customWidth="1"/>
    <col min="3582" max="3582" width="22" customWidth="1"/>
    <col min="3584" max="3592" width="6.140625" bestFit="1" customWidth="1"/>
    <col min="3593" max="3593" width="3" customWidth="1"/>
    <col min="3837" max="3837" width="9.85546875" customWidth="1"/>
    <col min="3838" max="3838" width="22" customWidth="1"/>
    <col min="3840" max="3848" width="6.140625" bestFit="1" customWidth="1"/>
    <col min="3849" max="3849" width="3" customWidth="1"/>
    <col min="4093" max="4093" width="9.85546875" customWidth="1"/>
    <col min="4094" max="4094" width="22" customWidth="1"/>
    <col min="4096" max="4104" width="6.140625" bestFit="1" customWidth="1"/>
    <col min="4105" max="4105" width="3" customWidth="1"/>
    <col min="4349" max="4349" width="9.85546875" customWidth="1"/>
    <col min="4350" max="4350" width="22" customWidth="1"/>
    <col min="4352" max="4360" width="6.140625" bestFit="1" customWidth="1"/>
    <col min="4361" max="4361" width="3" customWidth="1"/>
    <col min="4605" max="4605" width="9.85546875" customWidth="1"/>
    <col min="4606" max="4606" width="22" customWidth="1"/>
    <col min="4608" max="4616" width="6.140625" bestFit="1" customWidth="1"/>
    <col min="4617" max="4617" width="3" customWidth="1"/>
    <col min="4861" max="4861" width="9.85546875" customWidth="1"/>
    <col min="4862" max="4862" width="22" customWidth="1"/>
    <col min="4864" max="4872" width="6.140625" bestFit="1" customWidth="1"/>
    <col min="4873" max="4873" width="3" customWidth="1"/>
    <col min="5117" max="5117" width="9.85546875" customWidth="1"/>
    <col min="5118" max="5118" width="22" customWidth="1"/>
    <col min="5120" max="5128" width="6.140625" bestFit="1" customWidth="1"/>
    <col min="5129" max="5129" width="3" customWidth="1"/>
    <col min="5373" max="5373" width="9.85546875" customWidth="1"/>
    <col min="5374" max="5374" width="22" customWidth="1"/>
    <col min="5376" max="5384" width="6.140625" bestFit="1" customWidth="1"/>
    <col min="5385" max="5385" width="3" customWidth="1"/>
    <col min="5629" max="5629" width="9.85546875" customWidth="1"/>
    <col min="5630" max="5630" width="22" customWidth="1"/>
    <col min="5632" max="5640" width="6.140625" bestFit="1" customWidth="1"/>
    <col min="5641" max="5641" width="3" customWidth="1"/>
    <col min="5885" max="5885" width="9.85546875" customWidth="1"/>
    <col min="5886" max="5886" width="22" customWidth="1"/>
    <col min="5888" max="5896" width="6.140625" bestFit="1" customWidth="1"/>
    <col min="5897" max="5897" width="3" customWidth="1"/>
    <col min="6141" max="6141" width="9.85546875" customWidth="1"/>
    <col min="6142" max="6142" width="22" customWidth="1"/>
    <col min="6144" max="6152" width="6.140625" bestFit="1" customWidth="1"/>
    <col min="6153" max="6153" width="3" customWidth="1"/>
    <col min="6397" max="6397" width="9.85546875" customWidth="1"/>
    <col min="6398" max="6398" width="22" customWidth="1"/>
    <col min="6400" max="6408" width="6.140625" bestFit="1" customWidth="1"/>
    <col min="6409" max="6409" width="3" customWidth="1"/>
    <col min="6653" max="6653" width="9.85546875" customWidth="1"/>
    <col min="6654" max="6654" width="22" customWidth="1"/>
    <col min="6656" max="6664" width="6.140625" bestFit="1" customWidth="1"/>
    <col min="6665" max="6665" width="3" customWidth="1"/>
    <col min="6909" max="6909" width="9.85546875" customWidth="1"/>
    <col min="6910" max="6910" width="22" customWidth="1"/>
    <col min="6912" max="6920" width="6.140625" bestFit="1" customWidth="1"/>
    <col min="6921" max="6921" width="3" customWidth="1"/>
    <col min="7165" max="7165" width="9.85546875" customWidth="1"/>
    <col min="7166" max="7166" width="22" customWidth="1"/>
    <col min="7168" max="7176" width="6.140625" bestFit="1" customWidth="1"/>
    <col min="7177" max="7177" width="3" customWidth="1"/>
    <col min="7421" max="7421" width="9.85546875" customWidth="1"/>
    <col min="7422" max="7422" width="22" customWidth="1"/>
    <col min="7424" max="7432" width="6.140625" bestFit="1" customWidth="1"/>
    <col min="7433" max="7433" width="3" customWidth="1"/>
    <col min="7677" max="7677" width="9.85546875" customWidth="1"/>
    <col min="7678" max="7678" width="22" customWidth="1"/>
    <col min="7680" max="7688" width="6.140625" bestFit="1" customWidth="1"/>
    <col min="7689" max="7689" width="3" customWidth="1"/>
    <col min="7933" max="7933" width="9.85546875" customWidth="1"/>
    <col min="7934" max="7934" width="22" customWidth="1"/>
    <col min="7936" max="7944" width="6.140625" bestFit="1" customWidth="1"/>
    <col min="7945" max="7945" width="3" customWidth="1"/>
    <col min="8189" max="8189" width="9.85546875" customWidth="1"/>
    <col min="8190" max="8190" width="22" customWidth="1"/>
    <col min="8192" max="8200" width="6.140625" bestFit="1" customWidth="1"/>
    <col min="8201" max="8201" width="3" customWidth="1"/>
    <col min="8445" max="8445" width="9.85546875" customWidth="1"/>
    <col min="8446" max="8446" width="22" customWidth="1"/>
    <col min="8448" max="8456" width="6.140625" bestFit="1" customWidth="1"/>
    <col min="8457" max="8457" width="3" customWidth="1"/>
    <col min="8701" max="8701" width="9.85546875" customWidth="1"/>
    <col min="8702" max="8702" width="22" customWidth="1"/>
    <col min="8704" max="8712" width="6.140625" bestFit="1" customWidth="1"/>
    <col min="8713" max="8713" width="3" customWidth="1"/>
    <col min="8957" max="8957" width="9.85546875" customWidth="1"/>
    <col min="8958" max="8958" width="22" customWidth="1"/>
    <col min="8960" max="8968" width="6.140625" bestFit="1" customWidth="1"/>
    <col min="8969" max="8969" width="3" customWidth="1"/>
    <col min="9213" max="9213" width="9.85546875" customWidth="1"/>
    <col min="9214" max="9214" width="22" customWidth="1"/>
    <col min="9216" max="9224" width="6.140625" bestFit="1" customWidth="1"/>
    <col min="9225" max="9225" width="3" customWidth="1"/>
    <col min="9469" max="9469" width="9.85546875" customWidth="1"/>
    <col min="9470" max="9470" width="22" customWidth="1"/>
    <col min="9472" max="9480" width="6.140625" bestFit="1" customWidth="1"/>
    <col min="9481" max="9481" width="3" customWidth="1"/>
    <col min="9725" max="9725" width="9.85546875" customWidth="1"/>
    <col min="9726" max="9726" width="22" customWidth="1"/>
    <col min="9728" max="9736" width="6.140625" bestFit="1" customWidth="1"/>
    <col min="9737" max="9737" width="3" customWidth="1"/>
    <col min="9981" max="9981" width="9.85546875" customWidth="1"/>
    <col min="9982" max="9982" width="22" customWidth="1"/>
    <col min="9984" max="9992" width="6.140625" bestFit="1" customWidth="1"/>
    <col min="9993" max="9993" width="3" customWidth="1"/>
    <col min="10237" max="10237" width="9.85546875" customWidth="1"/>
    <col min="10238" max="10238" width="22" customWidth="1"/>
    <col min="10240" max="10248" width="6.140625" bestFit="1" customWidth="1"/>
    <col min="10249" max="10249" width="3" customWidth="1"/>
    <col min="10493" max="10493" width="9.85546875" customWidth="1"/>
    <col min="10494" max="10494" width="22" customWidth="1"/>
    <col min="10496" max="10504" width="6.140625" bestFit="1" customWidth="1"/>
    <col min="10505" max="10505" width="3" customWidth="1"/>
    <col min="10749" max="10749" width="9.85546875" customWidth="1"/>
    <col min="10750" max="10750" width="22" customWidth="1"/>
    <col min="10752" max="10760" width="6.140625" bestFit="1" customWidth="1"/>
    <col min="10761" max="10761" width="3" customWidth="1"/>
    <col min="11005" max="11005" width="9.85546875" customWidth="1"/>
    <col min="11006" max="11006" width="22" customWidth="1"/>
    <col min="11008" max="11016" width="6.140625" bestFit="1" customWidth="1"/>
    <col min="11017" max="11017" width="3" customWidth="1"/>
    <col min="11261" max="11261" width="9.85546875" customWidth="1"/>
    <col min="11262" max="11262" width="22" customWidth="1"/>
    <col min="11264" max="11272" width="6.140625" bestFit="1" customWidth="1"/>
    <col min="11273" max="11273" width="3" customWidth="1"/>
    <col min="11517" max="11517" width="9.85546875" customWidth="1"/>
    <col min="11518" max="11518" width="22" customWidth="1"/>
    <col min="11520" max="11528" width="6.140625" bestFit="1" customWidth="1"/>
    <col min="11529" max="11529" width="3" customWidth="1"/>
    <col min="11773" max="11773" width="9.85546875" customWidth="1"/>
    <col min="11774" max="11774" width="22" customWidth="1"/>
    <col min="11776" max="11784" width="6.140625" bestFit="1" customWidth="1"/>
    <col min="11785" max="11785" width="3" customWidth="1"/>
    <col min="12029" max="12029" width="9.85546875" customWidth="1"/>
    <col min="12030" max="12030" width="22" customWidth="1"/>
    <col min="12032" max="12040" width="6.140625" bestFit="1" customWidth="1"/>
    <col min="12041" max="12041" width="3" customWidth="1"/>
    <col min="12285" max="12285" width="9.85546875" customWidth="1"/>
    <col min="12286" max="12286" width="22" customWidth="1"/>
    <col min="12288" max="12296" width="6.140625" bestFit="1" customWidth="1"/>
    <col min="12297" max="12297" width="3" customWidth="1"/>
    <col min="12541" max="12541" width="9.85546875" customWidth="1"/>
    <col min="12542" max="12542" width="22" customWidth="1"/>
    <col min="12544" max="12552" width="6.140625" bestFit="1" customWidth="1"/>
    <col min="12553" max="12553" width="3" customWidth="1"/>
    <col min="12797" max="12797" width="9.85546875" customWidth="1"/>
    <col min="12798" max="12798" width="22" customWidth="1"/>
    <col min="12800" max="12808" width="6.140625" bestFit="1" customWidth="1"/>
    <col min="12809" max="12809" width="3" customWidth="1"/>
    <col min="13053" max="13053" width="9.85546875" customWidth="1"/>
    <col min="13054" max="13054" width="22" customWidth="1"/>
    <col min="13056" max="13064" width="6.140625" bestFit="1" customWidth="1"/>
    <col min="13065" max="13065" width="3" customWidth="1"/>
    <col min="13309" max="13309" width="9.85546875" customWidth="1"/>
    <col min="13310" max="13310" width="22" customWidth="1"/>
    <col min="13312" max="13320" width="6.140625" bestFit="1" customWidth="1"/>
    <col min="13321" max="13321" width="3" customWidth="1"/>
    <col min="13565" max="13565" width="9.85546875" customWidth="1"/>
    <col min="13566" max="13566" width="22" customWidth="1"/>
    <col min="13568" max="13576" width="6.140625" bestFit="1" customWidth="1"/>
    <col min="13577" max="13577" width="3" customWidth="1"/>
    <col min="13821" max="13821" width="9.85546875" customWidth="1"/>
    <col min="13822" max="13822" width="22" customWidth="1"/>
    <col min="13824" max="13832" width="6.140625" bestFit="1" customWidth="1"/>
    <col min="13833" max="13833" width="3" customWidth="1"/>
    <col min="14077" max="14077" width="9.85546875" customWidth="1"/>
    <col min="14078" max="14078" width="22" customWidth="1"/>
    <col min="14080" max="14088" width="6.140625" bestFit="1" customWidth="1"/>
    <col min="14089" max="14089" width="3" customWidth="1"/>
    <col min="14333" max="14333" width="9.85546875" customWidth="1"/>
    <col min="14334" max="14334" width="22" customWidth="1"/>
    <col min="14336" max="14344" width="6.140625" bestFit="1" customWidth="1"/>
    <col min="14345" max="14345" width="3" customWidth="1"/>
    <col min="14589" max="14589" width="9.85546875" customWidth="1"/>
    <col min="14590" max="14590" width="22" customWidth="1"/>
    <col min="14592" max="14600" width="6.140625" bestFit="1" customWidth="1"/>
    <col min="14601" max="14601" width="3" customWidth="1"/>
    <col min="14845" max="14845" width="9.85546875" customWidth="1"/>
    <col min="14846" max="14846" width="22" customWidth="1"/>
    <col min="14848" max="14856" width="6.140625" bestFit="1" customWidth="1"/>
    <col min="14857" max="14857" width="3" customWidth="1"/>
    <col min="15101" max="15101" width="9.85546875" customWidth="1"/>
    <col min="15102" max="15102" width="22" customWidth="1"/>
    <col min="15104" max="15112" width="6.140625" bestFit="1" customWidth="1"/>
    <col min="15113" max="15113" width="3" customWidth="1"/>
    <col min="15357" max="15357" width="9.85546875" customWidth="1"/>
    <col min="15358" max="15358" width="22" customWidth="1"/>
    <col min="15360" max="15368" width="6.140625" bestFit="1" customWidth="1"/>
    <col min="15369" max="15369" width="3" customWidth="1"/>
    <col min="15613" max="15613" width="9.85546875" customWidth="1"/>
    <col min="15614" max="15614" width="22" customWidth="1"/>
    <col min="15616" max="15624" width="6.140625" bestFit="1" customWidth="1"/>
    <col min="15625" max="15625" width="3" customWidth="1"/>
    <col min="15869" max="15869" width="9.85546875" customWidth="1"/>
    <col min="15870" max="15870" width="22" customWidth="1"/>
    <col min="15872" max="15880" width="6.140625" bestFit="1" customWidth="1"/>
    <col min="15881" max="15881" width="3" customWidth="1"/>
    <col min="16125" max="16125" width="9.85546875" customWidth="1"/>
    <col min="16126" max="16126" width="22" customWidth="1"/>
    <col min="16128" max="16136" width="6.140625" bestFit="1" customWidth="1"/>
    <col min="16137" max="16137" width="3" customWidth="1"/>
  </cols>
  <sheetData>
    <row r="1" spans="1:10" ht="50.45" customHeight="1" x14ac:dyDescent="0.25">
      <c r="A1" s="14" t="s">
        <v>16</v>
      </c>
      <c r="B1" s="194" t="s">
        <v>252</v>
      </c>
      <c r="C1" s="194"/>
      <c r="D1" s="194"/>
      <c r="E1" s="194"/>
      <c r="F1" s="194"/>
      <c r="G1" s="194"/>
      <c r="H1" s="194"/>
      <c r="I1" s="194"/>
      <c r="J1" s="194"/>
    </row>
    <row r="2" spans="1:10" ht="21" x14ac:dyDescent="0.25">
      <c r="B2" s="16" t="s">
        <v>177</v>
      </c>
      <c r="C2" s="16"/>
    </row>
    <row r="3" spans="1:10" ht="30" x14ac:dyDescent="0.25">
      <c r="A3" s="42" t="s">
        <v>33</v>
      </c>
      <c r="B3" s="21" t="s">
        <v>37</v>
      </c>
      <c r="C3" s="42" t="s">
        <v>34</v>
      </c>
      <c r="D3" s="42" t="s">
        <v>35</v>
      </c>
      <c r="E3" s="42" t="s">
        <v>32</v>
      </c>
      <c r="F3" s="42" t="s">
        <v>17</v>
      </c>
      <c r="G3" s="196" t="s">
        <v>20</v>
      </c>
      <c r="H3" s="196"/>
      <c r="I3" s="196"/>
      <c r="J3" s="196"/>
    </row>
    <row r="4" spans="1:10" x14ac:dyDescent="0.25">
      <c r="A4" s="24" t="s">
        <v>38</v>
      </c>
      <c r="B4" s="57" t="s">
        <v>36</v>
      </c>
      <c r="C4" s="58">
        <v>2</v>
      </c>
      <c r="D4" s="58">
        <v>0</v>
      </c>
      <c r="E4" s="58">
        <f t="shared" ref="E4:E10" si="0">SUM(C4:D4)</f>
        <v>2</v>
      </c>
      <c r="F4" s="48">
        <f t="shared" ref="F4:F11" si="1">E4/E$12</f>
        <v>1.3513513513513514E-2</v>
      </c>
      <c r="G4" s="197" t="s">
        <v>251</v>
      </c>
      <c r="H4" s="197"/>
      <c r="I4" s="197"/>
      <c r="J4" s="197"/>
    </row>
    <row r="5" spans="1:10" ht="30" x14ac:dyDescent="0.25">
      <c r="A5" s="23" t="s">
        <v>48</v>
      </c>
      <c r="B5" s="59" t="s">
        <v>49</v>
      </c>
      <c r="C5" s="60">
        <v>2</v>
      </c>
      <c r="D5" s="60">
        <v>2</v>
      </c>
      <c r="E5" s="60">
        <f t="shared" si="0"/>
        <v>4</v>
      </c>
      <c r="F5" s="47">
        <f t="shared" si="1"/>
        <v>2.7027027027027029E-2</v>
      </c>
      <c r="G5" s="197"/>
      <c r="H5" s="197"/>
      <c r="I5" s="197"/>
      <c r="J5" s="197"/>
    </row>
    <row r="6" spans="1:10" ht="30" x14ac:dyDescent="0.25">
      <c r="A6" s="24" t="s">
        <v>134</v>
      </c>
      <c r="B6" s="57" t="s">
        <v>135</v>
      </c>
      <c r="C6" s="58">
        <v>5</v>
      </c>
      <c r="D6" s="58">
        <v>0</v>
      </c>
      <c r="E6" s="58">
        <f t="shared" si="0"/>
        <v>5</v>
      </c>
      <c r="F6" s="48">
        <f t="shared" si="1"/>
        <v>3.3783783783783786E-2</v>
      </c>
      <c r="G6" s="197"/>
      <c r="H6" s="197"/>
      <c r="I6" s="197"/>
      <c r="J6" s="197"/>
    </row>
    <row r="7" spans="1:10" x14ac:dyDescent="0.25">
      <c r="A7" s="23" t="s">
        <v>39</v>
      </c>
      <c r="B7" s="59" t="s">
        <v>40</v>
      </c>
      <c r="C7" s="60">
        <v>8</v>
      </c>
      <c r="D7" s="60">
        <v>4</v>
      </c>
      <c r="E7" s="60">
        <f t="shared" si="0"/>
        <v>12</v>
      </c>
      <c r="F7" s="47">
        <f t="shared" si="1"/>
        <v>8.1081081081081086E-2</v>
      </c>
      <c r="G7" s="197"/>
      <c r="H7" s="197"/>
      <c r="I7" s="197"/>
      <c r="J7" s="197"/>
    </row>
    <row r="8" spans="1:10" x14ac:dyDescent="0.25">
      <c r="A8" s="24" t="s">
        <v>41</v>
      </c>
      <c r="B8" s="57" t="s">
        <v>42</v>
      </c>
      <c r="C8" s="58">
        <v>4</v>
      </c>
      <c r="D8" s="58">
        <v>1</v>
      </c>
      <c r="E8" s="58">
        <f t="shared" si="0"/>
        <v>5</v>
      </c>
      <c r="F8" s="48">
        <f t="shared" si="1"/>
        <v>3.3783783783783786E-2</v>
      </c>
      <c r="G8" s="197"/>
      <c r="H8" s="197"/>
      <c r="I8" s="197"/>
      <c r="J8" s="197"/>
    </row>
    <row r="9" spans="1:10" x14ac:dyDescent="0.25">
      <c r="A9" s="23" t="s">
        <v>46</v>
      </c>
      <c r="B9" s="59" t="s">
        <v>47</v>
      </c>
      <c r="C9" s="60">
        <v>3</v>
      </c>
      <c r="D9" s="60">
        <v>4</v>
      </c>
      <c r="E9" s="60">
        <f t="shared" si="0"/>
        <v>7</v>
      </c>
      <c r="F9" s="47">
        <f t="shared" si="1"/>
        <v>4.72972972972973E-2</v>
      </c>
      <c r="G9" s="197"/>
      <c r="H9" s="197"/>
      <c r="I9" s="197"/>
      <c r="J9" s="197"/>
    </row>
    <row r="10" spans="1:10" x14ac:dyDescent="0.25">
      <c r="A10" s="24" t="s">
        <v>43</v>
      </c>
      <c r="B10" s="57" t="s">
        <v>44</v>
      </c>
      <c r="C10" s="58">
        <v>75</v>
      </c>
      <c r="D10" s="58">
        <v>33</v>
      </c>
      <c r="E10" s="58">
        <f t="shared" si="0"/>
        <v>108</v>
      </c>
      <c r="F10" s="48">
        <f t="shared" si="1"/>
        <v>0.72972972972972971</v>
      </c>
      <c r="G10" s="197"/>
      <c r="H10" s="197"/>
      <c r="I10" s="197"/>
      <c r="J10" s="197"/>
    </row>
    <row r="11" spans="1:10" ht="24" x14ac:dyDescent="0.25">
      <c r="A11" s="23" t="s">
        <v>45</v>
      </c>
      <c r="B11" s="59" t="s">
        <v>136</v>
      </c>
      <c r="C11" s="60">
        <v>4</v>
      </c>
      <c r="D11" s="60">
        <v>1</v>
      </c>
      <c r="E11" s="60">
        <f>SUM(C11:D11)</f>
        <v>5</v>
      </c>
      <c r="F11" s="47">
        <f t="shared" si="1"/>
        <v>3.3783783783783786E-2</v>
      </c>
      <c r="G11" s="197"/>
      <c r="H11" s="197"/>
      <c r="I11" s="197"/>
      <c r="J11" s="197"/>
    </row>
    <row r="12" spans="1:10" ht="15.75" thickBot="1" x14ac:dyDescent="0.3">
      <c r="A12" s="195" t="s">
        <v>219</v>
      </c>
      <c r="B12" s="195"/>
      <c r="C12" s="94">
        <f>SUM(C4:C11)</f>
        <v>103</v>
      </c>
      <c r="D12" s="94">
        <f>SUM(D4:D11)</f>
        <v>45</v>
      </c>
      <c r="E12" s="94">
        <f>SUM(E4:E11)</f>
        <v>148</v>
      </c>
      <c r="F12" s="62">
        <f>E12/E$12</f>
        <v>1</v>
      </c>
    </row>
    <row r="13" spans="1:10" ht="15.75" thickTop="1" x14ac:dyDescent="0.25">
      <c r="A13" s="10" t="s">
        <v>13</v>
      </c>
      <c r="B13" s="17" t="s">
        <v>247</v>
      </c>
    </row>
    <row r="15" spans="1:10" ht="26.25" x14ac:dyDescent="0.25">
      <c r="A15" s="14" t="s">
        <v>16</v>
      </c>
      <c r="B15" s="194" t="s">
        <v>253</v>
      </c>
      <c r="C15" s="194"/>
      <c r="D15" s="194"/>
      <c r="E15" s="194"/>
      <c r="F15" s="194"/>
      <c r="G15" s="194"/>
      <c r="H15" s="194"/>
      <c r="I15" s="194"/>
      <c r="J15" s="194"/>
    </row>
    <row r="16" spans="1:10" ht="21" x14ac:dyDescent="0.25">
      <c r="B16" s="16" t="s">
        <v>133</v>
      </c>
      <c r="C16" s="16"/>
    </row>
    <row r="17" spans="1:6" x14ac:dyDescent="0.25">
      <c r="A17" s="42"/>
      <c r="B17" s="42"/>
      <c r="C17" s="42">
        <v>2014</v>
      </c>
      <c r="D17" s="42">
        <v>2015</v>
      </c>
      <c r="E17" s="42">
        <v>2016</v>
      </c>
    </row>
    <row r="18" spans="1:6" ht="36" x14ac:dyDescent="0.25">
      <c r="A18" s="24" t="s">
        <v>178</v>
      </c>
      <c r="B18" s="57" t="s">
        <v>114</v>
      </c>
      <c r="C18" s="58">
        <v>56</v>
      </c>
      <c r="D18" s="58">
        <v>50</v>
      </c>
      <c r="E18" s="58">
        <v>53</v>
      </c>
      <c r="F18" s="58"/>
    </row>
    <row r="19" spans="1:6" ht="30" x14ac:dyDescent="0.25">
      <c r="A19" s="121" t="s">
        <v>197</v>
      </c>
      <c r="B19" s="122" t="s">
        <v>63</v>
      </c>
      <c r="C19" s="123">
        <v>6</v>
      </c>
      <c r="D19" s="123">
        <v>12</v>
      </c>
      <c r="E19" s="123">
        <v>8</v>
      </c>
      <c r="F19" s="123"/>
    </row>
    <row r="20" spans="1:6" ht="30" x14ac:dyDescent="0.25">
      <c r="A20" s="121" t="s">
        <v>198</v>
      </c>
      <c r="B20" s="122" t="s">
        <v>64</v>
      </c>
      <c r="C20" s="123">
        <v>1</v>
      </c>
      <c r="D20" s="123">
        <v>0</v>
      </c>
      <c r="E20" s="123">
        <v>0</v>
      </c>
      <c r="F20" s="123"/>
    </row>
    <row r="21" spans="1:6" x14ac:dyDescent="0.25">
      <c r="A21" s="23" t="s">
        <v>118</v>
      </c>
      <c r="B21" s="59" t="s">
        <v>115</v>
      </c>
      <c r="C21" s="60">
        <v>7</v>
      </c>
      <c r="D21" s="60">
        <v>13</v>
      </c>
      <c r="E21" s="60">
        <v>12</v>
      </c>
      <c r="F21" s="123"/>
    </row>
    <row r="22" spans="1:6" x14ac:dyDescent="0.25">
      <c r="A22" s="23" t="s">
        <v>179</v>
      </c>
      <c r="B22" s="59" t="s">
        <v>116</v>
      </c>
      <c r="C22" s="60">
        <v>48</v>
      </c>
      <c r="D22" s="60">
        <v>55</v>
      </c>
      <c r="E22" s="60">
        <v>59</v>
      </c>
      <c r="F22" s="123"/>
    </row>
    <row r="23" spans="1:6" ht="30" x14ac:dyDescent="0.25">
      <c r="A23" s="23" t="s">
        <v>119</v>
      </c>
      <c r="B23" s="59" t="s">
        <v>117</v>
      </c>
      <c r="C23" s="60">
        <v>46</v>
      </c>
      <c r="D23" s="60">
        <v>56</v>
      </c>
      <c r="E23" s="60">
        <v>58</v>
      </c>
      <c r="F23" s="123"/>
    </row>
    <row r="24" spans="1:6" ht="30" x14ac:dyDescent="0.25">
      <c r="A24" s="24" t="s">
        <v>180</v>
      </c>
      <c r="B24" s="57" t="s">
        <v>65</v>
      </c>
      <c r="C24" s="58">
        <v>35</v>
      </c>
      <c r="D24" s="58">
        <v>28</v>
      </c>
      <c r="E24" s="58">
        <v>30</v>
      </c>
      <c r="F24" s="123"/>
    </row>
    <row r="25" spans="1:6" ht="48" x14ac:dyDescent="0.25">
      <c r="A25" s="24" t="s">
        <v>67</v>
      </c>
      <c r="B25" s="57" t="s">
        <v>66</v>
      </c>
      <c r="C25" s="58">
        <v>44</v>
      </c>
      <c r="D25" s="58">
        <v>43</v>
      </c>
      <c r="E25" s="58">
        <v>33</v>
      </c>
      <c r="F25" s="58"/>
    </row>
    <row r="26" spans="1:6" x14ac:dyDescent="0.25">
      <c r="A26" s="24" t="s">
        <v>69</v>
      </c>
      <c r="B26" s="57" t="s">
        <v>68</v>
      </c>
      <c r="C26" s="58">
        <v>8</v>
      </c>
      <c r="D26" s="58">
        <v>7</v>
      </c>
      <c r="E26" s="58">
        <v>8</v>
      </c>
      <c r="F26" s="58"/>
    </row>
    <row r="27" spans="1:6" ht="30" x14ac:dyDescent="0.25">
      <c r="A27" s="24" t="s">
        <v>77</v>
      </c>
      <c r="B27" s="57" t="s">
        <v>78</v>
      </c>
      <c r="C27" s="58">
        <v>26</v>
      </c>
      <c r="D27" s="58">
        <v>23</v>
      </c>
      <c r="E27" s="58">
        <v>22</v>
      </c>
      <c r="F27" s="58"/>
    </row>
    <row r="28" spans="1:6" ht="30" x14ac:dyDescent="0.25">
      <c r="A28" s="24" t="s">
        <v>80</v>
      </c>
      <c r="B28" s="57" t="s">
        <v>79</v>
      </c>
      <c r="C28" s="58">
        <v>73</v>
      </c>
      <c r="D28" s="58">
        <v>82</v>
      </c>
      <c r="E28" s="58">
        <v>92</v>
      </c>
      <c r="F28" s="123"/>
    </row>
    <row r="29" spans="1:6" ht="30" x14ac:dyDescent="0.25">
      <c r="A29" s="23" t="s">
        <v>129</v>
      </c>
      <c r="B29" s="59" t="s">
        <v>120</v>
      </c>
      <c r="C29" s="60">
        <v>10</v>
      </c>
      <c r="D29" s="60">
        <v>12</v>
      </c>
      <c r="E29" s="60">
        <v>8</v>
      </c>
      <c r="F29" s="123"/>
    </row>
    <row r="30" spans="1:6" ht="30" x14ac:dyDescent="0.25">
      <c r="A30" s="23" t="s">
        <v>181</v>
      </c>
      <c r="B30" s="59" t="s">
        <v>121</v>
      </c>
      <c r="C30" s="60">
        <v>26</v>
      </c>
      <c r="D30" s="60">
        <v>28</v>
      </c>
      <c r="E30" s="60">
        <v>21</v>
      </c>
      <c r="F30" s="123"/>
    </row>
    <row r="31" spans="1:6" ht="45" x14ac:dyDescent="0.25">
      <c r="A31" s="23" t="s">
        <v>182</v>
      </c>
      <c r="B31" s="59" t="s">
        <v>122</v>
      </c>
      <c r="C31" s="60">
        <v>29</v>
      </c>
      <c r="D31" s="60">
        <v>25</v>
      </c>
      <c r="E31" s="60">
        <v>27</v>
      </c>
      <c r="F31" s="123"/>
    </row>
    <row r="32" spans="1:6" ht="30" x14ac:dyDescent="0.25">
      <c r="A32" s="24" t="s">
        <v>130</v>
      </c>
      <c r="B32" s="57" t="s">
        <v>123</v>
      </c>
      <c r="C32" s="58">
        <v>37</v>
      </c>
      <c r="D32" s="58">
        <v>37</v>
      </c>
      <c r="E32" s="58">
        <v>21</v>
      </c>
      <c r="F32" s="123"/>
    </row>
    <row r="33" spans="1:6" ht="30" x14ac:dyDescent="0.25">
      <c r="A33" s="24" t="s">
        <v>183</v>
      </c>
      <c r="B33" s="57" t="s">
        <v>124</v>
      </c>
      <c r="C33" s="58">
        <v>12</v>
      </c>
      <c r="D33" s="58">
        <v>5</v>
      </c>
      <c r="E33" s="58">
        <v>9</v>
      </c>
      <c r="F33" s="123"/>
    </row>
    <row r="34" spans="1:6" ht="30" x14ac:dyDescent="0.25">
      <c r="A34" s="24" t="s">
        <v>184</v>
      </c>
      <c r="B34" s="57" t="s">
        <v>202</v>
      </c>
      <c r="C34" s="58">
        <v>93</v>
      </c>
      <c r="D34" s="58">
        <v>99</v>
      </c>
      <c r="E34" s="58">
        <v>106</v>
      </c>
      <c r="F34" s="123"/>
    </row>
    <row r="35" spans="1:6" ht="30" x14ac:dyDescent="0.25">
      <c r="A35" s="23" t="s">
        <v>131</v>
      </c>
      <c r="B35" s="59" t="s">
        <v>125</v>
      </c>
      <c r="C35" s="60">
        <v>2</v>
      </c>
      <c r="D35" s="60">
        <v>6</v>
      </c>
      <c r="E35" s="60">
        <v>8</v>
      </c>
      <c r="F35" s="123"/>
    </row>
    <row r="36" spans="1:6" ht="30" x14ac:dyDescent="0.25">
      <c r="A36" s="23" t="s">
        <v>185</v>
      </c>
      <c r="B36" s="59" t="s">
        <v>126</v>
      </c>
      <c r="C36" s="60">
        <v>10</v>
      </c>
      <c r="D36" s="60">
        <v>14</v>
      </c>
      <c r="E36" s="60">
        <v>11</v>
      </c>
      <c r="F36" s="123"/>
    </row>
    <row r="37" spans="1:6" ht="45" x14ac:dyDescent="0.25">
      <c r="A37" s="23" t="s">
        <v>186</v>
      </c>
      <c r="B37" s="59" t="s">
        <v>127</v>
      </c>
      <c r="C37" s="60">
        <v>1</v>
      </c>
      <c r="D37" s="60">
        <v>0</v>
      </c>
      <c r="E37" s="60">
        <v>0</v>
      </c>
      <c r="F37" s="123"/>
    </row>
    <row r="38" spans="1:6" ht="45" x14ac:dyDescent="0.25">
      <c r="A38" s="23" t="s">
        <v>187</v>
      </c>
      <c r="B38" s="59" t="s">
        <v>128</v>
      </c>
      <c r="C38" s="60">
        <v>19</v>
      </c>
      <c r="D38" s="60">
        <v>15</v>
      </c>
      <c r="E38" s="60">
        <v>19</v>
      </c>
      <c r="F38" s="123"/>
    </row>
    <row r="39" spans="1:6" x14ac:dyDescent="0.25">
      <c r="A39" s="24" t="s">
        <v>132</v>
      </c>
      <c r="B39" s="57" t="s">
        <v>70</v>
      </c>
      <c r="C39" s="58">
        <v>0</v>
      </c>
      <c r="D39" s="58">
        <v>0</v>
      </c>
      <c r="E39" s="58">
        <v>0</v>
      </c>
      <c r="F39" s="129"/>
    </row>
    <row r="40" spans="1:6" s="133" customFormat="1" x14ac:dyDescent="0.25">
      <c r="A40" s="130" t="s">
        <v>211</v>
      </c>
      <c r="B40" s="131"/>
      <c r="C40" s="132">
        <f>SUM(C18:C39)</f>
        <v>589</v>
      </c>
      <c r="D40" s="132">
        <f>SUM(D18:D39)</f>
        <v>610</v>
      </c>
      <c r="E40" s="132">
        <f>SUM(E18:E39)</f>
        <v>605</v>
      </c>
      <c r="F40" s="134"/>
    </row>
    <row r="41" spans="1:6" ht="15.75" thickBot="1" x14ac:dyDescent="0.3">
      <c r="A41" s="93" t="s">
        <v>212</v>
      </c>
      <c r="B41" s="61"/>
      <c r="C41" s="61">
        <v>467</v>
      </c>
      <c r="D41" s="61">
        <v>499</v>
      </c>
      <c r="E41" s="61">
        <v>501</v>
      </c>
    </row>
    <row r="42" spans="1:6" ht="15.75" thickTop="1" x14ac:dyDescent="0.25"/>
  </sheetData>
  <sortState ref="A37:T47">
    <sortCondition descending="1" ref="N37"/>
  </sortState>
  <mergeCells count="5">
    <mergeCell ref="B15:J15"/>
    <mergeCell ref="A12:B12"/>
    <mergeCell ref="G3:J3"/>
    <mergeCell ref="G4:J11"/>
    <mergeCell ref="B1:J1"/>
  </mergeCells>
  <pageMargins left="0.70866141732283472" right="0.70866141732283472" top="0.98425196850393704" bottom="0.98425196850393704" header="0.31496062992125984" footer="0.31496062992125984"/>
  <pageSetup scale="93" orientation="landscape" r:id="rId1"/>
  <headerFooter>
    <oddHeader>&amp;L&amp;G&amp;R&amp;"-,Vet"&amp;K03+000/&amp;"-,Standaard"&amp;K01+000 &amp;"-,Vet"&amp;K03+000cijfers
&amp;A</oddHeader>
    <oddFooter>&amp;L&amp;G&amp;R&amp;"-,Bold"&amp;K03+000www.zorg-en-gezondheid.be</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62"/>
  <sheetViews>
    <sheetView zoomScaleNormal="100" workbookViewId="0">
      <pane xSplit="1" ySplit="5" topLeftCell="B6" activePane="bottomRight" state="frozen"/>
      <selection sqref="A1:F1"/>
      <selection pane="topRight" sqref="A1:F1"/>
      <selection pane="bottomLeft" sqref="A1:F1"/>
      <selection pane="bottomRight" activeCell="B6" sqref="B6"/>
    </sheetView>
  </sheetViews>
  <sheetFormatPr defaultRowHeight="15" x14ac:dyDescent="0.25"/>
  <cols>
    <col min="1" max="1" width="15.28515625" customWidth="1"/>
    <col min="2" max="2" width="11.85546875" customWidth="1"/>
    <col min="3" max="3" width="9.5703125" customWidth="1"/>
    <col min="4" max="4" width="11.42578125" customWidth="1"/>
    <col min="5" max="5" width="9.5703125" customWidth="1"/>
    <col min="6" max="6" width="6.140625" bestFit="1" customWidth="1"/>
    <col min="7" max="7" width="11.42578125" customWidth="1"/>
    <col min="8" max="8" width="14.7109375" customWidth="1"/>
    <col min="9" max="9" width="11.42578125" customWidth="1"/>
    <col min="10" max="10" width="10.140625" customWidth="1"/>
    <col min="11" max="11" width="8.85546875" customWidth="1"/>
    <col min="12" max="12" width="11.85546875" customWidth="1"/>
    <col min="13" max="13" width="11.140625" customWidth="1"/>
    <col min="14" max="14" width="11.85546875" customWidth="1"/>
    <col min="15" max="15" width="7.42578125" customWidth="1"/>
    <col min="245" max="245" width="9.85546875" customWidth="1"/>
    <col min="246" max="246" width="22" customWidth="1"/>
    <col min="248" max="256" width="6.140625" bestFit="1" customWidth="1"/>
    <col min="257" max="257" width="3" customWidth="1"/>
    <col min="501" max="501" width="9.85546875" customWidth="1"/>
    <col min="502" max="502" width="22" customWidth="1"/>
    <col min="504" max="512" width="6.140625" bestFit="1" customWidth="1"/>
    <col min="513" max="513" width="3" customWidth="1"/>
    <col min="757" max="757" width="9.85546875" customWidth="1"/>
    <col min="758" max="758" width="22" customWidth="1"/>
    <col min="760" max="768" width="6.140625" bestFit="1" customWidth="1"/>
    <col min="769" max="769" width="3" customWidth="1"/>
    <col min="1013" max="1013" width="9.85546875" customWidth="1"/>
    <col min="1014" max="1014" width="22" customWidth="1"/>
    <col min="1016" max="1024" width="6.140625" bestFit="1" customWidth="1"/>
    <col min="1025" max="1025" width="3" customWidth="1"/>
    <col min="1269" max="1269" width="9.85546875" customWidth="1"/>
    <col min="1270" max="1270" width="22" customWidth="1"/>
    <col min="1272" max="1280" width="6.140625" bestFit="1" customWidth="1"/>
    <col min="1281" max="1281" width="3" customWidth="1"/>
    <col min="1525" max="1525" width="9.85546875" customWidth="1"/>
    <col min="1526" max="1526" width="22" customWidth="1"/>
    <col min="1528" max="1536" width="6.140625" bestFit="1" customWidth="1"/>
    <col min="1537" max="1537" width="3" customWidth="1"/>
    <col min="1781" max="1781" width="9.85546875" customWidth="1"/>
    <col min="1782" max="1782" width="22" customWidth="1"/>
    <col min="1784" max="1792" width="6.140625" bestFit="1" customWidth="1"/>
    <col min="1793" max="1793" width="3" customWidth="1"/>
    <col min="2037" max="2037" width="9.85546875" customWidth="1"/>
    <col min="2038" max="2038" width="22" customWidth="1"/>
    <col min="2040" max="2048" width="6.140625" bestFit="1" customWidth="1"/>
    <col min="2049" max="2049" width="3" customWidth="1"/>
    <col min="2293" max="2293" width="9.85546875" customWidth="1"/>
    <col min="2294" max="2294" width="22" customWidth="1"/>
    <col min="2296" max="2304" width="6.140625" bestFit="1" customWidth="1"/>
    <col min="2305" max="2305" width="3" customWidth="1"/>
    <col min="2549" max="2549" width="9.85546875" customWidth="1"/>
    <col min="2550" max="2550" width="22" customWidth="1"/>
    <col min="2552" max="2560" width="6.140625" bestFit="1" customWidth="1"/>
    <col min="2561" max="2561" width="3" customWidth="1"/>
    <col min="2805" max="2805" width="9.85546875" customWidth="1"/>
    <col min="2806" max="2806" width="22" customWidth="1"/>
    <col min="2808" max="2816" width="6.140625" bestFit="1" customWidth="1"/>
    <col min="2817" max="2817" width="3" customWidth="1"/>
    <col min="3061" max="3061" width="9.85546875" customWidth="1"/>
    <col min="3062" max="3062" width="22" customWidth="1"/>
    <col min="3064" max="3072" width="6.140625" bestFit="1" customWidth="1"/>
    <col min="3073" max="3073" width="3" customWidth="1"/>
    <col min="3317" max="3317" width="9.85546875" customWidth="1"/>
    <col min="3318" max="3318" width="22" customWidth="1"/>
    <col min="3320" max="3328" width="6.140625" bestFit="1" customWidth="1"/>
    <col min="3329" max="3329" width="3" customWidth="1"/>
    <col min="3573" max="3573" width="9.85546875" customWidth="1"/>
    <col min="3574" max="3574" width="22" customWidth="1"/>
    <col min="3576" max="3584" width="6.140625" bestFit="1" customWidth="1"/>
    <col min="3585" max="3585" width="3" customWidth="1"/>
    <col min="3829" max="3829" width="9.85546875" customWidth="1"/>
    <col min="3830" max="3830" width="22" customWidth="1"/>
    <col min="3832" max="3840" width="6.140625" bestFit="1" customWidth="1"/>
    <col min="3841" max="3841" width="3" customWidth="1"/>
    <col min="4085" max="4085" width="9.85546875" customWidth="1"/>
    <col min="4086" max="4086" width="22" customWidth="1"/>
    <col min="4088" max="4096" width="6.140625" bestFit="1" customWidth="1"/>
    <col min="4097" max="4097" width="3" customWidth="1"/>
    <col min="4341" max="4341" width="9.85546875" customWidth="1"/>
    <col min="4342" max="4342" width="22" customWidth="1"/>
    <col min="4344" max="4352" width="6.140625" bestFit="1" customWidth="1"/>
    <col min="4353" max="4353" width="3" customWidth="1"/>
    <col min="4597" max="4597" width="9.85546875" customWidth="1"/>
    <col min="4598" max="4598" width="22" customWidth="1"/>
    <col min="4600" max="4608" width="6.140625" bestFit="1" customWidth="1"/>
    <col min="4609" max="4609" width="3" customWidth="1"/>
    <col min="4853" max="4853" width="9.85546875" customWidth="1"/>
    <col min="4854" max="4854" width="22" customWidth="1"/>
    <col min="4856" max="4864" width="6.140625" bestFit="1" customWidth="1"/>
    <col min="4865" max="4865" width="3" customWidth="1"/>
    <col min="5109" max="5109" width="9.85546875" customWidth="1"/>
    <col min="5110" max="5110" width="22" customWidth="1"/>
    <col min="5112" max="5120" width="6.140625" bestFit="1" customWidth="1"/>
    <col min="5121" max="5121" width="3" customWidth="1"/>
    <col min="5365" max="5365" width="9.85546875" customWidth="1"/>
    <col min="5366" max="5366" width="22" customWidth="1"/>
    <col min="5368" max="5376" width="6.140625" bestFit="1" customWidth="1"/>
    <col min="5377" max="5377" width="3" customWidth="1"/>
    <col min="5621" max="5621" width="9.85546875" customWidth="1"/>
    <col min="5622" max="5622" width="22" customWidth="1"/>
    <col min="5624" max="5632" width="6.140625" bestFit="1" customWidth="1"/>
    <col min="5633" max="5633" width="3" customWidth="1"/>
    <col min="5877" max="5877" width="9.85546875" customWidth="1"/>
    <col min="5878" max="5878" width="22" customWidth="1"/>
    <col min="5880" max="5888" width="6.140625" bestFit="1" customWidth="1"/>
    <col min="5889" max="5889" width="3" customWidth="1"/>
    <col min="6133" max="6133" width="9.85546875" customWidth="1"/>
    <col min="6134" max="6134" width="22" customWidth="1"/>
    <col min="6136" max="6144" width="6.140625" bestFit="1" customWidth="1"/>
    <col min="6145" max="6145" width="3" customWidth="1"/>
    <col min="6389" max="6389" width="9.85546875" customWidth="1"/>
    <col min="6390" max="6390" width="22" customWidth="1"/>
    <col min="6392" max="6400" width="6.140625" bestFit="1" customWidth="1"/>
    <col min="6401" max="6401" width="3" customWidth="1"/>
    <col min="6645" max="6645" width="9.85546875" customWidth="1"/>
    <col min="6646" max="6646" width="22" customWidth="1"/>
    <col min="6648" max="6656" width="6.140625" bestFit="1" customWidth="1"/>
    <col min="6657" max="6657" width="3" customWidth="1"/>
    <col min="6901" max="6901" width="9.85546875" customWidth="1"/>
    <col min="6902" max="6902" width="22" customWidth="1"/>
    <col min="6904" max="6912" width="6.140625" bestFit="1" customWidth="1"/>
    <col min="6913" max="6913" width="3" customWidth="1"/>
    <col min="7157" max="7157" width="9.85546875" customWidth="1"/>
    <col min="7158" max="7158" width="22" customWidth="1"/>
    <col min="7160" max="7168" width="6.140625" bestFit="1" customWidth="1"/>
    <col min="7169" max="7169" width="3" customWidth="1"/>
    <col min="7413" max="7413" width="9.85546875" customWidth="1"/>
    <col min="7414" max="7414" width="22" customWidth="1"/>
    <col min="7416" max="7424" width="6.140625" bestFit="1" customWidth="1"/>
    <col min="7425" max="7425" width="3" customWidth="1"/>
    <col min="7669" max="7669" width="9.85546875" customWidth="1"/>
    <col min="7670" max="7670" width="22" customWidth="1"/>
    <col min="7672" max="7680" width="6.140625" bestFit="1" customWidth="1"/>
    <col min="7681" max="7681" width="3" customWidth="1"/>
    <col min="7925" max="7925" width="9.85546875" customWidth="1"/>
    <col min="7926" max="7926" width="22" customWidth="1"/>
    <col min="7928" max="7936" width="6.140625" bestFit="1" customWidth="1"/>
    <col min="7937" max="7937" width="3" customWidth="1"/>
    <col min="8181" max="8181" width="9.85546875" customWidth="1"/>
    <col min="8182" max="8182" width="22" customWidth="1"/>
    <col min="8184" max="8192" width="6.140625" bestFit="1" customWidth="1"/>
    <col min="8193" max="8193" width="3" customWidth="1"/>
    <col min="8437" max="8437" width="9.85546875" customWidth="1"/>
    <col min="8438" max="8438" width="22" customWidth="1"/>
    <col min="8440" max="8448" width="6.140625" bestFit="1" customWidth="1"/>
    <col min="8449" max="8449" width="3" customWidth="1"/>
    <col min="8693" max="8693" width="9.85546875" customWidth="1"/>
    <col min="8694" max="8694" width="22" customWidth="1"/>
    <col min="8696" max="8704" width="6.140625" bestFit="1" customWidth="1"/>
    <col min="8705" max="8705" width="3" customWidth="1"/>
    <col min="8949" max="8949" width="9.85546875" customWidth="1"/>
    <col min="8950" max="8950" width="22" customWidth="1"/>
    <col min="8952" max="8960" width="6.140625" bestFit="1" customWidth="1"/>
    <col min="8961" max="8961" width="3" customWidth="1"/>
    <col min="9205" max="9205" width="9.85546875" customWidth="1"/>
    <col min="9206" max="9206" width="22" customWidth="1"/>
    <col min="9208" max="9216" width="6.140625" bestFit="1" customWidth="1"/>
    <col min="9217" max="9217" width="3" customWidth="1"/>
    <col min="9461" max="9461" width="9.85546875" customWidth="1"/>
    <col min="9462" max="9462" width="22" customWidth="1"/>
    <col min="9464" max="9472" width="6.140625" bestFit="1" customWidth="1"/>
    <col min="9473" max="9473" width="3" customWidth="1"/>
    <col min="9717" max="9717" width="9.85546875" customWidth="1"/>
    <col min="9718" max="9718" width="22" customWidth="1"/>
    <col min="9720" max="9728" width="6.140625" bestFit="1" customWidth="1"/>
    <col min="9729" max="9729" width="3" customWidth="1"/>
    <col min="9973" max="9973" width="9.85546875" customWidth="1"/>
    <col min="9974" max="9974" width="22" customWidth="1"/>
    <col min="9976" max="9984" width="6.140625" bestFit="1" customWidth="1"/>
    <col min="9985" max="9985" width="3" customWidth="1"/>
    <col min="10229" max="10229" width="9.85546875" customWidth="1"/>
    <col min="10230" max="10230" width="22" customWidth="1"/>
    <col min="10232" max="10240" width="6.140625" bestFit="1" customWidth="1"/>
    <col min="10241" max="10241" width="3" customWidth="1"/>
    <col min="10485" max="10485" width="9.85546875" customWidth="1"/>
    <col min="10486" max="10486" width="22" customWidth="1"/>
    <col min="10488" max="10496" width="6.140625" bestFit="1" customWidth="1"/>
    <col min="10497" max="10497" width="3" customWidth="1"/>
    <col min="10741" max="10741" width="9.85546875" customWidth="1"/>
    <col min="10742" max="10742" width="22" customWidth="1"/>
    <col min="10744" max="10752" width="6.140625" bestFit="1" customWidth="1"/>
    <col min="10753" max="10753" width="3" customWidth="1"/>
    <col min="10997" max="10997" width="9.85546875" customWidth="1"/>
    <col min="10998" max="10998" width="22" customWidth="1"/>
    <col min="11000" max="11008" width="6.140625" bestFit="1" customWidth="1"/>
    <col min="11009" max="11009" width="3" customWidth="1"/>
    <col min="11253" max="11253" width="9.85546875" customWidth="1"/>
    <col min="11254" max="11254" width="22" customWidth="1"/>
    <col min="11256" max="11264" width="6.140625" bestFit="1" customWidth="1"/>
    <col min="11265" max="11265" width="3" customWidth="1"/>
    <col min="11509" max="11509" width="9.85546875" customWidth="1"/>
    <col min="11510" max="11510" width="22" customWidth="1"/>
    <col min="11512" max="11520" width="6.140625" bestFit="1" customWidth="1"/>
    <col min="11521" max="11521" width="3" customWidth="1"/>
    <col min="11765" max="11765" width="9.85546875" customWidth="1"/>
    <col min="11766" max="11766" width="22" customWidth="1"/>
    <col min="11768" max="11776" width="6.140625" bestFit="1" customWidth="1"/>
    <col min="11777" max="11777" width="3" customWidth="1"/>
    <col min="12021" max="12021" width="9.85546875" customWidth="1"/>
    <col min="12022" max="12022" width="22" customWidth="1"/>
    <col min="12024" max="12032" width="6.140625" bestFit="1" customWidth="1"/>
    <col min="12033" max="12033" width="3" customWidth="1"/>
    <col min="12277" max="12277" width="9.85546875" customWidth="1"/>
    <col min="12278" max="12278" width="22" customWidth="1"/>
    <col min="12280" max="12288" width="6.140625" bestFit="1" customWidth="1"/>
    <col min="12289" max="12289" width="3" customWidth="1"/>
    <col min="12533" max="12533" width="9.85546875" customWidth="1"/>
    <col min="12534" max="12534" width="22" customWidth="1"/>
    <col min="12536" max="12544" width="6.140625" bestFit="1" customWidth="1"/>
    <col min="12545" max="12545" width="3" customWidth="1"/>
    <col min="12789" max="12789" width="9.85546875" customWidth="1"/>
    <col min="12790" max="12790" width="22" customWidth="1"/>
    <col min="12792" max="12800" width="6.140625" bestFit="1" customWidth="1"/>
    <col min="12801" max="12801" width="3" customWidth="1"/>
    <col min="13045" max="13045" width="9.85546875" customWidth="1"/>
    <col min="13046" max="13046" width="22" customWidth="1"/>
    <col min="13048" max="13056" width="6.140625" bestFit="1" customWidth="1"/>
    <col min="13057" max="13057" width="3" customWidth="1"/>
    <col min="13301" max="13301" width="9.85546875" customWidth="1"/>
    <col min="13302" max="13302" width="22" customWidth="1"/>
    <col min="13304" max="13312" width="6.140625" bestFit="1" customWidth="1"/>
    <col min="13313" max="13313" width="3" customWidth="1"/>
    <col min="13557" max="13557" width="9.85546875" customWidth="1"/>
    <col min="13558" max="13558" width="22" customWidth="1"/>
    <col min="13560" max="13568" width="6.140625" bestFit="1" customWidth="1"/>
    <col min="13569" max="13569" width="3" customWidth="1"/>
    <col min="13813" max="13813" width="9.85546875" customWidth="1"/>
    <col min="13814" max="13814" width="22" customWidth="1"/>
    <col min="13816" max="13824" width="6.140625" bestFit="1" customWidth="1"/>
    <col min="13825" max="13825" width="3" customWidth="1"/>
    <col min="14069" max="14069" width="9.85546875" customWidth="1"/>
    <col min="14070" max="14070" width="22" customWidth="1"/>
    <col min="14072" max="14080" width="6.140625" bestFit="1" customWidth="1"/>
    <col min="14081" max="14081" width="3" customWidth="1"/>
    <col min="14325" max="14325" width="9.85546875" customWidth="1"/>
    <col min="14326" max="14326" width="22" customWidth="1"/>
    <col min="14328" max="14336" width="6.140625" bestFit="1" customWidth="1"/>
    <col min="14337" max="14337" width="3" customWidth="1"/>
    <col min="14581" max="14581" width="9.85546875" customWidth="1"/>
    <col min="14582" max="14582" width="22" customWidth="1"/>
    <col min="14584" max="14592" width="6.140625" bestFit="1" customWidth="1"/>
    <col min="14593" max="14593" width="3" customWidth="1"/>
    <col min="14837" max="14837" width="9.85546875" customWidth="1"/>
    <col min="14838" max="14838" width="22" customWidth="1"/>
    <col min="14840" max="14848" width="6.140625" bestFit="1" customWidth="1"/>
    <col min="14849" max="14849" width="3" customWidth="1"/>
    <col min="15093" max="15093" width="9.85546875" customWidth="1"/>
    <col min="15094" max="15094" width="22" customWidth="1"/>
    <col min="15096" max="15104" width="6.140625" bestFit="1" customWidth="1"/>
    <col min="15105" max="15105" width="3" customWidth="1"/>
    <col min="15349" max="15349" width="9.85546875" customWidth="1"/>
    <col min="15350" max="15350" width="22" customWidth="1"/>
    <col min="15352" max="15360" width="6.140625" bestFit="1" customWidth="1"/>
    <col min="15361" max="15361" width="3" customWidth="1"/>
    <col min="15605" max="15605" width="9.85546875" customWidth="1"/>
    <col min="15606" max="15606" width="22" customWidth="1"/>
    <col min="15608" max="15616" width="6.140625" bestFit="1" customWidth="1"/>
    <col min="15617" max="15617" width="3" customWidth="1"/>
    <col min="15861" max="15861" width="9.85546875" customWidth="1"/>
    <col min="15862" max="15862" width="22" customWidth="1"/>
    <col min="15864" max="15872" width="6.140625" bestFit="1" customWidth="1"/>
    <col min="15873" max="15873" width="3" customWidth="1"/>
    <col min="16117" max="16117" width="9.85546875" customWidth="1"/>
    <col min="16118" max="16118" width="22" customWidth="1"/>
    <col min="16120" max="16128" width="6.140625" bestFit="1" customWidth="1"/>
    <col min="16129" max="16129" width="3" customWidth="1"/>
  </cols>
  <sheetData>
    <row r="1" spans="1:14" ht="26.25" x14ac:dyDescent="0.25">
      <c r="A1" s="14" t="s">
        <v>16</v>
      </c>
      <c r="B1" s="194" t="s">
        <v>254</v>
      </c>
      <c r="C1" s="194"/>
      <c r="D1" s="194"/>
      <c r="E1" s="194"/>
      <c r="F1" s="194"/>
      <c r="G1" s="194"/>
      <c r="H1" s="194"/>
      <c r="I1" s="194"/>
      <c r="J1" s="194"/>
      <c r="K1" s="194"/>
      <c r="L1" s="194"/>
      <c r="M1" s="194"/>
      <c r="N1" s="194"/>
    </row>
    <row r="2" spans="1:14" ht="21" x14ac:dyDescent="0.25">
      <c r="B2" s="16" t="s">
        <v>230</v>
      </c>
    </row>
    <row r="3" spans="1:14" ht="34.5" customHeight="1" thickBot="1" x14ac:dyDescent="0.3">
      <c r="B3" s="198" t="s">
        <v>56</v>
      </c>
      <c r="C3" s="198"/>
      <c r="D3" s="198"/>
      <c r="E3" s="198"/>
      <c r="G3" s="199" t="s">
        <v>30</v>
      </c>
      <c r="H3" s="199"/>
      <c r="J3" s="200" t="s">
        <v>231</v>
      </c>
      <c r="K3" s="200"/>
      <c r="L3" s="200"/>
      <c r="M3" s="200"/>
    </row>
    <row r="4" spans="1:14" ht="16.5" thickTop="1" thickBot="1" x14ac:dyDescent="0.3">
      <c r="B4" s="201" t="s">
        <v>11</v>
      </c>
      <c r="C4" s="201"/>
      <c r="D4" s="201" t="s">
        <v>12</v>
      </c>
      <c r="E4" s="201"/>
      <c r="F4" s="138"/>
      <c r="G4" s="139" t="s">
        <v>11</v>
      </c>
      <c r="H4" s="139" t="s">
        <v>12</v>
      </c>
      <c r="J4" s="201" t="s">
        <v>11</v>
      </c>
      <c r="K4" s="201"/>
      <c r="L4" s="201" t="s">
        <v>12</v>
      </c>
      <c r="M4" s="201"/>
    </row>
    <row r="5" spans="1:14" ht="36.75" customHeight="1" x14ac:dyDescent="0.25">
      <c r="A5" s="140"/>
      <c r="B5" s="141" t="s">
        <v>24</v>
      </c>
      <c r="C5" s="141" t="s">
        <v>104</v>
      </c>
      <c r="D5" s="141" t="s">
        <v>24</v>
      </c>
      <c r="E5" s="141" t="s">
        <v>104</v>
      </c>
      <c r="F5" s="142"/>
      <c r="G5" s="143"/>
      <c r="H5" s="143"/>
      <c r="J5" s="141" t="s">
        <v>24</v>
      </c>
      <c r="K5" s="141" t="s">
        <v>104</v>
      </c>
      <c r="L5" s="141" t="s">
        <v>24</v>
      </c>
      <c r="M5" s="141" t="s">
        <v>104</v>
      </c>
    </row>
    <row r="6" spans="1:14" x14ac:dyDescent="0.25">
      <c r="A6" s="144" t="s">
        <v>232</v>
      </c>
      <c r="B6" s="145"/>
      <c r="C6" s="145">
        <v>0.18658561400000001</v>
      </c>
      <c r="D6" s="145"/>
      <c r="E6" s="145"/>
      <c r="F6" s="138"/>
      <c r="G6" s="146">
        <v>32.186018393609814</v>
      </c>
      <c r="H6" s="146">
        <v>27.383113225261315</v>
      </c>
      <c r="J6" s="147">
        <f>B6/$G6</f>
        <v>0</v>
      </c>
      <c r="K6" s="147">
        <f t="shared" ref="K6:K13" si="0">C6/$G6</f>
        <v>5.7971014531280011E-3</v>
      </c>
      <c r="L6" s="147">
        <f>D6/$H6</f>
        <v>0</v>
      </c>
      <c r="M6" s="147">
        <f t="shared" ref="M6:M13" si="1">E6/$H6</f>
        <v>0</v>
      </c>
    </row>
    <row r="7" spans="1:14" x14ac:dyDescent="0.25">
      <c r="A7" s="148" t="s">
        <v>233</v>
      </c>
      <c r="B7" s="149">
        <v>0.93640975199999998</v>
      </c>
      <c r="C7" s="149">
        <v>3.4780933630000002</v>
      </c>
      <c r="D7" s="149">
        <v>0.13865644699999999</v>
      </c>
      <c r="E7" s="149">
        <v>1.386564468</v>
      </c>
      <c r="F7" s="138"/>
      <c r="G7" s="150">
        <v>43.20862139080927</v>
      </c>
      <c r="H7" s="150">
        <v>16.500117164697514</v>
      </c>
      <c r="J7" s="151">
        <f t="shared" ref="J7:J13" si="2">B7/$G7</f>
        <v>2.1671826636875294E-2</v>
      </c>
      <c r="K7" s="151">
        <f t="shared" si="0"/>
        <v>8.0495356043454119E-2</v>
      </c>
      <c r="L7" s="151">
        <f t="shared" ref="L7:L13" si="3">D7/$H7</f>
        <v>8.4033613589520155E-3</v>
      </c>
      <c r="M7" s="151">
        <f t="shared" si="1"/>
        <v>8.4033613468308913E-2</v>
      </c>
    </row>
    <row r="8" spans="1:14" x14ac:dyDescent="0.25">
      <c r="A8" s="144" t="s">
        <v>234</v>
      </c>
      <c r="B8" s="145">
        <v>2.2608208539999999</v>
      </c>
      <c r="C8" s="145">
        <v>8.540878781</v>
      </c>
      <c r="D8" s="145">
        <v>0.37968627799999999</v>
      </c>
      <c r="E8" s="145">
        <v>3.4171765010000001</v>
      </c>
      <c r="F8" s="138"/>
      <c r="G8" s="146">
        <v>67.573423297256497</v>
      </c>
      <c r="H8" s="146">
        <v>31.513961064437826</v>
      </c>
      <c r="J8" s="147">
        <f t="shared" si="2"/>
        <v>3.3457249073420701E-2</v>
      </c>
      <c r="K8" s="147">
        <f t="shared" si="0"/>
        <v>0.12639405204363477</v>
      </c>
      <c r="L8" s="147">
        <f t="shared" si="3"/>
        <v>1.2048192774740079E-2</v>
      </c>
      <c r="M8" s="147">
        <f t="shared" si="1"/>
        <v>0.10843373494092876</v>
      </c>
    </row>
    <row r="9" spans="1:14" x14ac:dyDescent="0.25">
      <c r="A9" s="148" t="s">
        <v>235</v>
      </c>
      <c r="B9" s="149">
        <v>2.5055988199999999</v>
      </c>
      <c r="C9" s="149">
        <v>13.363193709999999</v>
      </c>
      <c r="D9" s="149">
        <v>0.72588167400000003</v>
      </c>
      <c r="E9" s="149">
        <v>6.04901395</v>
      </c>
      <c r="F9" s="138"/>
      <c r="G9" s="150">
        <v>112.03606153273445</v>
      </c>
      <c r="H9" s="150">
        <v>61.699942292406917</v>
      </c>
      <c r="J9" s="151">
        <f t="shared" si="2"/>
        <v>2.2364217250424496E-2</v>
      </c>
      <c r="K9" s="151">
        <f t="shared" si="0"/>
        <v>0.11927582536534963</v>
      </c>
      <c r="L9" s="151">
        <f t="shared" si="3"/>
        <v>1.1764705881894001E-2</v>
      </c>
      <c r="M9" s="151">
        <f t="shared" si="1"/>
        <v>9.8039215682449998E-2</v>
      </c>
    </row>
    <row r="10" spans="1:14" x14ac:dyDescent="0.25">
      <c r="A10" s="144" t="s">
        <v>236</v>
      </c>
      <c r="B10" s="145">
        <v>1.1400535000000001</v>
      </c>
      <c r="C10" s="145">
        <v>19.069985809999999</v>
      </c>
      <c r="D10" s="145">
        <v>0.21317620800000001</v>
      </c>
      <c r="E10" s="145">
        <v>9.4863412670000002</v>
      </c>
      <c r="F10" s="138"/>
      <c r="G10" s="146">
        <v>266.35795399780488</v>
      </c>
      <c r="H10" s="146">
        <v>176.82966474843607</v>
      </c>
      <c r="J10" s="147">
        <f t="shared" si="2"/>
        <v>4.2801556435194555E-3</v>
      </c>
      <c r="K10" s="147">
        <f t="shared" si="0"/>
        <v>7.1595330733608048E-2</v>
      </c>
      <c r="L10" s="147">
        <f t="shared" si="3"/>
        <v>1.2055455078946837E-3</v>
      </c>
      <c r="M10" s="147">
        <f t="shared" si="1"/>
        <v>5.3646775163520177E-2</v>
      </c>
    </row>
    <row r="11" spans="1:14" x14ac:dyDescent="0.25">
      <c r="A11" s="152" t="s">
        <v>237</v>
      </c>
      <c r="B11" s="153">
        <v>0.70613157599999998</v>
      </c>
      <c r="C11" s="153">
        <v>21.066258680000001</v>
      </c>
      <c r="D11" s="153">
        <v>0.35550288800000002</v>
      </c>
      <c r="E11" s="153">
        <v>13.03510591</v>
      </c>
      <c r="F11" s="138"/>
      <c r="G11" s="154">
        <v>741.67353183476519</v>
      </c>
      <c r="H11" s="154">
        <v>451.01466449414903</v>
      </c>
      <c r="J11" s="155">
        <f t="shared" si="2"/>
        <v>9.5207870537480162E-4</v>
      </c>
      <c r="K11" s="155">
        <f t="shared" si="0"/>
        <v>2.8403681371621709E-2</v>
      </c>
      <c r="L11" s="155">
        <f t="shared" si="3"/>
        <v>7.8822911090646347E-4</v>
      </c>
      <c r="M11" s="155">
        <f t="shared" si="1"/>
        <v>2.8901734103524042E-2</v>
      </c>
    </row>
    <row r="12" spans="1:14" x14ac:dyDescent="0.25">
      <c r="A12" s="144" t="s">
        <v>238</v>
      </c>
      <c r="B12" s="145"/>
      <c r="C12" s="145">
        <v>5.7340201049999999</v>
      </c>
      <c r="D12" s="145">
        <v>0.15404071899999999</v>
      </c>
      <c r="E12" s="145">
        <v>4.7752622929999999</v>
      </c>
      <c r="F12" s="138"/>
      <c r="G12" s="146">
        <v>1803.5950667767599</v>
      </c>
      <c r="H12" s="146">
        <v>998.80002279802636</v>
      </c>
      <c r="J12" s="147">
        <f t="shared" si="2"/>
        <v>0</v>
      </c>
      <c r="K12" s="147">
        <f t="shared" si="0"/>
        <v>3.1792170042067034E-3</v>
      </c>
      <c r="L12" s="147">
        <f t="shared" si="3"/>
        <v>1.5422578642766964E-4</v>
      </c>
      <c r="M12" s="147">
        <f t="shared" si="1"/>
        <v>4.7809993832625651E-3</v>
      </c>
      <c r="N12" s="156"/>
    </row>
    <row r="13" spans="1:14" x14ac:dyDescent="0.25">
      <c r="A13" s="152" t="s">
        <v>239</v>
      </c>
      <c r="B13" s="153"/>
      <c r="C13" s="153">
        <v>7.7251280590000002</v>
      </c>
      <c r="D13" s="153">
        <v>0.26783980499999999</v>
      </c>
      <c r="E13" s="153">
        <v>5.088956295</v>
      </c>
      <c r="F13" s="138"/>
      <c r="G13" s="154">
        <v>7620.5417097491109</v>
      </c>
      <c r="H13" s="154">
        <v>6489.8923953583362</v>
      </c>
      <c r="J13" s="155">
        <f t="shared" si="2"/>
        <v>0</v>
      </c>
      <c r="K13" s="155">
        <f t="shared" si="0"/>
        <v>1.0137242670185888E-3</v>
      </c>
      <c r="L13" s="155">
        <f t="shared" si="3"/>
        <v>4.1270299826783392E-5</v>
      </c>
      <c r="M13" s="155">
        <f t="shared" si="1"/>
        <v>7.8413569670888442E-4</v>
      </c>
    </row>
    <row r="14" spans="1:14" ht="7.5" customHeight="1" x14ac:dyDescent="0.25">
      <c r="N14" s="156"/>
    </row>
    <row r="15" spans="1:14" x14ac:dyDescent="0.25">
      <c r="A15" s="10" t="s">
        <v>13</v>
      </c>
      <c r="B15" s="17" t="s">
        <v>255</v>
      </c>
      <c r="F15" s="138"/>
    </row>
    <row r="17" spans="1:13" ht="21" x14ac:dyDescent="0.25">
      <c r="A17" s="157" t="s">
        <v>20</v>
      </c>
      <c r="B17" s="202" t="s">
        <v>286</v>
      </c>
      <c r="C17" s="202"/>
      <c r="D17" s="202"/>
      <c r="E17" s="202"/>
      <c r="F17" s="202"/>
      <c r="G17" s="202"/>
      <c r="H17" s="202"/>
      <c r="I17" s="202"/>
      <c r="J17" s="202"/>
      <c r="K17" s="202"/>
      <c r="L17" s="202"/>
      <c r="M17" s="202"/>
    </row>
    <row r="18" spans="1:13" ht="31.5" customHeight="1" x14ac:dyDescent="0.25">
      <c r="B18" s="203" t="s">
        <v>257</v>
      </c>
      <c r="C18" s="203"/>
      <c r="D18" s="203"/>
      <c r="E18" s="203"/>
      <c r="F18" s="203"/>
      <c r="G18" s="203"/>
      <c r="H18" s="203"/>
      <c r="I18" s="203"/>
      <c r="J18" s="203"/>
      <c r="K18" s="203"/>
      <c r="L18" s="203"/>
      <c r="M18" s="203"/>
    </row>
    <row r="19" spans="1:13" ht="30" customHeight="1" x14ac:dyDescent="0.25">
      <c r="B19" s="203" t="s">
        <v>258</v>
      </c>
      <c r="C19" s="203"/>
      <c r="D19" s="203"/>
      <c r="E19" s="203"/>
      <c r="F19" s="203"/>
      <c r="G19" s="203"/>
      <c r="H19" s="203"/>
      <c r="I19" s="203"/>
      <c r="J19" s="203"/>
      <c r="K19" s="203"/>
      <c r="L19" s="203"/>
      <c r="M19" s="203"/>
    </row>
    <row r="20" spans="1:13" ht="30" customHeight="1" x14ac:dyDescent="0.25">
      <c r="B20" s="203" t="s">
        <v>287</v>
      </c>
      <c r="C20" s="203"/>
      <c r="D20" s="203"/>
      <c r="E20" s="203"/>
      <c r="F20" s="203"/>
      <c r="G20" s="203"/>
      <c r="H20" s="203"/>
      <c r="I20" s="203"/>
      <c r="J20" s="203"/>
      <c r="K20" s="203"/>
      <c r="L20" s="203"/>
      <c r="M20" s="203"/>
    </row>
    <row r="21" spans="1:13" ht="45" customHeight="1" x14ac:dyDescent="0.25">
      <c r="B21" s="203" t="s">
        <v>288</v>
      </c>
      <c r="C21" s="203"/>
      <c r="D21" s="203"/>
      <c r="E21" s="203"/>
      <c r="F21" s="203"/>
      <c r="G21" s="203"/>
      <c r="H21" s="203"/>
      <c r="I21" s="203"/>
      <c r="J21" s="203"/>
      <c r="K21" s="203"/>
      <c r="L21" s="203"/>
      <c r="M21" s="203"/>
    </row>
    <row r="22" spans="1:13" ht="29.45" customHeight="1" x14ac:dyDescent="0.25">
      <c r="B22" s="158"/>
      <c r="F22" s="37"/>
    </row>
    <row r="23" spans="1:13" ht="26.25" x14ac:dyDescent="0.25">
      <c r="A23" s="14" t="s">
        <v>9</v>
      </c>
      <c r="B23" s="1" t="s">
        <v>240</v>
      </c>
    </row>
    <row r="39" spans="1:14" ht="26.25" x14ac:dyDescent="0.25">
      <c r="A39" s="14" t="s">
        <v>9</v>
      </c>
      <c r="B39" s="194" t="s">
        <v>256</v>
      </c>
      <c r="C39" s="194"/>
      <c r="D39" s="194"/>
      <c r="E39" s="194"/>
      <c r="F39" s="194"/>
      <c r="G39" s="194"/>
      <c r="H39" s="194"/>
      <c r="I39" s="194"/>
      <c r="J39" s="194"/>
      <c r="K39" s="194"/>
      <c r="L39" s="194"/>
      <c r="M39" s="194"/>
      <c r="N39" s="194"/>
    </row>
    <row r="40" spans="1:14" ht="21" x14ac:dyDescent="0.25">
      <c r="B40" s="16" t="s">
        <v>241</v>
      </c>
    </row>
    <row r="41" spans="1:14" ht="18.75" x14ac:dyDescent="0.25">
      <c r="G41" s="159" t="s">
        <v>242</v>
      </c>
      <c r="N41" s="160" t="s">
        <v>243</v>
      </c>
    </row>
    <row r="61" spans="1:14" ht="18.75" x14ac:dyDescent="0.25">
      <c r="A61" s="161" t="s">
        <v>244</v>
      </c>
    </row>
    <row r="62" spans="1:14" ht="18.75" x14ac:dyDescent="0.25">
      <c r="G62" s="159" t="s">
        <v>242</v>
      </c>
      <c r="N62" s="160" t="s">
        <v>243</v>
      </c>
    </row>
  </sheetData>
  <mergeCells count="14">
    <mergeCell ref="B39:N39"/>
    <mergeCell ref="B1:N1"/>
    <mergeCell ref="B3:E3"/>
    <mergeCell ref="G3:H3"/>
    <mergeCell ref="J3:M3"/>
    <mergeCell ref="B4:C4"/>
    <mergeCell ref="D4:E4"/>
    <mergeCell ref="J4:K4"/>
    <mergeCell ref="L4:M4"/>
    <mergeCell ref="B17:M17"/>
    <mergeCell ref="B18:M18"/>
    <mergeCell ref="B19:M19"/>
    <mergeCell ref="B20:M20"/>
    <mergeCell ref="B21:M21"/>
  </mergeCells>
  <pageMargins left="0.70866141732283472" right="0.70866141732283472" top="0.98425196850393704" bottom="0.98425196850393704" header="0.31496062992125984" footer="0.31496062992125984"/>
  <pageSetup scale="67" orientation="landscape" r:id="rId1"/>
  <headerFooter>
    <oddHeader>&amp;L&amp;G&amp;R&amp;"-,Vet"&amp;K03+000/&amp;"-,Standaard"&amp;K01+000 &amp;"-,Vet"&amp;K03+000cijfers
&amp;A</oddHeader>
    <oddFooter>&amp;L&amp;G&amp;R&amp;"-,Bold"&amp;K03+000www.zorg-en-gezondheid.be</oddFooter>
  </headerFooter>
  <rowBreaks count="1" manualBreakCount="1">
    <brk id="38" max="14" man="1"/>
  </rowBreaks>
  <drawing r:id="rId2"/>
  <legacyDrawingHF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70"/>
  <sheetViews>
    <sheetView zoomScaleNormal="100" workbookViewId="0"/>
  </sheetViews>
  <sheetFormatPr defaultRowHeight="15" x14ac:dyDescent="0.25"/>
  <cols>
    <col min="1" max="1" width="10.85546875" customWidth="1"/>
    <col min="2" max="2" width="9.7109375" customWidth="1"/>
    <col min="3" max="3" width="9.85546875" customWidth="1"/>
    <col min="4" max="4" width="6.7109375" customWidth="1"/>
    <col min="5" max="5" width="6.42578125" bestFit="1" customWidth="1"/>
    <col min="6" max="6" width="9.28515625" customWidth="1"/>
    <col min="7" max="7" width="8.5703125" customWidth="1"/>
    <col min="8" max="8" width="10" customWidth="1"/>
    <col min="9" max="9" width="3.85546875" customWidth="1"/>
  </cols>
  <sheetData>
    <row r="1" spans="1:15" ht="48" customHeight="1" x14ac:dyDescent="0.25">
      <c r="A1" s="14" t="s">
        <v>15</v>
      </c>
      <c r="B1" s="208" t="s">
        <v>259</v>
      </c>
      <c r="C1" s="208"/>
      <c r="D1" s="208"/>
      <c r="E1" s="208"/>
      <c r="F1" s="208"/>
      <c r="G1" s="208"/>
      <c r="H1" s="208"/>
      <c r="I1" s="208"/>
      <c r="J1" s="208"/>
      <c r="K1" s="208"/>
      <c r="L1" s="208"/>
      <c r="M1" s="208"/>
      <c r="N1" s="208"/>
    </row>
    <row r="2" spans="1:15" ht="21" x14ac:dyDescent="0.25">
      <c r="A2" s="9"/>
      <c r="B2" s="16" t="s">
        <v>53</v>
      </c>
      <c r="C2" s="15"/>
      <c r="N2" s="78" t="s">
        <v>23</v>
      </c>
    </row>
    <row r="3" spans="1:15" ht="27.75" customHeight="1" thickBot="1" x14ac:dyDescent="0.3">
      <c r="B3" s="209"/>
      <c r="C3" s="209"/>
      <c r="D3" s="209" t="s">
        <v>188</v>
      </c>
      <c r="E3" s="209"/>
      <c r="F3" s="209"/>
    </row>
    <row r="4" spans="1:15" ht="31.5" customHeight="1" x14ac:dyDescent="0.3">
      <c r="A4" s="46"/>
      <c r="B4" s="42" t="s">
        <v>14</v>
      </c>
      <c r="C4" s="42" t="s">
        <v>12</v>
      </c>
      <c r="D4" s="74" t="s">
        <v>50</v>
      </c>
      <c r="E4" s="42" t="s">
        <v>18</v>
      </c>
      <c r="F4" s="73" t="s">
        <v>51</v>
      </c>
      <c r="G4" s="44" t="s">
        <v>20</v>
      </c>
      <c r="H4" s="56"/>
      <c r="I4" s="56"/>
      <c r="J4" s="56"/>
      <c r="K4" s="56"/>
      <c r="L4" s="56"/>
      <c r="M4" s="56"/>
      <c r="N4" s="56"/>
    </row>
    <row r="5" spans="1:15" x14ac:dyDescent="0.25">
      <c r="A5" s="13">
        <v>2006</v>
      </c>
      <c r="B5" s="75">
        <v>1.0168062432513545</v>
      </c>
      <c r="C5" s="75">
        <v>0.22483773466590098</v>
      </c>
      <c r="D5" s="67">
        <v>0.42840183618440264</v>
      </c>
      <c r="E5" s="64">
        <v>0.6248811491277152</v>
      </c>
      <c r="F5" s="70">
        <v>0.82136046207102775</v>
      </c>
      <c r="G5" s="203" t="s">
        <v>138</v>
      </c>
      <c r="H5" s="203"/>
      <c r="I5" s="203"/>
      <c r="J5" s="203"/>
      <c r="K5" s="203"/>
      <c r="L5" s="203"/>
      <c r="M5" s="203"/>
      <c r="N5" s="203"/>
      <c r="O5" s="110"/>
    </row>
    <row r="6" spans="1:15" x14ac:dyDescent="0.25">
      <c r="A6" s="12">
        <v>2007</v>
      </c>
      <c r="B6" s="76">
        <v>1.6226915306233167</v>
      </c>
      <c r="C6" s="76">
        <v>0.23134856949628743</v>
      </c>
      <c r="D6" s="68">
        <v>0.69242080763472136</v>
      </c>
      <c r="E6" s="65">
        <v>0.9328429682775683</v>
      </c>
      <c r="F6" s="71">
        <v>1.1732651289204152</v>
      </c>
      <c r="G6" s="203"/>
      <c r="H6" s="203"/>
      <c r="I6" s="203"/>
      <c r="J6" s="203"/>
      <c r="K6" s="203"/>
      <c r="L6" s="203"/>
      <c r="M6" s="203"/>
      <c r="N6" s="203"/>
      <c r="O6" s="110"/>
    </row>
    <row r="7" spans="1:15" x14ac:dyDescent="0.25">
      <c r="A7" s="13">
        <v>2008</v>
      </c>
      <c r="B7" s="75">
        <v>2.1255329261748339</v>
      </c>
      <c r="C7" s="75">
        <v>0.3554841809432564</v>
      </c>
      <c r="D7" s="67">
        <v>0.96916206142972194</v>
      </c>
      <c r="E7" s="64">
        <v>1.2460713303536126</v>
      </c>
      <c r="F7" s="70">
        <v>1.5229805992775032</v>
      </c>
      <c r="H7" s="186" t="s">
        <v>263</v>
      </c>
      <c r="I7" s="186"/>
      <c r="J7" s="186"/>
      <c r="K7" s="186"/>
      <c r="L7" s="186"/>
      <c r="M7" s="186"/>
      <c r="N7" s="186"/>
      <c r="O7" s="110"/>
    </row>
    <row r="8" spans="1:15" x14ac:dyDescent="0.25">
      <c r="A8" s="12">
        <v>2009</v>
      </c>
      <c r="B8" s="76">
        <v>1.5470167354351758</v>
      </c>
      <c r="C8" s="76">
        <v>0.64192128719941721</v>
      </c>
      <c r="D8" s="68">
        <v>0.839555039779465</v>
      </c>
      <c r="E8" s="65">
        <v>1.0996345735788853</v>
      </c>
      <c r="F8" s="71">
        <v>1.3597141073783057</v>
      </c>
      <c r="H8" s="186"/>
      <c r="I8" s="186"/>
      <c r="J8" s="186"/>
      <c r="K8" s="186"/>
      <c r="L8" s="186"/>
      <c r="M8" s="186"/>
      <c r="N8" s="186"/>
      <c r="O8" s="110"/>
    </row>
    <row r="9" spans="1:15" x14ac:dyDescent="0.25">
      <c r="A9" s="13">
        <v>2010</v>
      </c>
      <c r="B9" s="75">
        <v>1.265139326184632</v>
      </c>
      <c r="C9" s="75">
        <v>0.37717387542556347</v>
      </c>
      <c r="D9" s="67">
        <v>0.60537636812900952</v>
      </c>
      <c r="E9" s="64">
        <v>0.83254620367103294</v>
      </c>
      <c r="F9" s="70">
        <v>1.0597160392130562</v>
      </c>
      <c r="H9" s="186"/>
      <c r="I9" s="186"/>
      <c r="J9" s="186"/>
      <c r="K9" s="186"/>
      <c r="L9" s="186"/>
      <c r="M9" s="186"/>
      <c r="N9" s="186"/>
      <c r="O9" s="110"/>
    </row>
    <row r="10" spans="1:15" ht="15.75" thickBot="1" x14ac:dyDescent="0.3">
      <c r="A10" s="163">
        <v>2011</v>
      </c>
      <c r="B10" s="164">
        <v>0.81163787925615249</v>
      </c>
      <c r="C10" s="164">
        <v>0.28616159956602094</v>
      </c>
      <c r="D10" s="165">
        <v>0.36769387253688368</v>
      </c>
      <c r="E10" s="166">
        <v>0.55046800484993141</v>
      </c>
      <c r="F10" s="167">
        <v>0.73324213716297915</v>
      </c>
      <c r="H10" s="186" t="s">
        <v>264</v>
      </c>
      <c r="I10" s="186"/>
      <c r="J10" s="186"/>
      <c r="K10" s="186"/>
      <c r="L10" s="186"/>
      <c r="M10" s="186"/>
      <c r="N10" s="186"/>
      <c r="O10" s="110"/>
    </row>
    <row r="11" spans="1:15" ht="15.75" thickTop="1" x14ac:dyDescent="0.25">
      <c r="A11" s="173">
        <v>2012</v>
      </c>
      <c r="B11" s="174">
        <v>0.76663859893188246</v>
      </c>
      <c r="C11" s="174">
        <v>0.28247951162618523</v>
      </c>
      <c r="D11" s="175">
        <v>0.35183474448419438</v>
      </c>
      <c r="E11" s="176">
        <v>0.53629491293902842</v>
      </c>
      <c r="F11" s="177">
        <v>0.72075508139386246</v>
      </c>
      <c r="H11" s="186"/>
      <c r="I11" s="186"/>
      <c r="J11" s="186"/>
      <c r="K11" s="186"/>
      <c r="L11" s="186"/>
      <c r="M11" s="186"/>
      <c r="N11" s="186"/>
      <c r="O11" s="110"/>
    </row>
    <row r="12" spans="1:15" ht="15.75" customHeight="1" x14ac:dyDescent="0.25">
      <c r="A12" s="168">
        <v>2013</v>
      </c>
      <c r="B12" s="169">
        <v>0.59718819865815265</v>
      </c>
      <c r="C12" s="169">
        <v>0.2524608473965827</v>
      </c>
      <c r="D12" s="170">
        <v>0.26589389572022926</v>
      </c>
      <c r="E12" s="171">
        <v>0.42757689623135636</v>
      </c>
      <c r="F12" s="172">
        <v>0.58925989674248347</v>
      </c>
      <c r="H12" s="186"/>
      <c r="I12" s="186"/>
      <c r="J12" s="186"/>
      <c r="K12" s="186"/>
      <c r="L12" s="186"/>
      <c r="M12" s="186"/>
      <c r="N12" s="186"/>
      <c r="O12" s="110"/>
    </row>
    <row r="13" spans="1:15" ht="15.75" customHeight="1" x14ac:dyDescent="0.25">
      <c r="A13" s="31">
        <v>2014</v>
      </c>
      <c r="B13" s="77">
        <v>1.0201450853456422</v>
      </c>
      <c r="C13" s="77">
        <v>0.34623418911440573</v>
      </c>
      <c r="D13" s="69">
        <v>0.48348940317688865</v>
      </c>
      <c r="E13" s="66">
        <v>0.6867151902793629</v>
      </c>
      <c r="F13" s="72">
        <v>0.88994097738183719</v>
      </c>
      <c r="H13" s="186"/>
      <c r="I13" s="186"/>
      <c r="J13" s="186"/>
      <c r="K13" s="186"/>
      <c r="L13" s="186"/>
      <c r="M13" s="186"/>
      <c r="N13" s="186"/>
      <c r="O13" s="110"/>
    </row>
    <row r="14" spans="1:15" x14ac:dyDescent="0.25">
      <c r="A14" s="12">
        <v>2015</v>
      </c>
      <c r="B14" s="76">
        <v>0.862884680152608</v>
      </c>
      <c r="C14" s="76">
        <v>0.31746612207385216</v>
      </c>
      <c r="D14" s="68">
        <v>0.40506031385236529</v>
      </c>
      <c r="E14" s="65">
        <v>0.5942430907151286</v>
      </c>
      <c r="F14" s="71">
        <v>0.7834258675778919</v>
      </c>
      <c r="H14" s="186" t="s">
        <v>265</v>
      </c>
      <c r="I14" s="186"/>
      <c r="J14" s="186"/>
      <c r="K14" s="186"/>
      <c r="L14" s="186"/>
      <c r="M14" s="186"/>
      <c r="N14" s="186"/>
      <c r="O14" s="110"/>
    </row>
    <row r="15" spans="1:15" ht="15" customHeight="1" x14ac:dyDescent="0.25">
      <c r="A15" s="13">
        <v>2016</v>
      </c>
      <c r="B15" s="75">
        <v>1.1178166761997941</v>
      </c>
      <c r="C15" s="75">
        <v>0.24300488459936634</v>
      </c>
      <c r="D15" s="67">
        <v>0.48040415720535079</v>
      </c>
      <c r="E15" s="64">
        <v>0.68578634609688494</v>
      </c>
      <c r="F15" s="70">
        <v>0.89116853498841908</v>
      </c>
      <c r="H15" s="186"/>
      <c r="I15" s="186"/>
      <c r="J15" s="186"/>
      <c r="K15" s="186"/>
      <c r="L15" s="186"/>
      <c r="M15" s="186"/>
      <c r="N15" s="186"/>
      <c r="O15" s="110"/>
    </row>
    <row r="16" spans="1:15" x14ac:dyDescent="0.25">
      <c r="A16" s="10"/>
      <c r="B16" s="17"/>
      <c r="C16" s="17"/>
      <c r="D16" s="17"/>
      <c r="E16" s="17"/>
      <c r="I16" s="39"/>
      <c r="J16" s="39"/>
      <c r="K16" s="39"/>
      <c r="L16" s="39"/>
      <c r="M16" s="39"/>
      <c r="N16" s="39"/>
    </row>
    <row r="17" spans="1:14" ht="15" customHeight="1" x14ac:dyDescent="0.25">
      <c r="A17" s="10" t="s">
        <v>13</v>
      </c>
      <c r="B17" s="17" t="s">
        <v>260</v>
      </c>
    </row>
    <row r="18" spans="1:14" ht="7.5" customHeight="1" x14ac:dyDescent="0.25"/>
    <row r="19" spans="1:14" ht="45" customHeight="1" x14ac:dyDescent="0.25">
      <c r="A19" s="14" t="s">
        <v>9</v>
      </c>
      <c r="B19" s="208" t="s">
        <v>261</v>
      </c>
      <c r="C19" s="208"/>
      <c r="D19" s="208"/>
      <c r="E19" s="208"/>
      <c r="F19" s="208"/>
      <c r="G19" s="208"/>
      <c r="H19" s="208"/>
      <c r="I19" s="208"/>
      <c r="J19" s="208"/>
      <c r="K19" s="208"/>
      <c r="L19" s="208"/>
      <c r="M19" s="208"/>
      <c r="N19" s="208"/>
    </row>
    <row r="20" spans="1:14" ht="21" x14ac:dyDescent="0.25">
      <c r="B20" s="16" t="s">
        <v>189</v>
      </c>
    </row>
    <row r="21" spans="1:14" ht="21" x14ac:dyDescent="0.25">
      <c r="B21" s="16" t="s">
        <v>52</v>
      </c>
    </row>
    <row r="44" spans="1:16" ht="48.75" customHeight="1" x14ac:dyDescent="0.25">
      <c r="A44" s="14" t="s">
        <v>15</v>
      </c>
      <c r="B44" s="204" t="s">
        <v>262</v>
      </c>
      <c r="C44" s="204"/>
      <c r="D44" s="204"/>
      <c r="E44" s="204"/>
      <c r="F44" s="204"/>
      <c r="G44" s="204"/>
      <c r="H44" s="204"/>
      <c r="I44" s="204"/>
      <c r="J44" s="204"/>
      <c r="K44" s="204"/>
      <c r="L44" s="204"/>
      <c r="M44" s="204"/>
      <c r="N44" s="204"/>
    </row>
    <row r="45" spans="1:16" ht="21" x14ac:dyDescent="0.25">
      <c r="A45" s="9"/>
      <c r="B45" s="16" t="s">
        <v>137</v>
      </c>
      <c r="C45" s="15"/>
      <c r="N45" s="78" t="s">
        <v>23</v>
      </c>
    </row>
    <row r="46" spans="1:16" ht="21.75" thickBot="1" x14ac:dyDescent="0.3">
      <c r="A46" s="9"/>
      <c r="B46" s="16"/>
      <c r="C46" s="15"/>
      <c r="E46" s="205" t="s">
        <v>147</v>
      </c>
      <c r="F46" s="205"/>
      <c r="G46" s="205"/>
      <c r="H46" s="205"/>
      <c r="N46" s="78"/>
    </row>
    <row r="47" spans="1:16" ht="25.5" x14ac:dyDescent="0.3">
      <c r="A47" s="46"/>
      <c r="B47" s="42" t="s">
        <v>14</v>
      </c>
      <c r="C47" s="42" t="s">
        <v>12</v>
      </c>
      <c r="D47" s="42" t="s">
        <v>18</v>
      </c>
      <c r="E47" s="111" t="s">
        <v>103</v>
      </c>
      <c r="F47" s="111" t="s">
        <v>213</v>
      </c>
      <c r="G47" s="111" t="s">
        <v>73</v>
      </c>
      <c r="H47" s="112" t="s">
        <v>214</v>
      </c>
      <c r="I47" s="45" t="s">
        <v>20</v>
      </c>
      <c r="J47" s="63"/>
      <c r="K47" s="63"/>
      <c r="L47" s="63"/>
      <c r="M47" s="63"/>
      <c r="N47" s="63"/>
    </row>
    <row r="48" spans="1:16" x14ac:dyDescent="0.25">
      <c r="A48" s="13">
        <v>2006</v>
      </c>
      <c r="B48" s="75">
        <v>6.7967670900491424</v>
      </c>
      <c r="C48" s="75">
        <v>4.7167601637934213</v>
      </c>
      <c r="D48" s="64">
        <v>5.7844550960506433</v>
      </c>
      <c r="E48" s="113">
        <v>0.6248811491277152</v>
      </c>
      <c r="F48" s="113">
        <v>0.32261619461984264</v>
      </c>
      <c r="G48" s="113">
        <v>0.8412041811251264</v>
      </c>
      <c r="H48" s="113">
        <v>3.9957535711779593</v>
      </c>
      <c r="I48" s="206" t="s">
        <v>203</v>
      </c>
      <c r="J48" s="206"/>
      <c r="K48" s="206"/>
      <c r="L48" s="206"/>
      <c r="M48" s="206"/>
      <c r="N48" s="206"/>
      <c r="P48" s="109"/>
    </row>
    <row r="49" spans="1:16" x14ac:dyDescent="0.25">
      <c r="A49" s="12">
        <v>2007</v>
      </c>
      <c r="B49" s="76">
        <v>7.7431971902536487</v>
      </c>
      <c r="C49" s="76">
        <v>3.9874678573172564</v>
      </c>
      <c r="D49" s="65">
        <v>5.8769419191580763</v>
      </c>
      <c r="E49" s="114">
        <v>0.9328429682775683</v>
      </c>
      <c r="F49" s="114">
        <v>0.2850273066189295</v>
      </c>
      <c r="G49" s="114">
        <v>0.78998936085274929</v>
      </c>
      <c r="H49" s="114">
        <v>3.869082283408829</v>
      </c>
      <c r="I49" s="206"/>
      <c r="J49" s="206"/>
      <c r="K49" s="206"/>
      <c r="L49" s="206"/>
      <c r="M49" s="206"/>
      <c r="N49" s="206"/>
      <c r="P49" s="109"/>
    </row>
    <row r="50" spans="1:16" x14ac:dyDescent="0.25">
      <c r="A50" s="13">
        <v>2008</v>
      </c>
      <c r="B50" s="75">
        <v>8.0430275929587225</v>
      </c>
      <c r="C50" s="75">
        <v>5.3485722019403061</v>
      </c>
      <c r="D50" s="64">
        <v>6.7268886988025418</v>
      </c>
      <c r="E50" s="113">
        <v>1.2460713303536126</v>
      </c>
      <c r="F50" s="113">
        <v>0.46607916724386284</v>
      </c>
      <c r="G50" s="113">
        <v>0.9966843525054232</v>
      </c>
      <c r="H50" s="113">
        <v>4.0180538486996431</v>
      </c>
      <c r="I50" s="206"/>
      <c r="J50" s="206"/>
      <c r="K50" s="206"/>
      <c r="L50" s="206"/>
      <c r="M50" s="206"/>
      <c r="N50" s="206"/>
      <c r="P50" s="109"/>
    </row>
    <row r="51" spans="1:16" x14ac:dyDescent="0.25">
      <c r="A51" s="12">
        <v>2009</v>
      </c>
      <c r="B51" s="76">
        <v>8.6947309090942344</v>
      </c>
      <c r="C51" s="76">
        <v>5.3409397270417402</v>
      </c>
      <c r="D51" s="65">
        <v>6.9508877084567819</v>
      </c>
      <c r="E51" s="114">
        <v>1.0996345735788853</v>
      </c>
      <c r="F51" s="114">
        <v>0.43767528048294119</v>
      </c>
      <c r="G51" s="114">
        <v>1.1119168895351403</v>
      </c>
      <c r="H51" s="114">
        <v>4.3016609648598152</v>
      </c>
      <c r="J51" s="188" t="s">
        <v>266</v>
      </c>
      <c r="K51" s="188"/>
      <c r="L51" s="188"/>
      <c r="M51" s="188"/>
      <c r="N51" s="188"/>
    </row>
    <row r="52" spans="1:16" x14ac:dyDescent="0.25">
      <c r="A52" s="13">
        <v>2010</v>
      </c>
      <c r="B52" s="75">
        <v>7.5729339865219485</v>
      </c>
      <c r="C52" s="75">
        <v>4.6866848395209919</v>
      </c>
      <c r="D52" s="64">
        <v>6.1494848088345488</v>
      </c>
      <c r="E52" s="113">
        <v>0.83254620367103294</v>
      </c>
      <c r="F52" s="113">
        <v>0.39353366056288364</v>
      </c>
      <c r="G52" s="113">
        <v>1.0526433413252716</v>
      </c>
      <c r="H52" s="113">
        <v>3.8707616032753602</v>
      </c>
      <c r="J52" s="188"/>
      <c r="K52" s="188"/>
      <c r="L52" s="188"/>
      <c r="M52" s="188"/>
      <c r="N52" s="188"/>
    </row>
    <row r="53" spans="1:16" ht="15.75" thickBot="1" x14ac:dyDescent="0.3">
      <c r="A53" s="163">
        <v>2011</v>
      </c>
      <c r="B53" s="164">
        <v>6.88996895416724</v>
      </c>
      <c r="C53" s="164">
        <v>4.9172623830092617</v>
      </c>
      <c r="D53" s="166">
        <v>5.9286252050019908</v>
      </c>
      <c r="E53" s="178">
        <v>0.55046800484993141</v>
      </c>
      <c r="F53" s="178">
        <v>0.31302756673112575</v>
      </c>
      <c r="G53" s="178">
        <v>1.0743373026084495</v>
      </c>
      <c r="H53" s="178">
        <v>3.9907923308124835</v>
      </c>
      <c r="J53" s="188"/>
      <c r="K53" s="188"/>
      <c r="L53" s="188"/>
      <c r="M53" s="188"/>
      <c r="N53" s="188"/>
    </row>
    <row r="54" spans="1:16" ht="15.75" thickTop="1" x14ac:dyDescent="0.25">
      <c r="A54" s="173">
        <v>2012</v>
      </c>
      <c r="B54" s="174">
        <v>7.3372064336173164</v>
      </c>
      <c r="C54" s="174">
        <v>5.0151671622318901</v>
      </c>
      <c r="D54" s="176">
        <v>6.2555027595454931</v>
      </c>
      <c r="E54" s="180">
        <v>0.53629491293902842</v>
      </c>
      <c r="F54" s="180">
        <v>0.51603554588942779</v>
      </c>
      <c r="G54" s="180">
        <v>1.2134393568229929</v>
      </c>
      <c r="H54" s="180">
        <v>3.9897329438940443</v>
      </c>
      <c r="J54" s="207" t="s">
        <v>218</v>
      </c>
      <c r="K54" s="207"/>
      <c r="L54" s="207"/>
      <c r="M54" s="207"/>
      <c r="N54" s="207"/>
    </row>
    <row r="55" spans="1:16" x14ac:dyDescent="0.25">
      <c r="A55" s="168">
        <v>2013</v>
      </c>
      <c r="B55" s="169">
        <v>7.9827629689092898</v>
      </c>
      <c r="C55" s="169">
        <v>5.6502252018312831</v>
      </c>
      <c r="D55" s="171">
        <v>6.8037290112930719</v>
      </c>
      <c r="E55" s="179">
        <v>0.42757689623135636</v>
      </c>
      <c r="F55" s="179">
        <v>0.37060253396372106</v>
      </c>
      <c r="G55" s="179">
        <v>1.6199415810279778</v>
      </c>
      <c r="H55" s="179">
        <v>4.3856080000700164</v>
      </c>
      <c r="J55" s="207"/>
      <c r="K55" s="207"/>
      <c r="L55" s="207"/>
      <c r="M55" s="207"/>
      <c r="N55" s="207"/>
    </row>
    <row r="56" spans="1:16" x14ac:dyDescent="0.25">
      <c r="A56" s="31">
        <v>2014</v>
      </c>
      <c r="B56" s="77">
        <v>7.5203470258838232</v>
      </c>
      <c r="C56" s="77">
        <v>5.622128410532242</v>
      </c>
      <c r="D56" s="66">
        <v>6.5877979446273969</v>
      </c>
      <c r="E56" s="115">
        <v>0.6867151902793629</v>
      </c>
      <c r="F56" s="115">
        <v>0.36699168192026654</v>
      </c>
      <c r="G56" s="115">
        <v>1.4151360934386059</v>
      </c>
      <c r="H56" s="115">
        <v>4.1189549789891613</v>
      </c>
      <c r="J56" s="207"/>
      <c r="K56" s="207"/>
      <c r="L56" s="207"/>
      <c r="M56" s="207"/>
      <c r="N56" s="207"/>
    </row>
    <row r="57" spans="1:16" x14ac:dyDescent="0.25">
      <c r="A57" s="12">
        <v>2015</v>
      </c>
      <c r="B57" s="76">
        <v>8.4262614783180325</v>
      </c>
      <c r="C57" s="76">
        <v>5.4622404574723991</v>
      </c>
      <c r="D57" s="65">
        <v>6.9451185409060869</v>
      </c>
      <c r="E57" s="114">
        <v>0.5942430907151286</v>
      </c>
      <c r="F57" s="114">
        <v>0.43981315974729845</v>
      </c>
      <c r="G57" s="114">
        <v>1.552516655787761</v>
      </c>
      <c r="H57" s="114">
        <v>4.3585456346558988</v>
      </c>
      <c r="J57" s="207"/>
      <c r="K57" s="207"/>
      <c r="L57" s="207"/>
      <c r="M57" s="207"/>
      <c r="N57" s="207"/>
      <c r="P57" s="109"/>
    </row>
    <row r="58" spans="1:16" x14ac:dyDescent="0.25">
      <c r="A58" s="13">
        <v>2016</v>
      </c>
      <c r="B58" s="75">
        <v>8.8420110085243202</v>
      </c>
      <c r="C58" s="75">
        <v>5.470688185620082</v>
      </c>
      <c r="D58" s="64">
        <v>7.1133700517983218</v>
      </c>
      <c r="E58" s="113">
        <v>0.68578634609688494</v>
      </c>
      <c r="F58" s="113">
        <v>0.34651496162444478</v>
      </c>
      <c r="G58" s="113">
        <v>1.5645488177686309</v>
      </c>
      <c r="H58" s="113">
        <v>4.5165199263083613</v>
      </c>
      <c r="P58" s="109"/>
    </row>
    <row r="59" spans="1:16" x14ac:dyDescent="0.25">
      <c r="A59" s="10"/>
      <c r="B59" s="17"/>
      <c r="C59" s="17"/>
      <c r="D59" s="17"/>
      <c r="E59" s="17"/>
      <c r="F59" s="17"/>
      <c r="G59" s="17"/>
      <c r="K59" s="39"/>
      <c r="L59" s="39"/>
      <c r="M59" s="39"/>
      <c r="N59" s="39"/>
    </row>
    <row r="60" spans="1:16" x14ac:dyDescent="0.25">
      <c r="A60" s="10" t="s">
        <v>13</v>
      </c>
      <c r="B60" s="17" t="s">
        <v>260</v>
      </c>
    </row>
    <row r="62" spans="1:16" ht="47.25" customHeight="1" x14ac:dyDescent="0.25">
      <c r="A62" s="14" t="s">
        <v>9</v>
      </c>
      <c r="B62" s="204" t="s">
        <v>262</v>
      </c>
      <c r="C62" s="204"/>
      <c r="D62" s="204"/>
      <c r="E62" s="204"/>
      <c r="F62" s="204"/>
      <c r="G62" s="204"/>
      <c r="H62" s="204"/>
      <c r="I62" s="204"/>
      <c r="J62" s="204"/>
      <c r="K62" s="204"/>
      <c r="L62" s="204"/>
      <c r="M62" s="204"/>
      <c r="N62" s="204"/>
    </row>
    <row r="63" spans="1:16" ht="21" x14ac:dyDescent="0.25">
      <c r="B63" s="16" t="s">
        <v>196</v>
      </c>
    </row>
    <row r="64" spans="1:16" ht="21" x14ac:dyDescent="0.25">
      <c r="B64" s="16" t="s">
        <v>52</v>
      </c>
    </row>
    <row r="65" spans="1:6" x14ac:dyDescent="0.25">
      <c r="A65" s="35"/>
      <c r="B65" s="35"/>
      <c r="C65" s="35"/>
      <c r="D65" s="35"/>
      <c r="E65" s="35"/>
      <c r="F65" s="35"/>
    </row>
    <row r="66" spans="1:6" x14ac:dyDescent="0.25">
      <c r="F66" s="35"/>
    </row>
    <row r="67" spans="1:6" x14ac:dyDescent="0.25">
      <c r="F67" s="35"/>
    </row>
    <row r="68" spans="1:6" x14ac:dyDescent="0.25">
      <c r="F68" s="35"/>
    </row>
    <row r="69" spans="1:6" x14ac:dyDescent="0.25">
      <c r="F69" s="35"/>
    </row>
    <row r="70" spans="1:6" x14ac:dyDescent="0.25">
      <c r="F70" s="35"/>
    </row>
  </sheetData>
  <mergeCells count="14">
    <mergeCell ref="B1:N1"/>
    <mergeCell ref="B19:N19"/>
    <mergeCell ref="G5:N6"/>
    <mergeCell ref="H7:N9"/>
    <mergeCell ref="B3:C3"/>
    <mergeCell ref="D3:F3"/>
    <mergeCell ref="B62:N62"/>
    <mergeCell ref="H14:N15"/>
    <mergeCell ref="H10:N13"/>
    <mergeCell ref="E46:H46"/>
    <mergeCell ref="B44:N44"/>
    <mergeCell ref="J51:N53"/>
    <mergeCell ref="I48:N50"/>
    <mergeCell ref="J54:N57"/>
  </mergeCells>
  <pageMargins left="0.70866141732283472" right="0.70866141732283472" top="0.98425196850393704" bottom="0.98425196850393704" header="0.31496062992125984" footer="0.31496062992125984"/>
  <pageSetup scale="69" fitToWidth="0" fitToHeight="0" orientation="landscape" r:id="rId1"/>
  <headerFooter>
    <oddHeader>&amp;L&amp;G&amp;R&amp;"-,Vet"&amp;K03+000/&amp;"-,Standaard"&amp;K01+000 &amp;"-,Vet"&amp;K03+000cijfers
&amp;A</oddHeader>
    <oddFooter>&amp;L&amp;G&amp;R&amp;"-,Vet"&amp;K03+000www.zorg-en-gezondheid.be</oddFoot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72"/>
  <sheetViews>
    <sheetView zoomScaleNormal="100" workbookViewId="0"/>
  </sheetViews>
  <sheetFormatPr defaultRowHeight="15" x14ac:dyDescent="0.25"/>
  <cols>
    <col min="1" max="1" width="12.28515625" bestFit="1" customWidth="1"/>
    <col min="2" max="2" width="9.7109375" customWidth="1"/>
    <col min="3" max="3" width="9.85546875" customWidth="1"/>
    <col min="4" max="4" width="8.85546875" customWidth="1"/>
    <col min="5" max="5" width="9.85546875" customWidth="1"/>
    <col min="6" max="6" width="8.85546875" bestFit="1" customWidth="1"/>
    <col min="9" max="9" width="50.7109375" customWidth="1"/>
  </cols>
  <sheetData>
    <row r="1" spans="1:10" ht="26.25" x14ac:dyDescent="0.25">
      <c r="A1" s="14" t="s">
        <v>15</v>
      </c>
      <c r="B1" s="194" t="s">
        <v>269</v>
      </c>
      <c r="C1" s="194"/>
      <c r="D1" s="194"/>
      <c r="E1" s="194"/>
      <c r="F1" s="194"/>
      <c r="G1" s="194"/>
      <c r="H1" s="194"/>
      <c r="I1" s="194"/>
    </row>
    <row r="2" spans="1:10" ht="21" x14ac:dyDescent="0.25">
      <c r="A2" s="9"/>
      <c r="B2" s="16" t="s">
        <v>268</v>
      </c>
      <c r="C2" s="15"/>
    </row>
    <row r="3" spans="1:10" ht="33.75" customHeight="1" thickBot="1" x14ac:dyDescent="0.35">
      <c r="B3" s="200" t="s">
        <v>54</v>
      </c>
      <c r="C3" s="200"/>
      <c r="D3" s="200" t="s">
        <v>55</v>
      </c>
      <c r="E3" s="200"/>
      <c r="G3" s="40" t="s">
        <v>20</v>
      </c>
      <c r="I3" s="137" t="s">
        <v>270</v>
      </c>
    </row>
    <row r="4" spans="1:10" ht="29.25" customHeight="1" thickTop="1" x14ac:dyDescent="0.25">
      <c r="A4" s="41"/>
      <c r="B4" s="42" t="s">
        <v>14</v>
      </c>
      <c r="C4" s="42" t="s">
        <v>12</v>
      </c>
      <c r="D4" s="42" t="s">
        <v>14</v>
      </c>
      <c r="E4" s="42" t="s">
        <v>12</v>
      </c>
      <c r="G4" s="210" t="s">
        <v>271</v>
      </c>
      <c r="H4" s="210"/>
      <c r="I4" s="210"/>
    </row>
    <row r="5" spans="1:10" x14ac:dyDescent="0.25">
      <c r="A5" s="13">
        <v>2006</v>
      </c>
      <c r="B5" s="20">
        <v>0.62188111701396243</v>
      </c>
      <c r="C5" s="20">
        <v>0.14122970553265599</v>
      </c>
      <c r="D5" s="20">
        <v>2.7946079245344757</v>
      </c>
      <c r="E5" s="20">
        <v>1.5307454203454656</v>
      </c>
      <c r="G5" s="211" t="s">
        <v>276</v>
      </c>
      <c r="H5" s="211"/>
      <c r="I5" s="211"/>
    </row>
    <row r="6" spans="1:10" ht="15" customHeight="1" x14ac:dyDescent="0.25">
      <c r="A6" s="12">
        <v>2007</v>
      </c>
      <c r="B6" s="19">
        <v>0.99446208670014102</v>
      </c>
      <c r="C6" s="19">
        <v>0.13063547657279345</v>
      </c>
      <c r="D6" s="19">
        <v>3.2948800280428738</v>
      </c>
      <c r="E6" s="19">
        <v>1.260728550864588</v>
      </c>
      <c r="G6" s="211"/>
      <c r="H6" s="211"/>
      <c r="I6" s="211"/>
    </row>
    <row r="7" spans="1:10" x14ac:dyDescent="0.25">
      <c r="A7" s="13">
        <v>2008</v>
      </c>
      <c r="B7" s="20">
        <v>1.3359317850485466</v>
      </c>
      <c r="C7" s="20">
        <v>0.18895600279268579</v>
      </c>
      <c r="D7" s="20">
        <v>3.4017955651331264</v>
      </c>
      <c r="E7" s="20">
        <v>1.6596045441105827</v>
      </c>
      <c r="G7" s="197" t="s">
        <v>277</v>
      </c>
      <c r="H7" s="197"/>
      <c r="I7" s="197"/>
      <c r="J7" t="s">
        <v>224</v>
      </c>
    </row>
    <row r="8" spans="1:10" ht="15" customHeight="1" x14ac:dyDescent="0.25">
      <c r="A8" s="12">
        <v>2009</v>
      </c>
      <c r="B8" s="19">
        <v>0.88049249190061474</v>
      </c>
      <c r="C8" s="19">
        <v>0.33816813467008838</v>
      </c>
      <c r="D8" s="19">
        <v>3.4926263771008097</v>
      </c>
      <c r="E8" s="19">
        <v>1.8768978517809043</v>
      </c>
      <c r="G8" s="197"/>
      <c r="H8" s="197"/>
      <c r="I8" s="197"/>
    </row>
    <row r="9" spans="1:10" x14ac:dyDescent="0.25">
      <c r="A9" s="13">
        <v>2010</v>
      </c>
      <c r="B9" s="20">
        <v>0.75311164493562355</v>
      </c>
      <c r="C9" s="20">
        <v>0.16330900541965224</v>
      </c>
      <c r="D9" s="20">
        <v>3.0158015080164411</v>
      </c>
      <c r="E9" s="20">
        <v>1.5038077361742608</v>
      </c>
      <c r="G9" s="197"/>
      <c r="H9" s="197"/>
      <c r="I9" s="197"/>
    </row>
    <row r="10" spans="1:10" ht="15.75" thickBot="1" x14ac:dyDescent="0.3">
      <c r="A10" s="163">
        <v>2011</v>
      </c>
      <c r="B10" s="181">
        <v>0.47837533643920316</v>
      </c>
      <c r="C10" s="181">
        <v>0.15346834806403087</v>
      </c>
      <c r="D10" s="181">
        <v>2.6035935490147324</v>
      </c>
      <c r="E10" s="181">
        <v>1.541112592145232</v>
      </c>
      <c r="G10" s="197" t="s">
        <v>278</v>
      </c>
      <c r="H10" s="197"/>
      <c r="I10" s="197"/>
    </row>
    <row r="11" spans="1:10" ht="15.75" thickTop="1" x14ac:dyDescent="0.25">
      <c r="A11" s="173">
        <v>2012</v>
      </c>
      <c r="B11" s="183">
        <v>0.39698271300497395</v>
      </c>
      <c r="C11" s="183">
        <v>0.11862925697064293</v>
      </c>
      <c r="D11" s="183">
        <v>2.7100417770446308</v>
      </c>
      <c r="E11" s="183">
        <v>1.3285029938504147</v>
      </c>
      <c r="G11" s="197"/>
      <c r="H11" s="197"/>
      <c r="I11" s="197"/>
    </row>
    <row r="12" spans="1:10" ht="15.75" customHeight="1" x14ac:dyDescent="0.25">
      <c r="A12" s="168">
        <v>2013</v>
      </c>
      <c r="B12" s="182">
        <v>0.32306673855558821</v>
      </c>
      <c r="C12" s="182">
        <v>0.11733718971084228</v>
      </c>
      <c r="D12" s="182">
        <v>2.9588348907592947</v>
      </c>
      <c r="E12" s="182">
        <v>1.6697168676055885</v>
      </c>
      <c r="G12" s="197" t="s">
        <v>279</v>
      </c>
      <c r="H12" s="197"/>
      <c r="I12" s="197"/>
    </row>
    <row r="13" spans="1:10" x14ac:dyDescent="0.25">
      <c r="A13" s="31">
        <v>2014</v>
      </c>
      <c r="B13" s="32">
        <v>0.61252420533461227</v>
      </c>
      <c r="C13" s="32">
        <v>0.17052922759729183</v>
      </c>
      <c r="D13" s="32">
        <v>3.0475475151635623</v>
      </c>
      <c r="E13" s="32">
        <v>1.7836991572655265</v>
      </c>
      <c r="G13" s="197"/>
      <c r="H13" s="197"/>
      <c r="I13" s="197"/>
    </row>
    <row r="14" spans="1:10" x14ac:dyDescent="0.25">
      <c r="A14" s="12">
        <v>2015</v>
      </c>
      <c r="B14" s="19">
        <v>0.50067494003947632</v>
      </c>
      <c r="C14" s="19">
        <v>0.16006175449282972</v>
      </c>
      <c r="D14" s="19">
        <v>3.1326802877307753</v>
      </c>
      <c r="E14" s="19">
        <v>1.7642008283357344</v>
      </c>
      <c r="G14" s="197"/>
      <c r="H14" s="197"/>
      <c r="I14" s="197"/>
    </row>
    <row r="15" spans="1:10" ht="15" customHeight="1" x14ac:dyDescent="0.25">
      <c r="A15" s="13">
        <v>2016</v>
      </c>
      <c r="B15" s="20">
        <v>0.62734075586577542</v>
      </c>
      <c r="C15" s="20">
        <v>0.10897505816126601</v>
      </c>
      <c r="D15" s="20">
        <v>4.0879796896448655</v>
      </c>
      <c r="E15" s="20">
        <v>2.3851971763353812</v>
      </c>
      <c r="F15" s="43"/>
      <c r="G15" s="116"/>
      <c r="H15" s="116"/>
      <c r="I15" s="116"/>
    </row>
    <row r="16" spans="1:10" x14ac:dyDescent="0.25">
      <c r="A16" s="10"/>
      <c r="B16" s="17"/>
      <c r="C16" s="17"/>
      <c r="D16" s="17"/>
      <c r="E16" s="17"/>
      <c r="G16" s="116"/>
      <c r="H16" s="116"/>
      <c r="I16" s="116"/>
    </row>
    <row r="17" spans="1:9" x14ac:dyDescent="0.25">
      <c r="A17" s="10" t="s">
        <v>13</v>
      </c>
      <c r="B17" s="17" t="s">
        <v>267</v>
      </c>
      <c r="G17" s="116"/>
      <c r="H17" s="116"/>
      <c r="I17" s="116"/>
    </row>
    <row r="18" spans="1:9" ht="7.5" customHeight="1" x14ac:dyDescent="0.25"/>
    <row r="19" spans="1:9" ht="26.25" x14ac:dyDescent="0.25">
      <c r="A19" s="14" t="s">
        <v>9</v>
      </c>
      <c r="B19" s="194" t="s">
        <v>190</v>
      </c>
      <c r="C19" s="194"/>
      <c r="D19" s="194"/>
      <c r="E19" s="194"/>
      <c r="F19" s="194"/>
      <c r="G19" s="194"/>
      <c r="H19" s="194"/>
      <c r="I19" s="194"/>
    </row>
    <row r="20" spans="1:9" ht="21" x14ac:dyDescent="0.25">
      <c r="B20" s="16" t="s">
        <v>272</v>
      </c>
      <c r="I20" s="128"/>
    </row>
    <row r="21" spans="1:9" ht="15.75" x14ac:dyDescent="0.25">
      <c r="I21" s="128" t="s">
        <v>205</v>
      </c>
    </row>
    <row r="22" spans="1:9" ht="15.75" x14ac:dyDescent="0.25">
      <c r="I22" s="128" t="s">
        <v>204</v>
      </c>
    </row>
    <row r="43" spans="1:9" x14ac:dyDescent="0.25">
      <c r="A43" s="10" t="s">
        <v>13</v>
      </c>
      <c r="B43" s="17" t="s">
        <v>267</v>
      </c>
    </row>
    <row r="44" spans="1:9" ht="51.75" customHeight="1" x14ac:dyDescent="0.25">
      <c r="A44" s="14" t="s">
        <v>15</v>
      </c>
      <c r="B44" s="194" t="s">
        <v>273</v>
      </c>
      <c r="C44" s="194"/>
      <c r="D44" s="194"/>
      <c r="E44" s="194"/>
      <c r="F44" s="194"/>
      <c r="G44" s="194"/>
      <c r="H44" s="194"/>
      <c r="I44" s="194"/>
    </row>
    <row r="45" spans="1:9" ht="21" x14ac:dyDescent="0.25">
      <c r="A45" s="9"/>
      <c r="B45" s="16" t="s">
        <v>268</v>
      </c>
      <c r="C45" s="15"/>
    </row>
    <row r="46" spans="1:9" ht="19.5" thickBot="1" x14ac:dyDescent="0.35">
      <c r="A46" s="9"/>
      <c r="B46" s="198" t="s">
        <v>274</v>
      </c>
      <c r="C46" s="198"/>
      <c r="D46" s="198"/>
      <c r="E46" s="198"/>
      <c r="F46" s="200" t="s">
        <v>275</v>
      </c>
      <c r="G46" s="200"/>
      <c r="H46" s="44" t="s">
        <v>20</v>
      </c>
    </row>
    <row r="47" spans="1:9" ht="36.75" customHeight="1" thickTop="1" thickBot="1" x14ac:dyDescent="0.3">
      <c r="B47" s="200" t="s">
        <v>54</v>
      </c>
      <c r="C47" s="200"/>
      <c r="D47" s="200" t="s">
        <v>55</v>
      </c>
      <c r="E47" s="200"/>
      <c r="F47" s="200"/>
      <c r="G47" s="200"/>
      <c r="I47" s="186" t="s">
        <v>280</v>
      </c>
    </row>
    <row r="48" spans="1:9" ht="15.75" thickTop="1" x14ac:dyDescent="0.25">
      <c r="A48" s="41"/>
      <c r="B48" s="42" t="s">
        <v>14</v>
      </c>
      <c r="C48" s="42" t="s">
        <v>12</v>
      </c>
      <c r="D48" s="42" t="s">
        <v>14</v>
      </c>
      <c r="E48" s="42" t="s">
        <v>12</v>
      </c>
      <c r="F48" s="42" t="s">
        <v>14</v>
      </c>
      <c r="G48" s="42" t="s">
        <v>12</v>
      </c>
      <c r="I48" s="186"/>
    </row>
    <row r="49" spans="1:9" x14ac:dyDescent="0.25">
      <c r="A49" s="13">
        <v>2006</v>
      </c>
      <c r="B49" s="79">
        <f t="shared" ref="B49:B59" si="0">B5/$F49</f>
        <v>3.8393577703076374E-3</v>
      </c>
      <c r="C49" s="79">
        <f t="shared" ref="C49:C59" si="1">C5/$G49</f>
        <v>1.4872070150088637E-3</v>
      </c>
      <c r="D49" s="79">
        <f t="shared" ref="D49:D59" si="2">D5/$F49</f>
        <v>1.7253297063502638E-2</v>
      </c>
      <c r="E49" s="79">
        <f t="shared" ref="E49:E59" si="3">E5/$G49</f>
        <v>1.6119380258879559E-2</v>
      </c>
      <c r="F49" s="20">
        <v>161.97529748943734</v>
      </c>
      <c r="G49" s="20">
        <v>94.963044221395279</v>
      </c>
      <c r="I49" s="186"/>
    </row>
    <row r="50" spans="1:9" ht="15" customHeight="1" x14ac:dyDescent="0.25">
      <c r="A50" s="12">
        <v>2007</v>
      </c>
      <c r="B50" s="80">
        <f t="shared" si="0"/>
        <v>6.2502652561658607E-3</v>
      </c>
      <c r="C50" s="80">
        <f t="shared" si="1"/>
        <v>1.3470787643469883E-3</v>
      </c>
      <c r="D50" s="80">
        <f t="shared" si="2"/>
        <v>2.0708556352154649E-2</v>
      </c>
      <c r="E50" s="80">
        <f t="shared" si="3"/>
        <v>1.3000302085087135E-2</v>
      </c>
      <c r="F50" s="19">
        <v>159.10718120628692</v>
      </c>
      <c r="G50" s="19">
        <v>96.976865815356007</v>
      </c>
      <c r="I50" s="186"/>
    </row>
    <row r="51" spans="1:9" ht="15" customHeight="1" x14ac:dyDescent="0.25">
      <c r="A51" s="13">
        <v>2008</v>
      </c>
      <c r="B51" s="79">
        <f t="shared" si="0"/>
        <v>8.4194886768166801E-3</v>
      </c>
      <c r="C51" s="79">
        <f t="shared" si="1"/>
        <v>1.9869639294433483E-3</v>
      </c>
      <c r="D51" s="79">
        <f t="shared" si="2"/>
        <v>2.1439252783736078E-2</v>
      </c>
      <c r="E51" s="79">
        <f t="shared" si="3"/>
        <v>1.7451545955414569E-2</v>
      </c>
      <c r="F51" s="20">
        <v>158.67136786193151</v>
      </c>
      <c r="G51" s="20">
        <v>95.097852554184101</v>
      </c>
      <c r="I51" s="186" t="s">
        <v>281</v>
      </c>
    </row>
    <row r="52" spans="1:9" x14ac:dyDescent="0.25">
      <c r="A52" s="12">
        <v>2009</v>
      </c>
      <c r="B52" s="80">
        <f t="shared" si="0"/>
        <v>5.6030721817294238E-3</v>
      </c>
      <c r="C52" s="80">
        <f t="shared" si="1"/>
        <v>3.5697482064138996E-3</v>
      </c>
      <c r="D52" s="80">
        <f t="shared" si="2"/>
        <v>2.2225558848850309E-2</v>
      </c>
      <c r="E52" s="80">
        <f t="shared" si="3"/>
        <v>1.9812785573523811E-2</v>
      </c>
      <c r="F52" s="19">
        <v>157.14459199218189</v>
      </c>
      <c r="G52" s="19">
        <v>94.731649157352081</v>
      </c>
      <c r="I52" s="186"/>
    </row>
    <row r="53" spans="1:9" x14ac:dyDescent="0.25">
      <c r="A53" s="13">
        <v>2010</v>
      </c>
      <c r="B53" s="79">
        <f t="shared" si="0"/>
        <v>4.969705345408572E-3</v>
      </c>
      <c r="C53" s="79">
        <f t="shared" si="1"/>
        <v>1.7595308456546748E-3</v>
      </c>
      <c r="D53" s="79">
        <f t="shared" si="2"/>
        <v>1.9900960204063362E-2</v>
      </c>
      <c r="E53" s="79">
        <f t="shared" si="3"/>
        <v>1.620238939630653E-2</v>
      </c>
      <c r="F53" s="20">
        <v>151.54050242262568</v>
      </c>
      <c r="G53" s="20">
        <v>92.813948572120253</v>
      </c>
      <c r="I53" s="186"/>
    </row>
    <row r="54" spans="1:9" x14ac:dyDescent="0.25">
      <c r="A54" s="12">
        <v>2011</v>
      </c>
      <c r="B54" s="80">
        <f t="shared" si="0"/>
        <v>3.2186402267209645E-3</v>
      </c>
      <c r="C54" s="80">
        <f t="shared" si="1"/>
        <v>1.6943014759220562E-3</v>
      </c>
      <c r="D54" s="80">
        <f t="shared" si="2"/>
        <v>1.7517690174554054E-2</v>
      </c>
      <c r="E54" s="80">
        <f t="shared" si="3"/>
        <v>1.7013992607415776E-2</v>
      </c>
      <c r="F54" s="19">
        <v>148.62653255488416</v>
      </c>
      <c r="G54" s="19">
        <v>90.579126705010879</v>
      </c>
      <c r="I54" s="186"/>
    </row>
    <row r="55" spans="1:9" x14ac:dyDescent="0.25">
      <c r="A55" s="13">
        <v>2012</v>
      </c>
      <c r="B55" s="79">
        <f t="shared" si="0"/>
        <v>2.693005539016411E-3</v>
      </c>
      <c r="C55" s="79">
        <f t="shared" si="1"/>
        <v>1.3298936960309037E-3</v>
      </c>
      <c r="D55" s="79">
        <f t="shared" si="2"/>
        <v>1.8384068820789249E-2</v>
      </c>
      <c r="E55" s="79">
        <f t="shared" si="3"/>
        <v>1.489318741258802E-2</v>
      </c>
      <c r="F55" s="20">
        <v>147.41251261962398</v>
      </c>
      <c r="G55" s="20">
        <v>89.202059777179556</v>
      </c>
      <c r="I55" s="186"/>
    </row>
    <row r="56" spans="1:9" ht="18" customHeight="1" thickBot="1" x14ac:dyDescent="0.3">
      <c r="A56" s="33">
        <v>2013</v>
      </c>
      <c r="B56" s="81">
        <f t="shared" si="0"/>
        <v>2.2149023516609069E-3</v>
      </c>
      <c r="C56" s="81">
        <f t="shared" si="1"/>
        <v>1.3029949730101098E-3</v>
      </c>
      <c r="D56" s="81">
        <f t="shared" si="2"/>
        <v>2.028537628794453E-2</v>
      </c>
      <c r="E56" s="81">
        <f t="shared" si="3"/>
        <v>1.8541714610702271E-2</v>
      </c>
      <c r="F56" s="34">
        <v>145.86048830248771</v>
      </c>
      <c r="G56" s="34">
        <v>90.051912817266015</v>
      </c>
      <c r="I56" s="212" t="s">
        <v>282</v>
      </c>
    </row>
    <row r="57" spans="1:9" ht="15.75" thickTop="1" x14ac:dyDescent="0.25">
      <c r="A57" s="31">
        <v>2014</v>
      </c>
      <c r="B57" s="82">
        <f t="shared" si="0"/>
        <v>4.4251027621078276E-3</v>
      </c>
      <c r="C57" s="82">
        <f t="shared" si="1"/>
        <v>2.0166529276443353E-3</v>
      </c>
      <c r="D57" s="82">
        <f t="shared" si="2"/>
        <v>2.2016617154971201E-2</v>
      </c>
      <c r="E57" s="82">
        <f t="shared" si="3"/>
        <v>2.1093757229880182E-2</v>
      </c>
      <c r="F57" s="32">
        <v>138.4203346823173</v>
      </c>
      <c r="G57" s="32">
        <v>84.56052365762713</v>
      </c>
      <c r="I57" s="212"/>
    </row>
    <row r="58" spans="1:9" x14ac:dyDescent="0.25">
      <c r="A58" s="12">
        <v>2015</v>
      </c>
      <c r="B58" s="80">
        <f t="shared" si="0"/>
        <v>3.5891511548437633E-3</v>
      </c>
      <c r="C58" s="80">
        <f t="shared" si="1"/>
        <v>1.8823496422192534E-3</v>
      </c>
      <c r="D58" s="80">
        <f t="shared" si="2"/>
        <v>2.2457011871971633E-2</v>
      </c>
      <c r="E58" s="80">
        <f t="shared" si="3"/>
        <v>2.0747259759478921E-2</v>
      </c>
      <c r="F58" s="19">
        <v>139.49675520458007</v>
      </c>
      <c r="G58" s="19">
        <v>85.032956100610534</v>
      </c>
      <c r="I58" s="212"/>
    </row>
    <row r="59" spans="1:9" x14ac:dyDescent="0.25">
      <c r="A59" s="13">
        <v>2016</v>
      </c>
      <c r="B59" s="79">
        <f t="shared" si="0"/>
        <v>4.6151729726391626E-3</v>
      </c>
      <c r="C59" s="79">
        <f t="shared" si="1"/>
        <v>1.3072948011310622E-3</v>
      </c>
      <c r="D59" s="79">
        <f t="shared" si="2"/>
        <v>3.0074139452823154E-2</v>
      </c>
      <c r="E59" s="79">
        <f t="shared" si="3"/>
        <v>2.8613482028900145E-2</v>
      </c>
      <c r="F59" s="20">
        <v>135.93006363682051</v>
      </c>
      <c r="G59" s="20">
        <v>83.35920717116106</v>
      </c>
      <c r="I59" s="212"/>
    </row>
    <row r="60" spans="1:9" x14ac:dyDescent="0.25">
      <c r="A60" s="10"/>
      <c r="B60" s="17"/>
      <c r="C60" s="17"/>
      <c r="D60" s="135"/>
      <c r="E60" s="135"/>
      <c r="F60" s="36"/>
      <c r="I60" s="212"/>
    </row>
    <row r="61" spans="1:9" x14ac:dyDescent="0.25">
      <c r="A61" s="10" t="s">
        <v>13</v>
      </c>
      <c r="B61" s="17" t="s">
        <v>267</v>
      </c>
      <c r="F61" s="36"/>
    </row>
    <row r="62" spans="1:9" x14ac:dyDescent="0.25">
      <c r="A62" s="35"/>
      <c r="B62" s="35"/>
      <c r="C62" s="35"/>
      <c r="D62" s="35"/>
      <c r="E62" s="35"/>
      <c r="F62" s="36"/>
      <c r="I62" s="137" t="s">
        <v>270</v>
      </c>
    </row>
    <row r="63" spans="1:9" x14ac:dyDescent="0.25">
      <c r="A63" s="35"/>
      <c r="B63" s="35"/>
      <c r="C63" s="35"/>
      <c r="D63" s="35"/>
      <c r="E63" s="35"/>
      <c r="F63" s="35"/>
    </row>
    <row r="64" spans="1:9" x14ac:dyDescent="0.25">
      <c r="A64" s="35"/>
      <c r="B64" s="35"/>
      <c r="C64" s="35"/>
      <c r="D64" s="35"/>
      <c r="E64" s="35"/>
      <c r="F64" s="35"/>
    </row>
    <row r="65" spans="1:6" x14ac:dyDescent="0.25">
      <c r="A65" s="35"/>
      <c r="B65" s="35"/>
      <c r="C65" s="35"/>
      <c r="D65" s="35"/>
      <c r="E65" s="35"/>
      <c r="F65" s="35"/>
    </row>
    <row r="66" spans="1:6" x14ac:dyDescent="0.25">
      <c r="A66" s="35"/>
      <c r="B66" s="35"/>
      <c r="C66" s="35"/>
      <c r="D66" s="35"/>
      <c r="E66" s="35"/>
      <c r="F66" s="35"/>
    </row>
    <row r="67" spans="1:6" x14ac:dyDescent="0.25">
      <c r="A67" s="35"/>
      <c r="B67" s="35"/>
      <c r="C67" s="35"/>
      <c r="D67" s="35"/>
      <c r="E67" s="35"/>
      <c r="F67" s="35"/>
    </row>
    <row r="68" spans="1:6" x14ac:dyDescent="0.25">
      <c r="F68" s="35"/>
    </row>
    <row r="69" spans="1:6" x14ac:dyDescent="0.25">
      <c r="F69" s="35"/>
    </row>
    <row r="70" spans="1:6" x14ac:dyDescent="0.25">
      <c r="F70" s="35"/>
    </row>
    <row r="71" spans="1:6" x14ac:dyDescent="0.25">
      <c r="F71" s="35"/>
    </row>
    <row r="72" spans="1:6" x14ac:dyDescent="0.25">
      <c r="F72" s="35"/>
    </row>
  </sheetData>
  <mergeCells count="17">
    <mergeCell ref="F46:G47"/>
    <mergeCell ref="B47:C47"/>
    <mergeCell ref="D47:E47"/>
    <mergeCell ref="I47:I50"/>
    <mergeCell ref="I56:I60"/>
    <mergeCell ref="I51:I55"/>
    <mergeCell ref="B46:E46"/>
    <mergeCell ref="B1:I1"/>
    <mergeCell ref="B19:I19"/>
    <mergeCell ref="B44:I44"/>
    <mergeCell ref="G4:I4"/>
    <mergeCell ref="G5:I6"/>
    <mergeCell ref="G7:I9"/>
    <mergeCell ref="G10:I11"/>
    <mergeCell ref="G12:I14"/>
    <mergeCell ref="B3:C3"/>
    <mergeCell ref="D3:E3"/>
  </mergeCells>
  <hyperlinks>
    <hyperlink ref="I3" r:id="rId1" display="Meer over de methode van VPJ?" xr:uid="{00000000-0004-0000-0600-000000000000}"/>
    <hyperlink ref="I62" r:id="rId2" display="Meer over de methode van VPJ?" xr:uid="{00000000-0004-0000-0600-000001000000}"/>
  </hyperlinks>
  <pageMargins left="0.70866141732283472" right="0.70866141732283472" top="0.98425196850393704" bottom="0.98425196850393704" header="0.31496062992125984" footer="0.31496062992125984"/>
  <pageSetup scale="71" fitToWidth="0" fitToHeight="0" orientation="landscape" r:id="rId3"/>
  <headerFooter>
    <oddHeader>&amp;L&amp;G&amp;R&amp;"-,Vet"&amp;K03+000/&amp;"-,Standaard"&amp;K01+000 &amp;"-,Vet"&amp;K03+000cijfers
&amp;A</oddHeader>
    <oddFooter>&amp;L&amp;G&amp;R&amp;"-,Vet"&amp;K03+000www.zorg-en-gezondheid.be</oddFooter>
  </headerFooter>
  <drawing r:id="rId4"/>
  <legacyDrawingHF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g3014de8249d42afad66165e3d2261e7 xmlns="9a9ec0f0-7796-43d0-ac1f-4c8c46ee0bd1">
      <Terms xmlns="http://schemas.microsoft.com/office/infopath/2007/PartnerControls">
        <TermInfo xmlns="http://schemas.microsoft.com/office/infopath/2007/PartnerControls">
          <TermName xmlns="http://schemas.microsoft.com/office/infopath/2007/PartnerControls">Sterftecijfers</TermName>
          <TermId xmlns="http://schemas.microsoft.com/office/infopath/2007/PartnerControls">a24be820-e6d8-44ef-a4a0-5cd297fc2d03</TermId>
        </TermInfo>
      </Terms>
    </g3014de8249d42afad66165e3d2261e7>
    <i2d81646cf3b4af085db4e59f76b2271 xmlns="9a9ec0f0-7796-43d0-ac1f-4c8c46ee0bd1">
      <Terms xmlns="http://schemas.microsoft.com/office/infopath/2007/PartnerControls">
        <TermInfo xmlns="http://schemas.microsoft.com/office/infopath/2007/PartnerControls">
          <TermName xmlns="http://schemas.microsoft.com/office/infopath/2007/PartnerControls">Beleidsinformatie</TermName>
          <TermId xmlns="http://schemas.microsoft.com/office/infopath/2007/PartnerControls">99ed7bf8-1a32-4741-adaf-77033790fb9e</TermId>
        </TermInfo>
      </Terms>
    </i2d81646cf3b4af085db4e59f76b2271>
    <Bron_GS xmlns="879a29c9-449f-45db-9e45-6c24a9eb5e14">SAS-OVL</Bron_GS>
    <Doel_GS xmlns="879a29c9-449f-45db-9e45-6c24a9eb5e14">Website</Doel_GS>
    <BI_Jaar xmlns="f84df657-13e5-4ac6-a109-a74a11d2d2fe">
      <Value>2016</Value>
    </BI_Jaar>
    <TaxCatchAll xmlns="9a9ec0f0-7796-43d0-ac1f-4c8c46ee0bd1">
      <Value>70</Value>
      <Value>1</Value>
    </TaxCatchAll>
  </documentManagement>
</p:properties>
</file>

<file path=customXml/item2.xml><?xml version="1.0" encoding="utf-8"?>
<?mso-contentType ?>
<SharedContentType xmlns="Microsoft.SharePoint.Taxonomy.ContentTypeSync" SourceId="49ca8161-7180-459b-a0ef-1a71cf6ffea5" ContentTypeId="0x010100E5B23CBEC15EF443818A347F7744E758" PreviousValue="false"/>
</file>

<file path=customXml/item3.xml><?xml version="1.0" encoding="utf-8"?>
<ct:contentTypeSchema xmlns:ct="http://schemas.microsoft.com/office/2006/metadata/contentType" xmlns:ma="http://schemas.microsoft.com/office/2006/metadata/properties/metaAttributes" ct:_="" ma:_="" ma:contentTypeName="BI_xlsx" ma:contentTypeID="0x010100E5B23CBEC15EF443818A347F7744E75800A7890CFF4BB39742AACDBB9F644B115B02003CEB4226743F1445B818AC5A18CAE14A" ma:contentTypeVersion="4" ma:contentTypeDescription="Basis-Excel voor site &quot;Beleidsinformatie&quot;. Gebaseerd op BI_Document." ma:contentTypeScope="" ma:versionID="5f0f4e6a137a39cc02cbbe5074f45f06">
  <xsd:schema xmlns:xsd="http://www.w3.org/2001/XMLSchema" xmlns:xs="http://www.w3.org/2001/XMLSchema" xmlns:p="http://schemas.microsoft.com/office/2006/metadata/properties" xmlns:ns2="9a9ec0f0-7796-43d0-ac1f-4c8c46ee0bd1" xmlns:ns3="f84df657-13e5-4ac6-a109-a74a11d2d2fe" xmlns:ns4="879a29c9-449f-45db-9e45-6c24a9eb5e14" targetNamespace="http://schemas.microsoft.com/office/2006/metadata/properties" ma:root="true" ma:fieldsID="76a4984c7dec89a80dc43bcbb7c37ea1" ns2:_="" ns3:_="" ns4:_="">
    <xsd:import namespace="9a9ec0f0-7796-43d0-ac1f-4c8c46ee0bd1"/>
    <xsd:import namespace="f84df657-13e5-4ac6-a109-a74a11d2d2fe"/>
    <xsd:import namespace="879a29c9-449f-45db-9e45-6c24a9eb5e14"/>
    <xsd:element name="properties">
      <xsd:complexType>
        <xsd:sequence>
          <xsd:element name="documentManagement">
            <xsd:complexType>
              <xsd:all>
                <xsd:element ref="ns2:i2d81646cf3b4af085db4e59f76b2271" minOccurs="0"/>
                <xsd:element ref="ns2:TaxCatchAll" minOccurs="0"/>
                <xsd:element ref="ns2:TaxCatchAllLabel" minOccurs="0"/>
                <xsd:element ref="ns2:g3014de8249d42afad66165e3d2261e7" minOccurs="0"/>
                <xsd:element ref="ns3:BI_Jaar" minOccurs="0"/>
                <xsd:element ref="ns4:Bron_GS" minOccurs="0"/>
                <xsd:element ref="ns4:Doel_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a9ec0f0-7796-43d0-ac1f-4c8c46ee0bd1" elementFormDefault="qualified">
    <xsd:import namespace="http://schemas.microsoft.com/office/2006/documentManagement/types"/>
    <xsd:import namespace="http://schemas.microsoft.com/office/infopath/2007/PartnerControls"/>
    <xsd:element name="i2d81646cf3b4af085db4e59f76b2271" ma:index="8" nillable="true" ma:taxonomy="true" ma:internalName="i2d81646cf3b4af085db4e59f76b2271" ma:taxonomyFieldName="ZG_x0020_Thema" ma:displayName="ZG Thema" ma:readOnly="false" ma:default="1;#Beleidsinformatie|99ed7bf8-1a32-4741-adaf-77033790fb9e" ma:fieldId="{22d81646-cf3b-4af0-85db-4e59f76b2271}" ma:taxonomyMulti="true" ma:sspId="49ca8161-7180-459b-a0ef-1a71cf6ffea5" ma:termSetId="7fe39be1-420a-4760-9a61-3e6b46397d58" ma:anchorId="00000000-0000-0000-0000-000000000000" ma:open="false" ma:isKeyword="false">
      <xsd:complexType>
        <xsd:sequence>
          <xsd:element ref="pc:Terms" minOccurs="0" maxOccurs="1"/>
        </xsd:sequence>
      </xsd:complexType>
    </xsd:element>
    <xsd:element name="TaxCatchAll" ma:index="9" nillable="true" ma:displayName="Taxonomy Catch All Column" ma:description="" ma:hidden="true" ma:list="{902af3c3-7d43-48c5-89d9-0d1fca778696}" ma:internalName="TaxCatchAll" ma:showField="CatchAllData" ma:web="f84df657-13e5-4ac6-a109-a74a11d2d2fe">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description="" ma:hidden="true" ma:list="{902af3c3-7d43-48c5-89d9-0d1fca778696}" ma:internalName="TaxCatchAllLabel" ma:readOnly="true" ma:showField="CatchAllDataLabel" ma:web="f84df657-13e5-4ac6-a109-a74a11d2d2fe">
      <xsd:complexType>
        <xsd:complexContent>
          <xsd:extension base="dms:MultiChoiceLookup">
            <xsd:sequence>
              <xsd:element name="Value" type="dms:Lookup" maxOccurs="unbounded" minOccurs="0" nillable="true"/>
            </xsd:sequence>
          </xsd:extension>
        </xsd:complexContent>
      </xsd:complexType>
    </xsd:element>
    <xsd:element name="g3014de8249d42afad66165e3d2261e7" ma:index="12" nillable="true" ma:taxonomy="true" ma:internalName="g3014de8249d42afad66165e3d2261e7" ma:taxonomyFieldName="ZG_x0020_Subthema" ma:displayName="ZG Subthema" ma:default="19;#Algemene ziekenhuizen|0115320f-b38f-431d-aef6-dbef947594b0" ma:fieldId="{03014de8-249d-42af-ad66-165e3d2261e7}" ma:taxonomyMulti="true" ma:sspId="49ca8161-7180-459b-a0ef-1a71cf6ffea5" ma:termSetId="d7c685f0-dcff-44f7-afae-a3a295cca2e8"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84df657-13e5-4ac6-a109-a74a11d2d2fe" elementFormDefault="qualified">
    <xsd:import namespace="http://schemas.microsoft.com/office/2006/documentManagement/types"/>
    <xsd:import namespace="http://schemas.microsoft.com/office/infopath/2007/PartnerControls"/>
    <xsd:element name="BI_Jaar" ma:index="14" nillable="true" ma:displayName="BI_Jaar" ma:description="Keuzelijst voor jaartallen: van 2000 t/m 2030" ma:internalName="BI_Jaar">
      <xsd:complexType>
        <xsd:complexContent>
          <xsd:extension base="dms:MultiChoice">
            <xsd:sequence>
              <xsd:element name="Value" maxOccurs="unbounded" minOccurs="0" nillable="true">
                <xsd:simpleType>
                  <xsd:restriction base="dms:Choice">
                    <xsd:enumeration value="voor 2000"/>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879a29c9-449f-45db-9e45-6c24a9eb5e14" elementFormDefault="qualified">
    <xsd:import namespace="http://schemas.microsoft.com/office/2006/documentManagement/types"/>
    <xsd:import namespace="http://schemas.microsoft.com/office/infopath/2007/PartnerControls"/>
    <xsd:element name="Bron_GS" ma:index="15" nillable="true" ma:displayName="Bron_GS" ma:format="Dropdown" ma:internalName="Bron_GS">
      <xsd:simpleType>
        <xsd:restriction base="dms:Choice">
          <xsd:enumeration value="CODA"/>
          <xsd:enumeration value="Kubus"/>
          <xsd:enumeration value="SAS-OVL"/>
          <xsd:enumeration value="Andere"/>
        </xsd:restriction>
      </xsd:simpleType>
    </xsd:element>
    <xsd:element name="Doel_GS" ma:index="16" nillable="true" ma:displayName="Doel_GS" ma:default="Website" ma:format="Dropdown" ma:internalName="Doel_GS">
      <xsd:simpleType>
        <xsd:restriction base="dms:Choice">
          <xsd:enumeration value="Op vraag - AZG"/>
          <xsd:enumeration value="Op vraag - extern"/>
          <xsd:enumeration value="Voorbereiding"/>
          <xsd:enumeration value="Website"/>
          <xsd:enumeration value="Ander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86A166-A91D-42CC-95AF-0865B08EA614}">
  <ds:schemaRefs>
    <ds:schemaRef ds:uri="http://schemas.microsoft.com/office/infopath/2007/PartnerControls"/>
    <ds:schemaRef ds:uri="http://purl.org/dc/elements/1.1/"/>
    <ds:schemaRef ds:uri="http://schemas.openxmlformats.org/package/2006/metadata/core-properties"/>
    <ds:schemaRef ds:uri="879a29c9-449f-45db-9e45-6c24a9eb5e14"/>
    <ds:schemaRef ds:uri="http://schemas.microsoft.com/office/2006/documentManagement/types"/>
    <ds:schemaRef ds:uri="f84df657-13e5-4ac6-a109-a74a11d2d2fe"/>
    <ds:schemaRef ds:uri="http://purl.org/dc/dcmitype/"/>
    <ds:schemaRef ds:uri="http://www.w3.org/XML/1998/namespace"/>
    <ds:schemaRef ds:uri="9a9ec0f0-7796-43d0-ac1f-4c8c46ee0bd1"/>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B68F743A-3143-4771-82AE-793E385800D2}">
  <ds:schemaRefs>
    <ds:schemaRef ds:uri="Microsoft.SharePoint.Taxonomy.ContentTypeSync"/>
  </ds:schemaRefs>
</ds:datastoreItem>
</file>

<file path=customXml/itemProps3.xml><?xml version="1.0" encoding="utf-8"?>
<ds:datastoreItem xmlns:ds="http://schemas.openxmlformats.org/officeDocument/2006/customXml" ds:itemID="{4A86C4CA-6EC5-41C5-B7CD-C28B55BE89B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a9ec0f0-7796-43d0-ac1f-4c8c46ee0bd1"/>
    <ds:schemaRef ds:uri="f84df657-13e5-4ac6-a109-a74a11d2d2fe"/>
    <ds:schemaRef ds:uri="879a29c9-449f-45db-9e45-6c24a9eb5e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E1A55794-1AD5-4644-ACC7-367EC3274D9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7</vt:i4>
      </vt:variant>
      <vt:variant>
        <vt:lpstr>Benoemde bereiken</vt:lpstr>
      </vt:variant>
      <vt:variant>
        <vt:i4>7</vt:i4>
      </vt:variant>
    </vt:vector>
  </HeadingPairs>
  <TitlesOfParts>
    <vt:vector size="14" baseType="lpstr">
      <vt:lpstr>verwijzing</vt:lpstr>
      <vt:lpstr>Definitie</vt:lpstr>
      <vt:lpstr>druggerelateerde oorzaken</vt:lpstr>
      <vt:lpstr>alle vermeldingen</vt:lpstr>
      <vt:lpstr>leeftijdsspecifiek risico</vt:lpstr>
      <vt:lpstr>evolutie ASR-E drugsterfte</vt:lpstr>
      <vt:lpstr>Verloren jaren</vt:lpstr>
      <vt:lpstr>verwijzing!_Toc386808861</vt:lpstr>
      <vt:lpstr>verwijzing!_Toc386808863</vt:lpstr>
      <vt:lpstr>'alle vermeldingen'!Afdrukbereik</vt:lpstr>
      <vt:lpstr>'druggerelateerde oorzaken'!Afdrukbereik</vt:lpstr>
      <vt:lpstr>'evolutie ASR-E drugsterfte'!Afdrukbereik</vt:lpstr>
      <vt:lpstr>'leeftijdsspecifiek risico'!Afdrukbereik</vt:lpstr>
      <vt:lpstr>Definitie!Afdruktitels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Webdownload: Druggerelateerde sterfte</dc:title>
  <dc:creator>Cloots, Heidi;Beleidsinformatie;anne.kongs@zorg-en-gezondheid.be</dc:creator>
  <cp:keywords>verloren jaren; vermijdbaar</cp:keywords>
  <cp:lastModifiedBy>Cloots, Heidi</cp:lastModifiedBy>
  <cp:lastPrinted>2016-06-10T14:12:11Z</cp:lastPrinted>
  <dcterms:created xsi:type="dcterms:W3CDTF">2014-04-16T14:32:52Z</dcterms:created>
  <dcterms:modified xsi:type="dcterms:W3CDTF">2018-10-15T08:55:41Z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0x010100E5B23CBEC15EF443818A347F7744E75800A7890CFF4BB39742AACDBB9F644B115B02003CEB4226743F1445B818AC5A18CAE14A</vt:lpwstr>
  </property>
  <property fmtid="{D5CDD505-2E9C-101B-9397-08002B2CF9AE}" pid="3" name="IsMyDocuments">
    <vt:bool>true</vt:bool>
  </property>
  <property fmtid="{D5CDD505-2E9C-101B-9397-08002B2CF9AE}" pid="4" name="ZG Subthema">
    <vt:lpwstr>70;#Sterftecijfers|a24be820-e6d8-44ef-a4a0-5cd297fc2d03</vt:lpwstr>
  </property>
  <property fmtid="{D5CDD505-2E9C-101B-9397-08002B2CF9AE}" pid="5" name="ZG Thema">
    <vt:lpwstr>1;#Beleidsinformatie|99ed7bf8-1a32-4741-adaf-77033790fb9e</vt:lpwstr>
  </property>
</Properties>
</file>