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s excel OPHC\Ejercicio 6\"/>
    </mc:Choice>
  </mc:AlternateContent>
  <xr:revisionPtr revIDLastSave="0" documentId="13_ncr:1_{3128BBAC-8B82-4BC4-9BD3-8A466C1D1F21}" xr6:coauthVersionLast="36" xr6:coauthVersionMax="36" xr10:uidLastSave="{00000000-0000-0000-0000-000000000000}"/>
  <bookViews>
    <workbookView xWindow="0" yWindow="0" windowWidth="12555" windowHeight="7005" activeTab="2" xr2:uid="{2BBB3916-4249-402E-8717-076D1F7EB6EA}"/>
  </bookViews>
  <sheets>
    <sheet name="socios" sheetId="1" r:id="rId1"/>
    <sheet name="consultas" sheetId="4" r:id="rId2"/>
    <sheet name="ORDENADA" sheetId="3" r:id="rId3"/>
  </sheets>
  <definedNames>
    <definedName name="_xlnm._FilterDatabase" localSheetId="1" hidden="1">consultas!$A$3:$M$20</definedName>
    <definedName name="_xlnm._FilterDatabase" localSheetId="2" hidden="1">ORDENADA!$A$3:$M$3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0" i="3" l="1"/>
  <c r="L30" i="3"/>
  <c r="K30" i="3"/>
  <c r="J30" i="3"/>
  <c r="I30" i="3"/>
  <c r="E30" i="3"/>
  <c r="M39" i="3"/>
  <c r="L39" i="3"/>
  <c r="K39" i="3"/>
  <c r="I39" i="3"/>
  <c r="E39" i="3"/>
  <c r="J39" i="3" s="1"/>
  <c r="M29" i="3"/>
  <c r="L29" i="3"/>
  <c r="K29" i="3"/>
  <c r="I29" i="3"/>
  <c r="E29" i="3"/>
  <c r="J29" i="3" s="1"/>
  <c r="M33" i="3"/>
  <c r="L33" i="3"/>
  <c r="K33" i="3"/>
  <c r="I33" i="3"/>
  <c r="E33" i="3"/>
  <c r="J33" i="3" s="1"/>
  <c r="M27" i="3"/>
  <c r="L27" i="3"/>
  <c r="K27" i="3"/>
  <c r="I27" i="3"/>
  <c r="E27" i="3"/>
  <c r="J27" i="3" s="1"/>
  <c r="M25" i="3"/>
  <c r="L25" i="3"/>
  <c r="K25" i="3"/>
  <c r="I25" i="3"/>
  <c r="E25" i="3"/>
  <c r="J25" i="3" s="1"/>
  <c r="M38" i="3"/>
  <c r="L38" i="3"/>
  <c r="K38" i="3"/>
  <c r="I38" i="3"/>
  <c r="E38" i="3"/>
  <c r="J38" i="3" s="1"/>
  <c r="M41" i="3"/>
  <c r="L41" i="3"/>
  <c r="K41" i="3"/>
  <c r="I41" i="3"/>
  <c r="E41" i="3"/>
  <c r="J41" i="3" s="1"/>
  <c r="M37" i="3"/>
  <c r="L37" i="3"/>
  <c r="K37" i="3"/>
  <c r="I37" i="3"/>
  <c r="E37" i="3"/>
  <c r="J37" i="3" s="1"/>
  <c r="M32" i="3"/>
  <c r="L32" i="3"/>
  <c r="K32" i="3"/>
  <c r="I32" i="3"/>
  <c r="E32" i="3"/>
  <c r="J32" i="3" s="1"/>
  <c r="M34" i="3"/>
  <c r="L34" i="3"/>
  <c r="K34" i="3"/>
  <c r="I34" i="3"/>
  <c r="E34" i="3"/>
  <c r="J34" i="3" s="1"/>
  <c r="M36" i="3"/>
  <c r="L36" i="3"/>
  <c r="K36" i="3"/>
  <c r="I36" i="3"/>
  <c r="E36" i="3"/>
  <c r="J36" i="3" s="1"/>
  <c r="M28" i="3"/>
  <c r="L28" i="3"/>
  <c r="K28" i="3"/>
  <c r="I28" i="3"/>
  <c r="E28" i="3"/>
  <c r="J28" i="3" s="1"/>
  <c r="M31" i="3"/>
  <c r="L31" i="3"/>
  <c r="K31" i="3"/>
  <c r="I31" i="3"/>
  <c r="E31" i="3"/>
  <c r="J31" i="3" s="1"/>
  <c r="M26" i="3"/>
  <c r="L26" i="3"/>
  <c r="K26" i="3"/>
  <c r="I26" i="3"/>
  <c r="E26" i="3"/>
  <c r="J26" i="3" s="1"/>
  <c r="M35" i="3"/>
  <c r="L35" i="3"/>
  <c r="K35" i="3"/>
  <c r="I35" i="3"/>
  <c r="E35" i="3"/>
  <c r="J35" i="3" s="1"/>
  <c r="M40" i="3"/>
  <c r="L40" i="3"/>
  <c r="K40" i="3"/>
  <c r="J40" i="3"/>
  <c r="I40" i="3"/>
  <c r="E40" i="3"/>
  <c r="M20" i="3"/>
  <c r="L20" i="3"/>
  <c r="K20" i="3"/>
  <c r="I20" i="3"/>
  <c r="E20" i="3"/>
  <c r="J20" i="3" s="1"/>
  <c r="M17" i="3"/>
  <c r="L17" i="3"/>
  <c r="K17" i="3"/>
  <c r="I17" i="3"/>
  <c r="E17" i="3"/>
  <c r="J17" i="3" s="1"/>
  <c r="M7" i="3"/>
  <c r="L7" i="3"/>
  <c r="K7" i="3"/>
  <c r="I7" i="3"/>
  <c r="E7" i="3"/>
  <c r="J7" i="3" s="1"/>
  <c r="M13" i="3"/>
  <c r="L13" i="3"/>
  <c r="K13" i="3"/>
  <c r="I13" i="3"/>
  <c r="E13" i="3"/>
  <c r="J13" i="3" s="1"/>
  <c r="M4" i="3"/>
  <c r="L4" i="3"/>
  <c r="K4" i="3"/>
  <c r="I4" i="3"/>
  <c r="E4" i="3"/>
  <c r="J4" i="3" s="1"/>
  <c r="M18" i="3"/>
  <c r="L18" i="3"/>
  <c r="K18" i="3"/>
  <c r="I18" i="3"/>
  <c r="E18" i="3"/>
  <c r="J18" i="3" s="1"/>
  <c r="M12" i="3"/>
  <c r="L12" i="3"/>
  <c r="K12" i="3"/>
  <c r="I12" i="3"/>
  <c r="E12" i="3"/>
  <c r="J12" i="3" s="1"/>
  <c r="M14" i="3"/>
  <c r="L14" i="3"/>
  <c r="K14" i="3"/>
  <c r="I14" i="3"/>
  <c r="E14" i="3"/>
  <c r="J14" i="3" s="1"/>
  <c r="M6" i="3"/>
  <c r="L6" i="3"/>
  <c r="K6" i="3"/>
  <c r="I6" i="3"/>
  <c r="E6" i="3"/>
  <c r="J6" i="3" s="1"/>
  <c r="M16" i="3"/>
  <c r="L16" i="3"/>
  <c r="K16" i="3"/>
  <c r="I16" i="3"/>
  <c r="E16" i="3"/>
  <c r="J16" i="3" s="1"/>
  <c r="M10" i="3"/>
  <c r="L10" i="3"/>
  <c r="K10" i="3"/>
  <c r="I10" i="3"/>
  <c r="E10" i="3"/>
  <c r="J10" i="3" s="1"/>
  <c r="M8" i="3"/>
  <c r="L8" i="3"/>
  <c r="K8" i="3"/>
  <c r="I8" i="3"/>
  <c r="E8" i="3"/>
  <c r="J8" i="3" s="1"/>
  <c r="M5" i="3"/>
  <c r="L5" i="3"/>
  <c r="K5" i="3"/>
  <c r="I5" i="3"/>
  <c r="E5" i="3"/>
  <c r="J5" i="3" s="1"/>
  <c r="M19" i="3"/>
  <c r="L19" i="3"/>
  <c r="K19" i="3"/>
  <c r="I19" i="3"/>
  <c r="E19" i="3"/>
  <c r="J19" i="3" s="1"/>
  <c r="M11" i="3"/>
  <c r="L11" i="3"/>
  <c r="K11" i="3"/>
  <c r="I11" i="3"/>
  <c r="E11" i="3"/>
  <c r="J11" i="3" s="1"/>
  <c r="M9" i="3"/>
  <c r="L9" i="3"/>
  <c r="K9" i="3"/>
  <c r="I9" i="3"/>
  <c r="E9" i="3"/>
  <c r="J9" i="3" s="1"/>
  <c r="M15" i="3"/>
  <c r="L15" i="3"/>
  <c r="K15" i="3"/>
  <c r="I15" i="3"/>
  <c r="E15" i="3"/>
  <c r="J15" i="3" s="1"/>
  <c r="M20" i="4"/>
  <c r="L20" i="4"/>
  <c r="K20" i="4"/>
  <c r="I20" i="4"/>
  <c r="E20" i="4"/>
  <c r="J20" i="4" s="1"/>
  <c r="M19" i="4"/>
  <c r="L19" i="4"/>
  <c r="K19" i="4"/>
  <c r="I19" i="4"/>
  <c r="E19" i="4"/>
  <c r="J19" i="4" s="1"/>
  <c r="M18" i="4"/>
  <c r="L18" i="4"/>
  <c r="K18" i="4"/>
  <c r="I18" i="4"/>
  <c r="E18" i="4"/>
  <c r="J18" i="4" s="1"/>
  <c r="M17" i="4"/>
  <c r="L17" i="4"/>
  <c r="K17" i="4"/>
  <c r="I17" i="4"/>
  <c r="E17" i="4"/>
  <c r="J17" i="4" s="1"/>
  <c r="M16" i="4"/>
  <c r="L16" i="4"/>
  <c r="K16" i="4"/>
  <c r="I16" i="4"/>
  <c r="E16" i="4"/>
  <c r="J16" i="4" s="1"/>
  <c r="M15" i="4"/>
  <c r="L15" i="4"/>
  <c r="K15" i="4"/>
  <c r="I15" i="4"/>
  <c r="E15" i="4"/>
  <c r="J15" i="4" s="1"/>
  <c r="M14" i="4"/>
  <c r="L14" i="4"/>
  <c r="K14" i="4"/>
  <c r="I14" i="4"/>
  <c r="E14" i="4"/>
  <c r="J14" i="4" s="1"/>
  <c r="M13" i="4"/>
  <c r="L13" i="4"/>
  <c r="K13" i="4"/>
  <c r="I13" i="4"/>
  <c r="E13" i="4"/>
  <c r="J13" i="4" s="1"/>
  <c r="M12" i="4"/>
  <c r="L12" i="4"/>
  <c r="K12" i="4"/>
  <c r="I12" i="4"/>
  <c r="E12" i="4"/>
  <c r="J12" i="4" s="1"/>
  <c r="M11" i="4"/>
  <c r="L11" i="4"/>
  <c r="K11" i="4"/>
  <c r="I11" i="4"/>
  <c r="E11" i="4"/>
  <c r="J11" i="4" s="1"/>
  <c r="M10" i="4"/>
  <c r="L10" i="4"/>
  <c r="K10" i="4"/>
  <c r="I10" i="4"/>
  <c r="E10" i="4"/>
  <c r="J10" i="4" s="1"/>
  <c r="M9" i="4"/>
  <c r="L9" i="4"/>
  <c r="K9" i="4"/>
  <c r="I9" i="4"/>
  <c r="E9" i="4"/>
  <c r="J9" i="4" s="1"/>
  <c r="M8" i="4"/>
  <c r="L8" i="4"/>
  <c r="K8" i="4"/>
  <c r="I8" i="4"/>
  <c r="E8" i="4"/>
  <c r="J8" i="4" s="1"/>
  <c r="M7" i="4"/>
  <c r="L7" i="4"/>
  <c r="K7" i="4"/>
  <c r="I7" i="4"/>
  <c r="E7" i="4"/>
  <c r="J7" i="4" s="1"/>
  <c r="M6" i="4"/>
  <c r="L6" i="4"/>
  <c r="K6" i="4"/>
  <c r="I6" i="4"/>
  <c r="E6" i="4"/>
  <c r="J6" i="4" s="1"/>
  <c r="M5" i="4"/>
  <c r="L5" i="4"/>
  <c r="K5" i="4"/>
  <c r="I5" i="4"/>
  <c r="E5" i="4"/>
  <c r="J5" i="4" s="1"/>
  <c r="M4" i="4"/>
  <c r="L4" i="4"/>
  <c r="K4" i="4"/>
  <c r="I4" i="4"/>
  <c r="E4" i="4"/>
  <c r="J4" i="4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F8" i="1"/>
  <c r="K8" i="1" s="1"/>
  <c r="F9" i="1"/>
  <c r="K9" i="1" s="1"/>
  <c r="F10" i="1"/>
  <c r="K10" i="1" s="1"/>
  <c r="F11" i="1"/>
  <c r="K11" i="1" s="1"/>
  <c r="F12" i="1"/>
  <c r="K12" i="1" s="1"/>
  <c r="F13" i="1"/>
  <c r="K13" i="1" s="1"/>
  <c r="F14" i="1"/>
  <c r="K14" i="1" s="1"/>
  <c r="F15" i="1"/>
  <c r="K15" i="1" s="1"/>
  <c r="F16" i="1"/>
  <c r="K16" i="1" s="1"/>
  <c r="F17" i="1"/>
  <c r="K17" i="1" s="1"/>
  <c r="F18" i="1"/>
  <c r="K18" i="1" s="1"/>
  <c r="F19" i="1"/>
  <c r="K19" i="1" s="1"/>
  <c r="F20" i="1"/>
  <c r="K20" i="1" s="1"/>
  <c r="N5" i="1" l="1"/>
  <c r="N6" i="1"/>
  <c r="N7" i="1"/>
  <c r="M5" i="1"/>
  <c r="M6" i="1"/>
  <c r="M7" i="1"/>
  <c r="L5" i="1"/>
  <c r="L6" i="1"/>
  <c r="L7" i="1"/>
  <c r="N4" i="1"/>
  <c r="M4" i="1"/>
  <c r="L4" i="1"/>
  <c r="F5" i="1"/>
  <c r="K5" i="1" s="1"/>
  <c r="F6" i="1"/>
  <c r="K6" i="1" s="1"/>
  <c r="F7" i="1"/>
  <c r="K7" i="1" s="1"/>
  <c r="F4" i="1"/>
  <c r="K4" i="1" s="1"/>
  <c r="J5" i="1"/>
  <c r="J6" i="1"/>
  <c r="J7" i="1"/>
  <c r="J4" i="1"/>
</calcChain>
</file>

<file path=xl/sharedStrings.xml><?xml version="1.0" encoding="utf-8"?>
<sst xmlns="http://schemas.openxmlformats.org/spreadsheetml/2006/main" count="444" uniqueCount="62">
  <si>
    <t>Gimnasio Deportivo "Body Light"</t>
  </si>
  <si>
    <t xml:space="preserve">CODIGO </t>
  </si>
  <si>
    <t>NOMBRE</t>
  </si>
  <si>
    <t xml:space="preserve">APELLIDO </t>
  </si>
  <si>
    <t xml:space="preserve">BARRIO </t>
  </si>
  <si>
    <t xml:space="preserve">FECHA DE INGRESO </t>
  </si>
  <si>
    <t xml:space="preserve">CATEGORIA DE SOCIO </t>
  </si>
  <si>
    <t>CUOTA</t>
  </si>
  <si>
    <t xml:space="preserve">TIPO DE SOCIO </t>
  </si>
  <si>
    <t>S001</t>
  </si>
  <si>
    <t>S002</t>
  </si>
  <si>
    <t>JUAN</t>
  </si>
  <si>
    <t xml:space="preserve">MARIA </t>
  </si>
  <si>
    <t xml:space="preserve">JOSE </t>
  </si>
  <si>
    <t xml:space="preserve">MARIO </t>
  </si>
  <si>
    <t>PEREZ</t>
  </si>
  <si>
    <t>GOMEZ</t>
  </si>
  <si>
    <t>GONZALES</t>
  </si>
  <si>
    <t>SELLANES</t>
  </si>
  <si>
    <t xml:space="preserve">SEXO </t>
  </si>
  <si>
    <t>M</t>
  </si>
  <si>
    <t>F</t>
  </si>
  <si>
    <t xml:space="preserve">FECHA DE NAC </t>
  </si>
  <si>
    <t xml:space="preserve">CORDON </t>
  </si>
  <si>
    <t>AGUADA</t>
  </si>
  <si>
    <t>A</t>
  </si>
  <si>
    <t>B</t>
  </si>
  <si>
    <t>EDAD</t>
  </si>
  <si>
    <t xml:space="preserve">F_PERT EN AÑOS </t>
  </si>
  <si>
    <t>F_PERT EN MESES</t>
  </si>
  <si>
    <t>F_PERT EN DIAS</t>
  </si>
  <si>
    <t xml:space="preserve">ORDENADO POR APELLIDOS </t>
  </si>
  <si>
    <t>CECILIA</t>
  </si>
  <si>
    <t>BAEZ</t>
  </si>
  <si>
    <t>CORDON</t>
  </si>
  <si>
    <t>LAURA</t>
  </si>
  <si>
    <t>GIMENEZ</t>
  </si>
  <si>
    <t>JUANA</t>
  </si>
  <si>
    <t>WALTER</t>
  </si>
  <si>
    <t>CENTRO</t>
  </si>
  <si>
    <t>MARIANA</t>
  </si>
  <si>
    <t>DIAZ</t>
  </si>
  <si>
    <t>PABLO</t>
  </si>
  <si>
    <t>PERALTA</t>
  </si>
  <si>
    <t>DIANA</t>
  </si>
  <si>
    <t>FERNANDA</t>
  </si>
  <si>
    <t>RUIZ</t>
  </si>
  <si>
    <t>MONICA</t>
  </si>
  <si>
    <t>ALMIRON</t>
  </si>
  <si>
    <t>MAURICIO</t>
  </si>
  <si>
    <t>LOPEZ</t>
  </si>
  <si>
    <t>MARCO</t>
  </si>
  <si>
    <t>GARCIA</t>
  </si>
  <si>
    <t>LETICIA</t>
  </si>
  <si>
    <t>ROBLES</t>
  </si>
  <si>
    <t>GERARDO</t>
  </si>
  <si>
    <t>SOSA</t>
  </si>
  <si>
    <t xml:space="preserve">Todos los datos de los socios en general con categoria "A" </t>
  </si>
  <si>
    <t>Adulto</t>
  </si>
  <si>
    <t>Todos los datos de los socios hombres con edades entre 20 y 25 años inclusive.</t>
  </si>
  <si>
    <t>Todos los datos de las socias mujeres de los barrios cordon y centro.</t>
  </si>
  <si>
    <t xml:space="preserve">TODOS EN FORMA ASCENDETES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</si>
</sst>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00B0F0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15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ont="1" applyFill="1" applyBorder="1"/>
    <xf numFmtId="0" fontId="0" fillId="0" borderId="2" xfId="0" applyBorder="1"/>
    <xf numFmtId="1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761A-91B7-4963-85AE-32E946D2DFE5}">
  <dimension ref="A1:N20"/>
  <sheetViews>
    <sheetView zoomScale="84" zoomScaleNormal="84" workbookViewId="0">
      <selection activeCell="J4" sqref="J4"/>
    </sheetView>
  </sheetViews>
  <sheetFormatPr baseColWidth="10" defaultRowHeight="15" x14ac:dyDescent="0.25"/>
  <cols>
    <col min="1" max="1" width="13.7109375" customWidth="1"/>
    <col min="4" max="4" width="9.7109375" customWidth="1"/>
    <col min="5" max="5" width="14.7109375" customWidth="1"/>
    <col min="6" max="6" width="18" customWidth="1"/>
    <col min="7" max="7" width="19" customWidth="1"/>
    <col min="8" max="8" width="21.85546875" customWidth="1"/>
    <col min="9" max="9" width="21.42578125" customWidth="1"/>
    <col min="10" max="10" width="19.7109375" customWidth="1"/>
    <col min="11" max="11" width="16.28515625" customWidth="1"/>
    <col min="12" max="12" width="18.42578125" customWidth="1"/>
    <col min="13" max="13" width="16.42578125" customWidth="1"/>
    <col min="14" max="14" width="15.28515625" customWidth="1"/>
  </cols>
  <sheetData>
    <row r="1" spans="1:14" x14ac:dyDescent="0.25">
      <c r="B1" s="8" t="s">
        <v>0</v>
      </c>
      <c r="C1" s="8"/>
      <c r="D1" s="8"/>
    </row>
    <row r="3" spans="1:14" ht="28.5" customHeight="1" x14ac:dyDescent="0.25">
      <c r="A3" s="12" t="s">
        <v>1</v>
      </c>
      <c r="B3" s="2" t="s">
        <v>2</v>
      </c>
      <c r="C3" s="2" t="s">
        <v>3</v>
      </c>
      <c r="D3" s="2" t="s">
        <v>19</v>
      </c>
      <c r="E3" s="2" t="s">
        <v>22</v>
      </c>
      <c r="F3" s="2" t="s">
        <v>27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3" t="s">
        <v>28</v>
      </c>
      <c r="M3" s="3" t="s">
        <v>29</v>
      </c>
      <c r="N3" s="3" t="s">
        <v>30</v>
      </c>
    </row>
    <row r="4" spans="1:14" x14ac:dyDescent="0.25">
      <c r="A4" s="13" t="s">
        <v>9</v>
      </c>
      <c r="B4" s="4" t="s">
        <v>11</v>
      </c>
      <c r="C4" s="4" t="s">
        <v>15</v>
      </c>
      <c r="D4" s="7" t="s">
        <v>20</v>
      </c>
      <c r="E4" s="5">
        <v>27161</v>
      </c>
      <c r="F4" s="4">
        <f ca="1">INT((TODAY()-E4)/365)</f>
        <v>44</v>
      </c>
      <c r="G4" s="4" t="s">
        <v>23</v>
      </c>
      <c r="H4" s="6">
        <v>38515</v>
      </c>
      <c r="I4" s="7" t="s">
        <v>25</v>
      </c>
      <c r="J4" s="4">
        <f>IF(I4="A",25,18)</f>
        <v>25</v>
      </c>
      <c r="K4" s="4" t="str">
        <f ca="1">IF(F4&gt;30,"Adulto","Joven")</f>
        <v>Adulto</v>
      </c>
      <c r="L4" s="4">
        <f ca="1">DATEDIF(H4,TODAY(),"Y")</f>
        <v>13</v>
      </c>
      <c r="M4" s="4">
        <f ca="1">DATEDIF(H4,TODAY(),"M")</f>
        <v>159</v>
      </c>
      <c r="N4" s="4">
        <f ca="1">DATEDIF(H4,TODAY(),"D")</f>
        <v>4849</v>
      </c>
    </row>
    <row r="5" spans="1:14" x14ac:dyDescent="0.25">
      <c r="A5" s="13" t="s">
        <v>10</v>
      </c>
      <c r="B5" s="4" t="s">
        <v>12</v>
      </c>
      <c r="C5" s="4" t="s">
        <v>16</v>
      </c>
      <c r="D5" s="7" t="s">
        <v>21</v>
      </c>
      <c r="E5" s="5">
        <v>27903</v>
      </c>
      <c r="F5" s="4">
        <f ca="1">INT((TODAY()-E5)/365)</f>
        <v>42</v>
      </c>
      <c r="G5" s="4" t="s">
        <v>24</v>
      </c>
      <c r="H5" s="6">
        <v>38889</v>
      </c>
      <c r="I5" s="7" t="s">
        <v>26</v>
      </c>
      <c r="J5" s="4">
        <f>IF(I5="A",25,18)</f>
        <v>18</v>
      </c>
      <c r="K5" s="4" t="str">
        <f ca="1">IF(F5&gt;30,"Adulto","Joven")</f>
        <v>Adulto</v>
      </c>
      <c r="L5" s="4">
        <f ca="1">DATEDIF(H5,TODAY(),"Y")</f>
        <v>12</v>
      </c>
      <c r="M5" s="4">
        <f ca="1">DATEDIF(H5,TODAY(),"M")</f>
        <v>147</v>
      </c>
      <c r="N5" s="4">
        <f ca="1">DATEDIF(H5,TODAY(),"D")</f>
        <v>4475</v>
      </c>
    </row>
    <row r="6" spans="1:14" x14ac:dyDescent="0.25">
      <c r="A6" s="14"/>
      <c r="B6" s="4" t="s">
        <v>13</v>
      </c>
      <c r="C6" s="4" t="s">
        <v>17</v>
      </c>
      <c r="D6" s="7" t="s">
        <v>20</v>
      </c>
      <c r="E6" s="5">
        <v>31190</v>
      </c>
      <c r="F6" s="4">
        <f ca="1">INT((TODAY()-E6)/365)</f>
        <v>33</v>
      </c>
      <c r="G6" s="4" t="s">
        <v>24</v>
      </c>
      <c r="H6" s="6">
        <v>38292</v>
      </c>
      <c r="I6" s="7" t="s">
        <v>25</v>
      </c>
      <c r="J6" s="4">
        <f>IF(I6="A",25,18)</f>
        <v>25</v>
      </c>
      <c r="K6" s="4" t="str">
        <f ca="1">IF(F6&gt;30,"Adulto","Joven")</f>
        <v>Adulto</v>
      </c>
      <c r="L6" s="4">
        <f ca="1">DATEDIF(H6,TODAY(),"Y")</f>
        <v>13</v>
      </c>
      <c r="M6" s="4">
        <f ca="1">DATEDIF(H6,TODAY(),"M")</f>
        <v>166</v>
      </c>
      <c r="N6" s="4">
        <f ca="1">DATEDIF(H6,TODAY(),"D")</f>
        <v>5072</v>
      </c>
    </row>
    <row r="7" spans="1:14" x14ac:dyDescent="0.25">
      <c r="A7" s="14"/>
      <c r="B7" s="4" t="s">
        <v>14</v>
      </c>
      <c r="C7" s="4" t="s">
        <v>18</v>
      </c>
      <c r="D7" s="7" t="s">
        <v>20</v>
      </c>
      <c r="E7" s="5">
        <v>29567</v>
      </c>
      <c r="F7" s="4">
        <f ca="1">INT((TODAY()-E7)/365)</f>
        <v>37</v>
      </c>
      <c r="G7" s="4" t="s">
        <v>24</v>
      </c>
      <c r="H7" s="6">
        <v>38513</v>
      </c>
      <c r="I7" s="7" t="s">
        <v>26</v>
      </c>
      <c r="J7" s="4">
        <f>IF(I7="A",25,18)</f>
        <v>18</v>
      </c>
      <c r="K7" s="4" t="str">
        <f ca="1">IF(F7&gt;30,"Adulto","Joven")</f>
        <v>Adulto</v>
      </c>
      <c r="L7" s="4">
        <f ca="1">DATEDIF(H7,TODAY(),"Y")</f>
        <v>13</v>
      </c>
      <c r="M7" s="4">
        <f ca="1">DATEDIF(H7,TODAY(),"M")</f>
        <v>159</v>
      </c>
      <c r="N7" s="4">
        <f ca="1">DATEDIF(H7,TODAY(),"D")</f>
        <v>4851</v>
      </c>
    </row>
    <row r="8" spans="1:14" x14ac:dyDescent="0.25">
      <c r="B8" s="4" t="s">
        <v>32</v>
      </c>
      <c r="C8" s="4" t="s">
        <v>33</v>
      </c>
      <c r="D8" s="7" t="s">
        <v>21</v>
      </c>
      <c r="E8" s="15">
        <v>30261</v>
      </c>
      <c r="F8" s="4">
        <f t="shared" ref="F8:F20" ca="1" si="0">INT((TODAY()-E8)/365)</f>
        <v>35</v>
      </c>
      <c r="G8" s="16" t="s">
        <v>34</v>
      </c>
      <c r="H8" s="17">
        <v>38675</v>
      </c>
      <c r="I8" s="7" t="s">
        <v>26</v>
      </c>
      <c r="J8" s="4">
        <f t="shared" ref="J8:J20" si="1">IF(I8="A",25,18)</f>
        <v>18</v>
      </c>
      <c r="K8" s="4" t="str">
        <f t="shared" ref="K8:K20" ca="1" si="2">IF(F8&gt;30,"Adulto","Joven")</f>
        <v>Adulto</v>
      </c>
      <c r="L8" s="4">
        <f t="shared" ref="L8:L20" ca="1" si="3">DATEDIF(H8,TODAY(),"Y")</f>
        <v>12</v>
      </c>
      <c r="M8" s="4">
        <f t="shared" ref="M8:M20" ca="1" si="4">DATEDIF(H8,TODAY(),"M")</f>
        <v>154</v>
      </c>
      <c r="N8" s="4">
        <f t="shared" ref="N8:N20" ca="1" si="5">DATEDIF(H8,TODAY(),"D")</f>
        <v>4689</v>
      </c>
    </row>
    <row r="9" spans="1:14" x14ac:dyDescent="0.25">
      <c r="B9" s="4" t="s">
        <v>35</v>
      </c>
      <c r="C9" s="4" t="s">
        <v>36</v>
      </c>
      <c r="D9" s="7" t="s">
        <v>21</v>
      </c>
      <c r="E9" s="15">
        <v>27732</v>
      </c>
      <c r="F9" s="4">
        <f t="shared" ca="1" si="0"/>
        <v>42</v>
      </c>
      <c r="G9" s="16" t="s">
        <v>34</v>
      </c>
      <c r="H9" s="17">
        <v>38296</v>
      </c>
      <c r="I9" s="7" t="s">
        <v>25</v>
      </c>
      <c r="J9" s="4">
        <f t="shared" si="1"/>
        <v>25</v>
      </c>
      <c r="K9" s="4" t="str">
        <f t="shared" ca="1" si="2"/>
        <v>Adulto</v>
      </c>
      <c r="L9" s="4">
        <f t="shared" ca="1" si="3"/>
        <v>13</v>
      </c>
      <c r="M9" s="4">
        <f t="shared" ca="1" si="4"/>
        <v>166</v>
      </c>
      <c r="N9" s="4">
        <f t="shared" ca="1" si="5"/>
        <v>5068</v>
      </c>
    </row>
    <row r="10" spans="1:14" x14ac:dyDescent="0.25">
      <c r="B10" s="4" t="s">
        <v>37</v>
      </c>
      <c r="C10" s="4" t="s">
        <v>16</v>
      </c>
      <c r="D10" s="7" t="s">
        <v>21</v>
      </c>
      <c r="E10" s="15">
        <v>29323</v>
      </c>
      <c r="F10" s="4">
        <f t="shared" ca="1" si="0"/>
        <v>38</v>
      </c>
      <c r="G10" s="16" t="s">
        <v>24</v>
      </c>
      <c r="H10" s="17">
        <v>38560</v>
      </c>
      <c r="I10" s="7" t="s">
        <v>25</v>
      </c>
      <c r="J10" s="4">
        <f t="shared" si="1"/>
        <v>25</v>
      </c>
      <c r="K10" s="4" t="str">
        <f t="shared" ca="1" si="2"/>
        <v>Adulto</v>
      </c>
      <c r="L10" s="4">
        <f t="shared" ca="1" si="3"/>
        <v>13</v>
      </c>
      <c r="M10" s="4">
        <f t="shared" ca="1" si="4"/>
        <v>157</v>
      </c>
      <c r="N10" s="4">
        <f t="shared" ca="1" si="5"/>
        <v>4804</v>
      </c>
    </row>
    <row r="11" spans="1:14" x14ac:dyDescent="0.25">
      <c r="B11" s="4" t="s">
        <v>38</v>
      </c>
      <c r="C11" s="4" t="s">
        <v>15</v>
      </c>
      <c r="D11" s="7" t="s">
        <v>20</v>
      </c>
      <c r="E11" s="15">
        <v>29859</v>
      </c>
      <c r="F11" s="4">
        <f t="shared" ca="1" si="0"/>
        <v>37</v>
      </c>
      <c r="G11" s="16" t="s">
        <v>39</v>
      </c>
      <c r="H11" s="17">
        <v>38233</v>
      </c>
      <c r="I11" s="7" t="s">
        <v>25</v>
      </c>
      <c r="J11" s="4">
        <f t="shared" si="1"/>
        <v>25</v>
      </c>
      <c r="K11" s="4" t="str">
        <f t="shared" ca="1" si="2"/>
        <v>Adulto</v>
      </c>
      <c r="L11" s="4">
        <f t="shared" ca="1" si="3"/>
        <v>14</v>
      </c>
      <c r="M11" s="4">
        <f t="shared" ca="1" si="4"/>
        <v>168</v>
      </c>
      <c r="N11" s="4">
        <f t="shared" ca="1" si="5"/>
        <v>5131</v>
      </c>
    </row>
    <row r="12" spans="1:14" x14ac:dyDescent="0.25">
      <c r="B12" s="4" t="s">
        <v>40</v>
      </c>
      <c r="C12" s="4" t="s">
        <v>41</v>
      </c>
      <c r="D12" s="7" t="s">
        <v>21</v>
      </c>
      <c r="E12" s="15">
        <v>27742</v>
      </c>
      <c r="F12" s="4">
        <f t="shared" ca="1" si="0"/>
        <v>42</v>
      </c>
      <c r="G12" s="16" t="s">
        <v>34</v>
      </c>
      <c r="H12" s="17">
        <v>38837</v>
      </c>
      <c r="I12" s="7" t="s">
        <v>26</v>
      </c>
      <c r="J12" s="4">
        <f t="shared" si="1"/>
        <v>18</v>
      </c>
      <c r="K12" s="4" t="str">
        <f t="shared" ca="1" si="2"/>
        <v>Adulto</v>
      </c>
      <c r="L12" s="4">
        <f t="shared" ca="1" si="3"/>
        <v>12</v>
      </c>
      <c r="M12" s="4">
        <f t="shared" ca="1" si="4"/>
        <v>148</v>
      </c>
      <c r="N12" s="4">
        <f t="shared" ca="1" si="5"/>
        <v>4527</v>
      </c>
    </row>
    <row r="13" spans="1:14" x14ac:dyDescent="0.25">
      <c r="B13" s="4" t="s">
        <v>42</v>
      </c>
      <c r="C13" s="4" t="s">
        <v>43</v>
      </c>
      <c r="D13" s="7" t="s">
        <v>20</v>
      </c>
      <c r="E13" s="15">
        <v>26477</v>
      </c>
      <c r="F13" s="4">
        <f t="shared" ca="1" si="0"/>
        <v>46</v>
      </c>
      <c r="G13" s="18" t="s">
        <v>39</v>
      </c>
      <c r="H13" s="17">
        <v>38415</v>
      </c>
      <c r="I13" s="7" t="s">
        <v>26</v>
      </c>
      <c r="J13" s="4">
        <f t="shared" si="1"/>
        <v>18</v>
      </c>
      <c r="K13" s="4" t="str">
        <f t="shared" ca="1" si="2"/>
        <v>Adulto</v>
      </c>
      <c r="L13" s="4">
        <f t="shared" ca="1" si="3"/>
        <v>13</v>
      </c>
      <c r="M13" s="4">
        <f t="shared" ca="1" si="4"/>
        <v>162</v>
      </c>
      <c r="N13" s="4">
        <f t="shared" ca="1" si="5"/>
        <v>4949</v>
      </c>
    </row>
    <row r="14" spans="1:14" x14ac:dyDescent="0.25">
      <c r="B14" s="4" t="s">
        <v>44</v>
      </c>
      <c r="C14" s="4" t="s">
        <v>17</v>
      </c>
      <c r="D14" s="7" t="s">
        <v>21</v>
      </c>
      <c r="E14" s="15">
        <v>27784</v>
      </c>
      <c r="F14" s="4">
        <f t="shared" ca="1" si="0"/>
        <v>42</v>
      </c>
      <c r="G14" s="16" t="s">
        <v>39</v>
      </c>
      <c r="H14" s="17">
        <v>38385</v>
      </c>
      <c r="I14" s="7" t="s">
        <v>26</v>
      </c>
      <c r="J14" s="4">
        <f t="shared" si="1"/>
        <v>18</v>
      </c>
      <c r="K14" s="4" t="str">
        <f t="shared" ca="1" si="2"/>
        <v>Adulto</v>
      </c>
      <c r="L14" s="4">
        <f t="shared" ca="1" si="3"/>
        <v>13</v>
      </c>
      <c r="M14" s="4">
        <f t="shared" ca="1" si="4"/>
        <v>163</v>
      </c>
      <c r="N14" s="4">
        <f t="shared" ca="1" si="5"/>
        <v>4979</v>
      </c>
    </row>
    <row r="15" spans="1:14" x14ac:dyDescent="0.25">
      <c r="B15" s="4" t="s">
        <v>45</v>
      </c>
      <c r="C15" s="4" t="s">
        <v>46</v>
      </c>
      <c r="D15" s="7" t="s">
        <v>21</v>
      </c>
      <c r="E15" s="15">
        <v>31405</v>
      </c>
      <c r="F15" s="4">
        <f t="shared" ca="1" si="0"/>
        <v>32</v>
      </c>
      <c r="G15" s="16" t="s">
        <v>24</v>
      </c>
      <c r="H15" s="17">
        <v>38743</v>
      </c>
      <c r="I15" s="7" t="s">
        <v>25</v>
      </c>
      <c r="J15" s="4">
        <f t="shared" si="1"/>
        <v>25</v>
      </c>
      <c r="K15" s="4" t="str">
        <f t="shared" ca="1" si="2"/>
        <v>Adulto</v>
      </c>
      <c r="L15" s="4">
        <f t="shared" ca="1" si="3"/>
        <v>12</v>
      </c>
      <c r="M15" s="4">
        <f t="shared" ca="1" si="4"/>
        <v>151</v>
      </c>
      <c r="N15" s="4">
        <f t="shared" ca="1" si="5"/>
        <v>4621</v>
      </c>
    </row>
    <row r="16" spans="1:14" x14ac:dyDescent="0.25">
      <c r="B16" s="4" t="s">
        <v>47</v>
      </c>
      <c r="C16" s="4" t="s">
        <v>48</v>
      </c>
      <c r="D16" s="7" t="s">
        <v>21</v>
      </c>
      <c r="E16" s="15">
        <v>31190</v>
      </c>
      <c r="F16" s="4">
        <f t="shared" ca="1" si="0"/>
        <v>33</v>
      </c>
      <c r="G16" s="16" t="s">
        <v>34</v>
      </c>
      <c r="H16" s="17">
        <v>38190</v>
      </c>
      <c r="I16" s="7" t="s">
        <v>26</v>
      </c>
      <c r="J16" s="4">
        <f t="shared" si="1"/>
        <v>18</v>
      </c>
      <c r="K16" s="4" t="str">
        <f t="shared" ca="1" si="2"/>
        <v>Adulto</v>
      </c>
      <c r="L16" s="4">
        <f t="shared" ca="1" si="3"/>
        <v>14</v>
      </c>
      <c r="M16" s="4">
        <f t="shared" ca="1" si="4"/>
        <v>169</v>
      </c>
      <c r="N16" s="4">
        <f t="shared" ca="1" si="5"/>
        <v>5174</v>
      </c>
    </row>
    <row r="17" spans="2:14" x14ac:dyDescent="0.25">
      <c r="B17" s="4" t="s">
        <v>49</v>
      </c>
      <c r="C17" s="4" t="s">
        <v>50</v>
      </c>
      <c r="D17" s="7" t="s">
        <v>20</v>
      </c>
      <c r="E17" s="15">
        <v>29567</v>
      </c>
      <c r="F17" s="4">
        <f t="shared" ca="1" si="0"/>
        <v>37</v>
      </c>
      <c r="G17" s="18" t="s">
        <v>39</v>
      </c>
      <c r="H17" s="17">
        <v>38675</v>
      </c>
      <c r="I17" s="7" t="s">
        <v>26</v>
      </c>
      <c r="J17" s="4">
        <f t="shared" si="1"/>
        <v>18</v>
      </c>
      <c r="K17" s="4" t="str">
        <f t="shared" ca="1" si="2"/>
        <v>Adulto</v>
      </c>
      <c r="L17" s="4">
        <f t="shared" ca="1" si="3"/>
        <v>12</v>
      </c>
      <c r="M17" s="4">
        <f t="shared" ca="1" si="4"/>
        <v>154</v>
      </c>
      <c r="N17" s="4">
        <f t="shared" ca="1" si="5"/>
        <v>4689</v>
      </c>
    </row>
    <row r="18" spans="2:14" x14ac:dyDescent="0.25">
      <c r="B18" s="4" t="s">
        <v>51</v>
      </c>
      <c r="C18" s="4" t="s">
        <v>52</v>
      </c>
      <c r="D18" s="7" t="s">
        <v>20</v>
      </c>
      <c r="E18" s="15">
        <v>30261</v>
      </c>
      <c r="F18" s="4">
        <f t="shared" ca="1" si="0"/>
        <v>35</v>
      </c>
      <c r="G18" s="16" t="s">
        <v>34</v>
      </c>
      <c r="H18" s="17">
        <v>38537</v>
      </c>
      <c r="I18" s="7" t="s">
        <v>25</v>
      </c>
      <c r="J18" s="4">
        <f t="shared" si="1"/>
        <v>25</v>
      </c>
      <c r="K18" s="4" t="str">
        <f t="shared" ca="1" si="2"/>
        <v>Adulto</v>
      </c>
      <c r="L18" s="4">
        <f t="shared" ca="1" si="3"/>
        <v>13</v>
      </c>
      <c r="M18" s="4">
        <f t="shared" ca="1" si="4"/>
        <v>158</v>
      </c>
      <c r="N18" s="4">
        <f t="shared" ca="1" si="5"/>
        <v>4827</v>
      </c>
    </row>
    <row r="19" spans="2:14" x14ac:dyDescent="0.25">
      <c r="B19" s="4" t="s">
        <v>53</v>
      </c>
      <c r="C19" s="4" t="s">
        <v>54</v>
      </c>
      <c r="D19" s="7" t="s">
        <v>21</v>
      </c>
      <c r="E19" s="15">
        <v>27732</v>
      </c>
      <c r="F19" s="4">
        <f t="shared" ca="1" si="0"/>
        <v>42</v>
      </c>
      <c r="G19" s="18" t="s">
        <v>24</v>
      </c>
      <c r="H19" s="17">
        <v>38321</v>
      </c>
      <c r="I19" s="7" t="s">
        <v>26</v>
      </c>
      <c r="J19" s="4">
        <f t="shared" si="1"/>
        <v>18</v>
      </c>
      <c r="K19" s="4" t="str">
        <f t="shared" ca="1" si="2"/>
        <v>Adulto</v>
      </c>
      <c r="L19" s="4">
        <f t="shared" ca="1" si="3"/>
        <v>13</v>
      </c>
      <c r="M19" s="4">
        <f t="shared" ca="1" si="4"/>
        <v>165</v>
      </c>
      <c r="N19" s="4">
        <f t="shared" ca="1" si="5"/>
        <v>5043</v>
      </c>
    </row>
    <row r="20" spans="2:14" x14ac:dyDescent="0.25">
      <c r="B20" s="4" t="s">
        <v>55</v>
      </c>
      <c r="C20" s="4" t="s">
        <v>56</v>
      </c>
      <c r="D20" s="7" t="s">
        <v>20</v>
      </c>
      <c r="E20" s="15">
        <v>30541</v>
      </c>
      <c r="F20" s="4">
        <f t="shared" ca="1" si="0"/>
        <v>35</v>
      </c>
      <c r="G20" s="16" t="s">
        <v>39</v>
      </c>
      <c r="H20" s="17">
        <v>38213</v>
      </c>
      <c r="I20" s="7" t="s">
        <v>25</v>
      </c>
      <c r="J20" s="4">
        <f t="shared" si="1"/>
        <v>25</v>
      </c>
      <c r="K20" s="4" t="str">
        <f t="shared" ca="1" si="2"/>
        <v>Adulto</v>
      </c>
      <c r="L20" s="4">
        <f t="shared" ca="1" si="3"/>
        <v>14</v>
      </c>
      <c r="M20" s="4">
        <f t="shared" ca="1" si="4"/>
        <v>169</v>
      </c>
      <c r="N20" s="4">
        <f t="shared" ca="1" si="5"/>
        <v>5151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346F-F1BA-48A1-B6D5-E41FF86EE0FB}">
  <sheetPr filterMode="1"/>
  <dimension ref="A1:M32"/>
  <sheetViews>
    <sheetView workbookViewId="0">
      <selection activeCell="H23" sqref="H23"/>
    </sheetView>
  </sheetViews>
  <sheetFormatPr baseColWidth="10" defaultRowHeight="15" x14ac:dyDescent="0.25"/>
  <cols>
    <col min="2" max="3" width="15" customWidth="1"/>
    <col min="4" max="4" width="19.5703125" customWidth="1"/>
    <col min="6" max="6" width="14.5703125" customWidth="1"/>
    <col min="7" max="7" width="19.85546875" customWidth="1"/>
    <col min="8" max="8" width="21.85546875" customWidth="1"/>
    <col min="10" max="10" width="24.140625" customWidth="1"/>
    <col min="11" max="11" width="18.7109375" customWidth="1"/>
    <col min="12" max="12" width="15.7109375" customWidth="1"/>
    <col min="13" max="13" width="16.140625" customWidth="1"/>
  </cols>
  <sheetData>
    <row r="1" spans="1:13" ht="32.25" customHeight="1" x14ac:dyDescent="0.25">
      <c r="A1" s="11" t="s">
        <v>57</v>
      </c>
      <c r="B1" s="11"/>
      <c r="C1" s="11"/>
      <c r="D1" s="11"/>
      <c r="E1" s="11"/>
      <c r="F1" s="11"/>
      <c r="G1" s="11"/>
    </row>
    <row r="3" spans="1:13" x14ac:dyDescent="0.25">
      <c r="A3" s="2" t="s">
        <v>2</v>
      </c>
      <c r="B3" s="2" t="s">
        <v>3</v>
      </c>
      <c r="C3" s="2" t="s">
        <v>19</v>
      </c>
      <c r="D3" s="2" t="s">
        <v>22</v>
      </c>
      <c r="E3" s="2" t="s">
        <v>27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3" t="s">
        <v>28</v>
      </c>
      <c r="L3" s="3" t="s">
        <v>29</v>
      </c>
      <c r="M3" s="3" t="s">
        <v>30</v>
      </c>
    </row>
    <row r="4" spans="1:13" x14ac:dyDescent="0.25">
      <c r="A4" s="4" t="s">
        <v>11</v>
      </c>
      <c r="B4" s="4" t="s">
        <v>15</v>
      </c>
      <c r="C4" s="4" t="s">
        <v>20</v>
      </c>
      <c r="D4" s="5">
        <v>27161</v>
      </c>
      <c r="E4" s="4">
        <f ca="1">INT((TODAY()-D4)/365)</f>
        <v>44</v>
      </c>
      <c r="F4" s="4" t="s">
        <v>23</v>
      </c>
      <c r="G4" s="6">
        <v>38515</v>
      </c>
      <c r="H4" s="7" t="s">
        <v>25</v>
      </c>
      <c r="I4" s="4">
        <f>IF(H4="A",25,18)</f>
        <v>25</v>
      </c>
      <c r="J4" s="4" t="str">
        <f ca="1">IF(E4&gt;30,"Adulto","Joven")</f>
        <v>Adulto</v>
      </c>
      <c r="K4" s="4">
        <f ca="1">DATEDIF(G4,TODAY(),"Y")</f>
        <v>13</v>
      </c>
      <c r="L4" s="4">
        <f ca="1">DATEDIF(G4,TODAY(),"M")</f>
        <v>159</v>
      </c>
      <c r="M4" s="4">
        <f ca="1">DATEDIF(G4,TODAY(),"D")</f>
        <v>4849</v>
      </c>
    </row>
    <row r="5" spans="1:13" hidden="1" x14ac:dyDescent="0.25">
      <c r="A5" s="4" t="s">
        <v>12</v>
      </c>
      <c r="B5" s="4" t="s">
        <v>16</v>
      </c>
      <c r="C5" s="4" t="s">
        <v>21</v>
      </c>
      <c r="D5" s="5">
        <v>27903</v>
      </c>
      <c r="E5" s="4">
        <f ca="1">INT((TODAY()-D5)/365)</f>
        <v>42</v>
      </c>
      <c r="F5" s="4" t="s">
        <v>24</v>
      </c>
      <c r="G5" s="6">
        <v>38889</v>
      </c>
      <c r="H5" s="7" t="s">
        <v>26</v>
      </c>
      <c r="I5" s="4">
        <f>IF(H5="A",25,18)</f>
        <v>18</v>
      </c>
      <c r="J5" s="4" t="str">
        <f ca="1">IF(E5&gt;30,"Adulto","Joven")</f>
        <v>Adulto</v>
      </c>
      <c r="K5" s="4">
        <f ca="1">DATEDIF(G5,TODAY(),"Y")</f>
        <v>12</v>
      </c>
      <c r="L5" s="4">
        <f ca="1">DATEDIF(G5,TODAY(),"M")</f>
        <v>147</v>
      </c>
      <c r="M5" s="4">
        <f ca="1">DATEDIF(G5,TODAY(),"D")</f>
        <v>4475</v>
      </c>
    </row>
    <row r="6" spans="1:13" x14ac:dyDescent="0.25">
      <c r="A6" s="4" t="s">
        <v>13</v>
      </c>
      <c r="B6" s="4" t="s">
        <v>17</v>
      </c>
      <c r="C6" s="4" t="s">
        <v>20</v>
      </c>
      <c r="D6" s="5">
        <v>31190</v>
      </c>
      <c r="E6" s="4">
        <f ca="1">INT((TODAY()-D6)/365)</f>
        <v>33</v>
      </c>
      <c r="F6" s="4" t="s">
        <v>24</v>
      </c>
      <c r="G6" s="6">
        <v>38292</v>
      </c>
      <c r="H6" s="7" t="s">
        <v>25</v>
      </c>
      <c r="I6" s="4">
        <f>IF(H6="A",25,18)</f>
        <v>25</v>
      </c>
      <c r="J6" s="4" t="str">
        <f ca="1">IF(E6&gt;30,"Adulto","Joven")</f>
        <v>Adulto</v>
      </c>
      <c r="K6" s="4">
        <f ca="1">DATEDIF(G6,TODAY(),"Y")</f>
        <v>13</v>
      </c>
      <c r="L6" s="4">
        <f ca="1">DATEDIF(G6,TODAY(),"M")</f>
        <v>166</v>
      </c>
      <c r="M6" s="4">
        <f ca="1">DATEDIF(G6,TODAY(),"D")</f>
        <v>5072</v>
      </c>
    </row>
    <row r="7" spans="1:13" hidden="1" x14ac:dyDescent="0.25">
      <c r="A7" s="4" t="s">
        <v>14</v>
      </c>
      <c r="B7" s="4" t="s">
        <v>18</v>
      </c>
      <c r="C7" s="4" t="s">
        <v>20</v>
      </c>
      <c r="D7" s="5">
        <v>29567</v>
      </c>
      <c r="E7" s="4">
        <f ca="1">INT((TODAY()-D7)/365)</f>
        <v>37</v>
      </c>
      <c r="F7" s="4" t="s">
        <v>24</v>
      </c>
      <c r="G7" s="6">
        <v>38513</v>
      </c>
      <c r="H7" s="7" t="s">
        <v>26</v>
      </c>
      <c r="I7" s="4">
        <f>IF(H7="A",25,18)</f>
        <v>18</v>
      </c>
      <c r="J7" s="4" t="str">
        <f ca="1">IF(E7&gt;30,"Adulto","Joven")</f>
        <v>Adulto</v>
      </c>
      <c r="K7" s="4">
        <f ca="1">DATEDIF(G7,TODAY(),"Y")</f>
        <v>13</v>
      </c>
      <c r="L7" s="4">
        <f ca="1">DATEDIF(G7,TODAY(),"M")</f>
        <v>159</v>
      </c>
      <c r="M7" s="4">
        <f ca="1">DATEDIF(G7,TODAY(),"D")</f>
        <v>4851</v>
      </c>
    </row>
    <row r="8" spans="1:13" hidden="1" x14ac:dyDescent="0.25">
      <c r="A8" s="4" t="s">
        <v>32</v>
      </c>
      <c r="B8" s="4" t="s">
        <v>33</v>
      </c>
      <c r="C8" s="16" t="s">
        <v>21</v>
      </c>
      <c r="D8" s="15">
        <v>30261</v>
      </c>
      <c r="E8" s="4">
        <f t="shared" ref="E8:E20" ca="1" si="0">INT((TODAY()-D8)/365)</f>
        <v>35</v>
      </c>
      <c r="F8" s="16" t="s">
        <v>34</v>
      </c>
      <c r="G8" s="17">
        <v>38675</v>
      </c>
      <c r="H8" s="7" t="s">
        <v>26</v>
      </c>
      <c r="I8" s="4">
        <f t="shared" ref="I8:I20" si="1">IF(H8="A",25,18)</f>
        <v>18</v>
      </c>
      <c r="J8" s="4" t="str">
        <f t="shared" ref="J8:J20" ca="1" si="2">IF(E8&gt;30,"Adulto","Joven")</f>
        <v>Adulto</v>
      </c>
      <c r="K8" s="4">
        <f t="shared" ref="K8:K20" ca="1" si="3">DATEDIF(G8,TODAY(),"Y")</f>
        <v>12</v>
      </c>
      <c r="L8" s="4">
        <f t="shared" ref="L8:L20" ca="1" si="4">DATEDIF(G8,TODAY(),"M")</f>
        <v>154</v>
      </c>
      <c r="M8" s="4">
        <f t="shared" ref="M8:M20" ca="1" si="5">DATEDIF(G8,TODAY(),"D")</f>
        <v>4689</v>
      </c>
    </row>
    <row r="9" spans="1:13" x14ac:dyDescent="0.25">
      <c r="A9" s="4" t="s">
        <v>35</v>
      </c>
      <c r="B9" s="4" t="s">
        <v>36</v>
      </c>
      <c r="C9" s="16" t="s">
        <v>21</v>
      </c>
      <c r="D9" s="15">
        <v>27732</v>
      </c>
      <c r="E9" s="4">
        <f t="shared" ca="1" si="0"/>
        <v>42</v>
      </c>
      <c r="F9" s="16" t="s">
        <v>34</v>
      </c>
      <c r="G9" s="17">
        <v>38296</v>
      </c>
      <c r="H9" s="7" t="s">
        <v>25</v>
      </c>
      <c r="I9" s="4">
        <f t="shared" si="1"/>
        <v>25</v>
      </c>
      <c r="J9" s="4" t="str">
        <f t="shared" ca="1" si="2"/>
        <v>Adulto</v>
      </c>
      <c r="K9" s="4">
        <f t="shared" ca="1" si="3"/>
        <v>13</v>
      </c>
      <c r="L9" s="4">
        <f t="shared" ca="1" si="4"/>
        <v>166</v>
      </c>
      <c r="M9" s="4">
        <f t="shared" ca="1" si="5"/>
        <v>5068</v>
      </c>
    </row>
    <row r="10" spans="1:13" x14ac:dyDescent="0.25">
      <c r="A10" s="4" t="s">
        <v>37</v>
      </c>
      <c r="B10" s="4" t="s">
        <v>16</v>
      </c>
      <c r="C10" s="16" t="s">
        <v>21</v>
      </c>
      <c r="D10" s="15">
        <v>29323</v>
      </c>
      <c r="E10" s="4">
        <f t="shared" ca="1" si="0"/>
        <v>38</v>
      </c>
      <c r="F10" s="16" t="s">
        <v>24</v>
      </c>
      <c r="G10" s="17">
        <v>38560</v>
      </c>
      <c r="H10" s="7" t="s">
        <v>25</v>
      </c>
      <c r="I10" s="4">
        <f t="shared" si="1"/>
        <v>25</v>
      </c>
      <c r="J10" s="4" t="str">
        <f t="shared" ca="1" si="2"/>
        <v>Adulto</v>
      </c>
      <c r="K10" s="4">
        <f t="shared" ca="1" si="3"/>
        <v>13</v>
      </c>
      <c r="L10" s="4">
        <f t="shared" ca="1" si="4"/>
        <v>157</v>
      </c>
      <c r="M10" s="4">
        <f t="shared" ca="1" si="5"/>
        <v>4804</v>
      </c>
    </row>
    <row r="11" spans="1:13" x14ac:dyDescent="0.25">
      <c r="A11" s="4" t="s">
        <v>38</v>
      </c>
      <c r="B11" s="4" t="s">
        <v>15</v>
      </c>
      <c r="C11" s="16" t="s">
        <v>20</v>
      </c>
      <c r="D11" s="15">
        <v>29859</v>
      </c>
      <c r="E11" s="4">
        <f t="shared" ca="1" si="0"/>
        <v>37</v>
      </c>
      <c r="F11" s="16" t="s">
        <v>39</v>
      </c>
      <c r="G11" s="17">
        <v>38233</v>
      </c>
      <c r="H11" s="7" t="s">
        <v>25</v>
      </c>
      <c r="I11" s="4">
        <f t="shared" si="1"/>
        <v>25</v>
      </c>
      <c r="J11" s="4" t="str">
        <f t="shared" ca="1" si="2"/>
        <v>Adulto</v>
      </c>
      <c r="K11" s="4">
        <f t="shared" ca="1" si="3"/>
        <v>14</v>
      </c>
      <c r="L11" s="4">
        <f t="shared" ca="1" si="4"/>
        <v>168</v>
      </c>
      <c r="M11" s="4">
        <f t="shared" ca="1" si="5"/>
        <v>5131</v>
      </c>
    </row>
    <row r="12" spans="1:13" hidden="1" x14ac:dyDescent="0.25">
      <c r="A12" s="4" t="s">
        <v>40</v>
      </c>
      <c r="B12" s="4" t="s">
        <v>41</v>
      </c>
      <c r="C12" s="16" t="s">
        <v>21</v>
      </c>
      <c r="D12" s="15">
        <v>27742</v>
      </c>
      <c r="E12" s="4">
        <f t="shared" ca="1" si="0"/>
        <v>42</v>
      </c>
      <c r="F12" s="16" t="s">
        <v>34</v>
      </c>
      <c r="G12" s="17">
        <v>38837</v>
      </c>
      <c r="H12" s="7" t="s">
        <v>26</v>
      </c>
      <c r="I12" s="4">
        <f t="shared" si="1"/>
        <v>18</v>
      </c>
      <c r="J12" s="4" t="str">
        <f t="shared" ca="1" si="2"/>
        <v>Adulto</v>
      </c>
      <c r="K12" s="4">
        <f t="shared" ca="1" si="3"/>
        <v>12</v>
      </c>
      <c r="L12" s="4">
        <f t="shared" ca="1" si="4"/>
        <v>148</v>
      </c>
      <c r="M12" s="4">
        <f t="shared" ca="1" si="5"/>
        <v>4527</v>
      </c>
    </row>
    <row r="13" spans="1:13" hidden="1" x14ac:dyDescent="0.25">
      <c r="A13" s="4" t="s">
        <v>42</v>
      </c>
      <c r="B13" s="4" t="s">
        <v>43</v>
      </c>
      <c r="C13" s="16" t="s">
        <v>20</v>
      </c>
      <c r="D13" s="15">
        <v>26477</v>
      </c>
      <c r="E13" s="4">
        <f t="shared" ca="1" si="0"/>
        <v>46</v>
      </c>
      <c r="F13" s="18" t="s">
        <v>39</v>
      </c>
      <c r="G13" s="17">
        <v>38415</v>
      </c>
      <c r="H13" s="7" t="s">
        <v>26</v>
      </c>
      <c r="I13" s="4">
        <f t="shared" si="1"/>
        <v>18</v>
      </c>
      <c r="J13" s="4" t="str">
        <f t="shared" ca="1" si="2"/>
        <v>Adulto</v>
      </c>
      <c r="K13" s="4">
        <f t="shared" ca="1" si="3"/>
        <v>13</v>
      </c>
      <c r="L13" s="4">
        <f t="shared" ca="1" si="4"/>
        <v>162</v>
      </c>
      <c r="M13" s="4">
        <f t="shared" ca="1" si="5"/>
        <v>4949</v>
      </c>
    </row>
    <row r="14" spans="1:13" hidden="1" x14ac:dyDescent="0.25">
      <c r="A14" s="4" t="s">
        <v>44</v>
      </c>
      <c r="B14" s="4" t="s">
        <v>17</v>
      </c>
      <c r="C14" s="16" t="s">
        <v>21</v>
      </c>
      <c r="D14" s="15">
        <v>27784</v>
      </c>
      <c r="E14" s="4">
        <f t="shared" ca="1" si="0"/>
        <v>42</v>
      </c>
      <c r="F14" s="16" t="s">
        <v>39</v>
      </c>
      <c r="G14" s="17">
        <v>38385</v>
      </c>
      <c r="H14" s="7" t="s">
        <v>26</v>
      </c>
      <c r="I14" s="4">
        <f t="shared" si="1"/>
        <v>18</v>
      </c>
      <c r="J14" s="4" t="str">
        <f t="shared" ca="1" si="2"/>
        <v>Adulto</v>
      </c>
      <c r="K14" s="4">
        <f t="shared" ca="1" si="3"/>
        <v>13</v>
      </c>
      <c r="L14" s="4">
        <f t="shared" ca="1" si="4"/>
        <v>163</v>
      </c>
      <c r="M14" s="4">
        <f t="shared" ca="1" si="5"/>
        <v>4979</v>
      </c>
    </row>
    <row r="15" spans="1:13" x14ac:dyDescent="0.25">
      <c r="A15" s="4" t="s">
        <v>45</v>
      </c>
      <c r="B15" s="4" t="s">
        <v>46</v>
      </c>
      <c r="C15" s="18" t="s">
        <v>21</v>
      </c>
      <c r="D15" s="15">
        <v>31405</v>
      </c>
      <c r="E15" s="4">
        <f t="shared" ca="1" si="0"/>
        <v>32</v>
      </c>
      <c r="F15" s="16" t="s">
        <v>24</v>
      </c>
      <c r="G15" s="17">
        <v>38743</v>
      </c>
      <c r="H15" s="7" t="s">
        <v>25</v>
      </c>
      <c r="I15" s="4">
        <f t="shared" si="1"/>
        <v>25</v>
      </c>
      <c r="J15" s="4" t="str">
        <f t="shared" ca="1" si="2"/>
        <v>Adulto</v>
      </c>
      <c r="K15" s="4">
        <f t="shared" ca="1" si="3"/>
        <v>12</v>
      </c>
      <c r="L15" s="4">
        <f t="shared" ca="1" si="4"/>
        <v>151</v>
      </c>
      <c r="M15" s="4">
        <f t="shared" ca="1" si="5"/>
        <v>4621</v>
      </c>
    </row>
    <row r="16" spans="1:13" hidden="1" x14ac:dyDescent="0.25">
      <c r="A16" s="4" t="s">
        <v>47</v>
      </c>
      <c r="B16" s="4" t="s">
        <v>48</v>
      </c>
      <c r="C16" s="16" t="s">
        <v>21</v>
      </c>
      <c r="D16" s="15">
        <v>31190</v>
      </c>
      <c r="E16" s="4">
        <f t="shared" ca="1" si="0"/>
        <v>33</v>
      </c>
      <c r="F16" s="16" t="s">
        <v>34</v>
      </c>
      <c r="G16" s="17">
        <v>38190</v>
      </c>
      <c r="H16" s="7" t="s">
        <v>26</v>
      </c>
      <c r="I16" s="4">
        <f t="shared" si="1"/>
        <v>18</v>
      </c>
      <c r="J16" s="4" t="str">
        <f t="shared" ca="1" si="2"/>
        <v>Adulto</v>
      </c>
      <c r="K16" s="4">
        <f t="shared" ca="1" si="3"/>
        <v>14</v>
      </c>
      <c r="L16" s="4">
        <f t="shared" ca="1" si="4"/>
        <v>169</v>
      </c>
      <c r="M16" s="4">
        <f t="shared" ca="1" si="5"/>
        <v>5174</v>
      </c>
    </row>
    <row r="17" spans="1:13" hidden="1" x14ac:dyDescent="0.25">
      <c r="A17" s="4" t="s">
        <v>49</v>
      </c>
      <c r="B17" s="4" t="s">
        <v>50</v>
      </c>
      <c r="C17" s="16" t="s">
        <v>20</v>
      </c>
      <c r="D17" s="15">
        <v>29567</v>
      </c>
      <c r="E17" s="4">
        <f t="shared" ca="1" si="0"/>
        <v>37</v>
      </c>
      <c r="F17" s="18" t="s">
        <v>39</v>
      </c>
      <c r="G17" s="17">
        <v>38675</v>
      </c>
      <c r="H17" s="7" t="s">
        <v>26</v>
      </c>
      <c r="I17" s="4">
        <f t="shared" si="1"/>
        <v>18</v>
      </c>
      <c r="J17" s="4" t="str">
        <f t="shared" ca="1" si="2"/>
        <v>Adulto</v>
      </c>
      <c r="K17" s="4">
        <f t="shared" ca="1" si="3"/>
        <v>12</v>
      </c>
      <c r="L17" s="4">
        <f t="shared" ca="1" si="4"/>
        <v>154</v>
      </c>
      <c r="M17" s="4">
        <f t="shared" ca="1" si="5"/>
        <v>4689</v>
      </c>
    </row>
    <row r="18" spans="1:13" x14ac:dyDescent="0.25">
      <c r="A18" s="4" t="s">
        <v>51</v>
      </c>
      <c r="B18" s="4" t="s">
        <v>52</v>
      </c>
      <c r="C18" s="16" t="s">
        <v>20</v>
      </c>
      <c r="D18" s="15">
        <v>30261</v>
      </c>
      <c r="E18" s="4">
        <f t="shared" ca="1" si="0"/>
        <v>35</v>
      </c>
      <c r="F18" s="16" t="s">
        <v>34</v>
      </c>
      <c r="G18" s="17">
        <v>38537</v>
      </c>
      <c r="H18" s="7" t="s">
        <v>25</v>
      </c>
      <c r="I18" s="4">
        <f t="shared" si="1"/>
        <v>25</v>
      </c>
      <c r="J18" s="4" t="str">
        <f t="shared" ca="1" si="2"/>
        <v>Adulto</v>
      </c>
      <c r="K18" s="4">
        <f t="shared" ca="1" si="3"/>
        <v>13</v>
      </c>
      <c r="L18" s="4">
        <f t="shared" ca="1" si="4"/>
        <v>158</v>
      </c>
      <c r="M18" s="4">
        <f t="shared" ca="1" si="5"/>
        <v>4827</v>
      </c>
    </row>
    <row r="19" spans="1:13" hidden="1" x14ac:dyDescent="0.25">
      <c r="A19" s="4" t="s">
        <v>53</v>
      </c>
      <c r="B19" s="4" t="s">
        <v>54</v>
      </c>
      <c r="C19" s="16" t="s">
        <v>21</v>
      </c>
      <c r="D19" s="15">
        <v>27732</v>
      </c>
      <c r="E19" s="4">
        <f t="shared" ca="1" si="0"/>
        <v>42</v>
      </c>
      <c r="F19" s="18" t="s">
        <v>24</v>
      </c>
      <c r="G19" s="17">
        <v>38321</v>
      </c>
      <c r="H19" s="7" t="s">
        <v>26</v>
      </c>
      <c r="I19" s="4">
        <f t="shared" si="1"/>
        <v>18</v>
      </c>
      <c r="J19" s="4" t="str">
        <f t="shared" ca="1" si="2"/>
        <v>Adulto</v>
      </c>
      <c r="K19" s="4">
        <f t="shared" ca="1" si="3"/>
        <v>13</v>
      </c>
      <c r="L19" s="4">
        <f t="shared" ca="1" si="4"/>
        <v>165</v>
      </c>
      <c r="M19" s="4">
        <f t="shared" ca="1" si="5"/>
        <v>5043</v>
      </c>
    </row>
    <row r="20" spans="1:13" x14ac:dyDescent="0.25">
      <c r="A20" s="4" t="s">
        <v>55</v>
      </c>
      <c r="B20" s="4" t="s">
        <v>56</v>
      </c>
      <c r="C20" s="18" t="s">
        <v>20</v>
      </c>
      <c r="D20" s="15">
        <v>30541</v>
      </c>
      <c r="E20" s="4">
        <f t="shared" ca="1" si="0"/>
        <v>35</v>
      </c>
      <c r="F20" s="16" t="s">
        <v>39</v>
      </c>
      <c r="G20" s="17">
        <v>38213</v>
      </c>
      <c r="H20" s="7" t="s">
        <v>25</v>
      </c>
      <c r="I20" s="4">
        <f t="shared" si="1"/>
        <v>25</v>
      </c>
      <c r="J20" s="4" t="str">
        <f t="shared" ca="1" si="2"/>
        <v>Adulto</v>
      </c>
      <c r="K20" s="4">
        <f t="shared" ca="1" si="3"/>
        <v>14</v>
      </c>
      <c r="L20" s="4">
        <f t="shared" ca="1" si="4"/>
        <v>169</v>
      </c>
      <c r="M20" s="4">
        <f t="shared" ca="1" si="5"/>
        <v>5151</v>
      </c>
    </row>
    <row r="22" spans="1:13" ht="31.5" customHeight="1" x14ac:dyDescent="0.25">
      <c r="A22" s="11" t="s">
        <v>59</v>
      </c>
      <c r="B22" s="11"/>
      <c r="C22" s="11"/>
      <c r="D22" s="11"/>
      <c r="E22" s="11"/>
      <c r="F22" s="11"/>
      <c r="G22" s="11"/>
    </row>
    <row r="25" spans="1:13" ht="18" x14ac:dyDescent="0.25">
      <c r="A25" s="10" t="s">
        <v>60</v>
      </c>
    </row>
    <row r="26" spans="1:13" x14ac:dyDescent="0.25">
      <c r="D26" s="1"/>
    </row>
    <row r="27" spans="1:13" x14ac:dyDescent="0.25">
      <c r="A27" s="2" t="s">
        <v>2</v>
      </c>
      <c r="B27" s="2" t="s">
        <v>3</v>
      </c>
      <c r="C27" s="2" t="s">
        <v>19</v>
      </c>
      <c r="D27" s="2" t="s">
        <v>22</v>
      </c>
      <c r="E27" s="2" t="s">
        <v>27</v>
      </c>
      <c r="F27" s="2" t="s">
        <v>4</v>
      </c>
      <c r="G27" s="2" t="s">
        <v>5</v>
      </c>
      <c r="H27" s="2" t="s">
        <v>6</v>
      </c>
      <c r="I27" s="2" t="s">
        <v>7</v>
      </c>
      <c r="J27" s="2" t="s">
        <v>8</v>
      </c>
      <c r="K27" s="3" t="s">
        <v>28</v>
      </c>
      <c r="L27" s="3" t="s">
        <v>29</v>
      </c>
      <c r="M27" s="3" t="s">
        <v>30</v>
      </c>
    </row>
    <row r="28" spans="1:13" x14ac:dyDescent="0.25">
      <c r="A28" s="4" t="s">
        <v>32</v>
      </c>
      <c r="B28" s="4" t="s">
        <v>33</v>
      </c>
      <c r="C28" s="16" t="s">
        <v>21</v>
      </c>
      <c r="D28" s="15">
        <v>30261</v>
      </c>
      <c r="E28" s="4">
        <v>35</v>
      </c>
      <c r="F28" s="16" t="s">
        <v>34</v>
      </c>
      <c r="G28" s="17">
        <v>38675</v>
      </c>
      <c r="H28" s="7" t="s">
        <v>26</v>
      </c>
      <c r="I28" s="4">
        <v>18</v>
      </c>
      <c r="J28" s="4" t="s">
        <v>58</v>
      </c>
      <c r="K28" s="4">
        <v>12</v>
      </c>
      <c r="L28" s="4">
        <v>154</v>
      </c>
      <c r="M28" s="4">
        <v>4689</v>
      </c>
    </row>
    <row r="29" spans="1:13" x14ac:dyDescent="0.25">
      <c r="A29" s="4" t="s">
        <v>35</v>
      </c>
      <c r="B29" s="4" t="s">
        <v>36</v>
      </c>
      <c r="C29" s="16" t="s">
        <v>21</v>
      </c>
      <c r="D29" s="15">
        <v>27732</v>
      </c>
      <c r="E29" s="4">
        <v>42</v>
      </c>
      <c r="F29" s="16" t="s">
        <v>34</v>
      </c>
      <c r="G29" s="17">
        <v>38296</v>
      </c>
      <c r="H29" s="7" t="s">
        <v>25</v>
      </c>
      <c r="I29" s="4">
        <v>25</v>
      </c>
      <c r="J29" s="4" t="s">
        <v>58</v>
      </c>
      <c r="K29" s="4">
        <v>13</v>
      </c>
      <c r="L29" s="4">
        <v>166</v>
      </c>
      <c r="M29" s="4">
        <v>5068</v>
      </c>
    </row>
    <row r="30" spans="1:13" x14ac:dyDescent="0.25">
      <c r="A30" s="4" t="s">
        <v>40</v>
      </c>
      <c r="B30" s="4" t="s">
        <v>41</v>
      </c>
      <c r="C30" s="16" t="s">
        <v>21</v>
      </c>
      <c r="D30" s="15">
        <v>27742</v>
      </c>
      <c r="E30" s="4">
        <v>42</v>
      </c>
      <c r="F30" s="16" t="s">
        <v>34</v>
      </c>
      <c r="G30" s="17">
        <v>38837</v>
      </c>
      <c r="H30" s="7" t="s">
        <v>26</v>
      </c>
      <c r="I30" s="4">
        <v>18</v>
      </c>
      <c r="J30" s="4" t="s">
        <v>58</v>
      </c>
      <c r="K30" s="4">
        <v>12</v>
      </c>
      <c r="L30" s="4">
        <v>148</v>
      </c>
      <c r="M30" s="4">
        <v>4527</v>
      </c>
    </row>
    <row r="31" spans="1:13" x14ac:dyDescent="0.25">
      <c r="A31" s="4" t="s">
        <v>44</v>
      </c>
      <c r="B31" s="4" t="s">
        <v>17</v>
      </c>
      <c r="C31" s="16" t="s">
        <v>21</v>
      </c>
      <c r="D31" s="15">
        <v>27784</v>
      </c>
      <c r="E31" s="4">
        <v>42</v>
      </c>
      <c r="F31" s="16" t="s">
        <v>39</v>
      </c>
      <c r="G31" s="17">
        <v>38385</v>
      </c>
      <c r="H31" s="7" t="s">
        <v>26</v>
      </c>
      <c r="I31" s="4">
        <v>18</v>
      </c>
      <c r="J31" s="4" t="s">
        <v>58</v>
      </c>
      <c r="K31" s="4">
        <v>13</v>
      </c>
      <c r="L31" s="4">
        <v>163</v>
      </c>
      <c r="M31" s="4">
        <v>4979</v>
      </c>
    </row>
    <row r="32" spans="1:13" x14ac:dyDescent="0.25">
      <c r="A32" s="4" t="s">
        <v>47</v>
      </c>
      <c r="B32" s="4" t="s">
        <v>48</v>
      </c>
      <c r="C32" s="16" t="s">
        <v>21</v>
      </c>
      <c r="D32" s="15">
        <v>31190</v>
      </c>
      <c r="E32" s="4">
        <v>33</v>
      </c>
      <c r="F32" s="16" t="s">
        <v>34</v>
      </c>
      <c r="G32" s="17">
        <v>38190</v>
      </c>
      <c r="H32" s="7" t="s">
        <v>26</v>
      </c>
      <c r="I32" s="4">
        <v>18</v>
      </c>
      <c r="J32" s="4" t="s">
        <v>58</v>
      </c>
      <c r="K32" s="4">
        <v>14</v>
      </c>
      <c r="L32" s="4">
        <v>169</v>
      </c>
      <c r="M32" s="4">
        <v>5174</v>
      </c>
    </row>
  </sheetData>
  <autoFilter ref="A3:M20" xr:uid="{5221A27F-4073-47BE-A0DE-4C54AF627358}">
    <filterColumn colId="7">
      <filters>
        <filter val="A"/>
      </filters>
    </filterColumn>
  </autoFilter>
  <mergeCells count="2">
    <mergeCell ref="A1:G1"/>
    <mergeCell ref="A22:G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33C8-AE06-4E16-8347-875897AF35AC}">
  <dimension ref="A1:M41"/>
  <sheetViews>
    <sheetView tabSelected="1" zoomScale="73" zoomScaleNormal="73" workbookViewId="0">
      <selection activeCell="H43" sqref="H43"/>
    </sheetView>
  </sheetViews>
  <sheetFormatPr baseColWidth="10" defaultRowHeight="15" x14ac:dyDescent="0.25"/>
  <cols>
    <col min="1" max="1" width="19" customWidth="1"/>
    <col min="2" max="2" width="18" customWidth="1"/>
    <col min="4" max="4" width="21.28515625" customWidth="1"/>
    <col min="5" max="5" width="20.28515625" customWidth="1"/>
    <col min="7" max="7" width="21.85546875" customWidth="1"/>
    <col min="8" max="8" width="19.5703125" customWidth="1"/>
    <col min="9" max="9" width="28.85546875" customWidth="1"/>
    <col min="10" max="10" width="23.85546875" customWidth="1"/>
    <col min="11" max="11" width="21.42578125" customWidth="1"/>
    <col min="12" max="12" width="16.28515625" customWidth="1"/>
    <col min="13" max="13" width="17.140625" customWidth="1"/>
    <col min="14" max="14" width="17.28515625" customWidth="1"/>
  </cols>
  <sheetData>
    <row r="1" spans="1:13" ht="18.75" x14ac:dyDescent="0.3">
      <c r="A1" s="9" t="s">
        <v>31</v>
      </c>
      <c r="B1" s="9"/>
      <c r="C1" s="9"/>
    </row>
    <row r="3" spans="1:13" x14ac:dyDescent="0.25">
      <c r="A3" s="2" t="s">
        <v>2</v>
      </c>
      <c r="B3" s="2" t="s">
        <v>3</v>
      </c>
      <c r="C3" s="2" t="s">
        <v>19</v>
      </c>
      <c r="D3" s="2" t="s">
        <v>22</v>
      </c>
      <c r="E3" s="2" t="s">
        <v>27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3" t="s">
        <v>28</v>
      </c>
      <c r="L3" s="3" t="s">
        <v>29</v>
      </c>
      <c r="M3" s="3" t="s">
        <v>30</v>
      </c>
    </row>
    <row r="4" spans="1:13" ht="18.75" customHeight="1" x14ac:dyDescent="0.25">
      <c r="A4" s="4" t="s">
        <v>47</v>
      </c>
      <c r="B4" s="4" t="s">
        <v>48</v>
      </c>
      <c r="C4" s="7" t="s">
        <v>21</v>
      </c>
      <c r="D4" s="15">
        <v>31190</v>
      </c>
      <c r="E4" s="4">
        <f ca="1">INT((TODAY()-D4)/365)</f>
        <v>33</v>
      </c>
      <c r="F4" s="16" t="s">
        <v>34</v>
      </c>
      <c r="G4" s="17">
        <v>38190</v>
      </c>
      <c r="H4" s="7" t="s">
        <v>26</v>
      </c>
      <c r="I4" s="4">
        <f>IF(H4="A",25,18)</f>
        <v>18</v>
      </c>
      <c r="J4" s="4" t="str">
        <f ca="1">IF(E4&gt;30,"Adulto","Joven")</f>
        <v>Adulto</v>
      </c>
      <c r="K4" s="4">
        <f ca="1">DATEDIF(G4,TODAY(),"Y")</f>
        <v>14</v>
      </c>
      <c r="L4" s="4">
        <f ca="1">DATEDIF(G4,TODAY(),"M")</f>
        <v>169</v>
      </c>
      <c r="M4" s="4">
        <f ca="1">DATEDIF(G4,TODAY(),"D")</f>
        <v>5174</v>
      </c>
    </row>
    <row r="5" spans="1:13" x14ac:dyDescent="0.25">
      <c r="A5" s="4" t="s">
        <v>32</v>
      </c>
      <c r="B5" s="4" t="s">
        <v>33</v>
      </c>
      <c r="C5" s="7" t="s">
        <v>21</v>
      </c>
      <c r="D5" s="15">
        <v>30261</v>
      </c>
      <c r="E5" s="4">
        <f ca="1">INT((TODAY()-D5)/365)</f>
        <v>35</v>
      </c>
      <c r="F5" s="16" t="s">
        <v>34</v>
      </c>
      <c r="G5" s="17">
        <v>38675</v>
      </c>
      <c r="H5" s="7" t="s">
        <v>26</v>
      </c>
      <c r="I5" s="4">
        <f>IF(H5="A",25,18)</f>
        <v>18</v>
      </c>
      <c r="J5" s="4" t="str">
        <f ca="1">IF(E5&gt;30,"Adulto","Joven")</f>
        <v>Adulto</v>
      </c>
      <c r="K5" s="4">
        <f ca="1">DATEDIF(G5,TODAY(),"Y")</f>
        <v>12</v>
      </c>
      <c r="L5" s="4">
        <f ca="1">DATEDIF(G5,TODAY(),"M")</f>
        <v>154</v>
      </c>
      <c r="M5" s="4">
        <f ca="1">DATEDIF(G5,TODAY(),"D")</f>
        <v>4689</v>
      </c>
    </row>
    <row r="6" spans="1:13" x14ac:dyDescent="0.25">
      <c r="A6" s="4" t="s">
        <v>40</v>
      </c>
      <c r="B6" s="4" t="s">
        <v>41</v>
      </c>
      <c r="C6" s="7" t="s">
        <v>21</v>
      </c>
      <c r="D6" s="15">
        <v>27742</v>
      </c>
      <c r="E6" s="4">
        <f ca="1">INT((TODAY()-D6)/365)</f>
        <v>42</v>
      </c>
      <c r="F6" s="16" t="s">
        <v>34</v>
      </c>
      <c r="G6" s="17">
        <v>38837</v>
      </c>
      <c r="H6" s="7" t="s">
        <v>26</v>
      </c>
      <c r="I6" s="4">
        <f>IF(H6="A",25,18)</f>
        <v>18</v>
      </c>
      <c r="J6" s="4" t="str">
        <f ca="1">IF(E6&gt;30,"Adulto","Joven")</f>
        <v>Adulto</v>
      </c>
      <c r="K6" s="4">
        <f ca="1">DATEDIF(G6,TODAY(),"Y")</f>
        <v>12</v>
      </c>
      <c r="L6" s="4">
        <f ca="1">DATEDIF(G6,TODAY(),"M")</f>
        <v>148</v>
      </c>
      <c r="M6" s="4">
        <f ca="1">DATEDIF(G6,TODAY(),"D")</f>
        <v>4527</v>
      </c>
    </row>
    <row r="7" spans="1:13" x14ac:dyDescent="0.25">
      <c r="A7" s="4" t="s">
        <v>51</v>
      </c>
      <c r="B7" s="4" t="s">
        <v>52</v>
      </c>
      <c r="C7" s="7" t="s">
        <v>20</v>
      </c>
      <c r="D7" s="15">
        <v>30261</v>
      </c>
      <c r="E7" s="4">
        <f ca="1">INT((TODAY()-D7)/365)</f>
        <v>35</v>
      </c>
      <c r="F7" s="16" t="s">
        <v>34</v>
      </c>
      <c r="G7" s="17">
        <v>38537</v>
      </c>
      <c r="H7" s="7" t="s">
        <v>25</v>
      </c>
      <c r="I7" s="4">
        <f>IF(H7="A",25,18)</f>
        <v>25</v>
      </c>
      <c r="J7" s="4" t="str">
        <f ca="1">IF(E7&gt;30,"Adulto","Joven")</f>
        <v>Adulto</v>
      </c>
      <c r="K7" s="4">
        <f ca="1">DATEDIF(G7,TODAY(),"Y")</f>
        <v>13</v>
      </c>
      <c r="L7" s="4">
        <f ca="1">DATEDIF(G7,TODAY(),"M")</f>
        <v>158</v>
      </c>
      <c r="M7" s="4">
        <f ca="1">DATEDIF(G7,TODAY(),"D")</f>
        <v>4827</v>
      </c>
    </row>
    <row r="8" spans="1:13" x14ac:dyDescent="0.25">
      <c r="A8" s="4" t="s">
        <v>35</v>
      </c>
      <c r="B8" s="4" t="s">
        <v>36</v>
      </c>
      <c r="C8" s="7" t="s">
        <v>21</v>
      </c>
      <c r="D8" s="15">
        <v>27732</v>
      </c>
      <c r="E8" s="4">
        <f ca="1">INT((TODAY()-D8)/365)</f>
        <v>42</v>
      </c>
      <c r="F8" s="16" t="s">
        <v>34</v>
      </c>
      <c r="G8" s="17">
        <v>38296</v>
      </c>
      <c r="H8" s="7" t="s">
        <v>25</v>
      </c>
      <c r="I8" s="4">
        <f>IF(H8="A",25,18)</f>
        <v>25</v>
      </c>
      <c r="J8" s="4" t="str">
        <f ca="1">IF(E8&gt;30,"Adulto","Joven")</f>
        <v>Adulto</v>
      </c>
      <c r="K8" s="4">
        <f ca="1">DATEDIF(G8,TODAY(),"Y")</f>
        <v>13</v>
      </c>
      <c r="L8" s="4">
        <f ca="1">DATEDIF(G8,TODAY(),"M")</f>
        <v>166</v>
      </c>
      <c r="M8" s="4">
        <f ca="1">DATEDIF(G8,TODAY(),"D")</f>
        <v>5068</v>
      </c>
    </row>
    <row r="9" spans="1:13" ht="18" customHeight="1" x14ac:dyDescent="0.25">
      <c r="A9" s="4" t="s">
        <v>12</v>
      </c>
      <c r="B9" s="4" t="s">
        <v>16</v>
      </c>
      <c r="C9" s="7" t="s">
        <v>21</v>
      </c>
      <c r="D9" s="5">
        <v>27903</v>
      </c>
      <c r="E9" s="4">
        <f ca="1">INT((TODAY()-D9)/365)</f>
        <v>42</v>
      </c>
      <c r="F9" s="4" t="s">
        <v>24</v>
      </c>
      <c r="G9" s="6">
        <v>38889</v>
      </c>
      <c r="H9" s="7" t="s">
        <v>26</v>
      </c>
      <c r="I9" s="4">
        <f>IF(H9="A",25,18)</f>
        <v>18</v>
      </c>
      <c r="J9" s="4" t="str">
        <f ca="1">IF(E9&gt;30,"Adulto","Joven")</f>
        <v>Adulto</v>
      </c>
      <c r="K9" s="4">
        <f ca="1">DATEDIF(G9,TODAY(),"Y")</f>
        <v>12</v>
      </c>
      <c r="L9" s="4">
        <f ca="1">DATEDIF(G9,TODAY(),"M")</f>
        <v>147</v>
      </c>
      <c r="M9" s="4">
        <f ca="1">DATEDIF(G9,TODAY(),"D")</f>
        <v>4475</v>
      </c>
    </row>
    <row r="10" spans="1:13" x14ac:dyDescent="0.25">
      <c r="A10" s="4" t="s">
        <v>37</v>
      </c>
      <c r="B10" s="4" t="s">
        <v>16</v>
      </c>
      <c r="C10" s="7" t="s">
        <v>21</v>
      </c>
      <c r="D10" s="15">
        <v>29323</v>
      </c>
      <c r="E10" s="4">
        <f ca="1">INT((TODAY()-D10)/365)</f>
        <v>38</v>
      </c>
      <c r="F10" s="16" t="s">
        <v>24</v>
      </c>
      <c r="G10" s="17">
        <v>38560</v>
      </c>
      <c r="H10" s="7" t="s">
        <v>25</v>
      </c>
      <c r="I10" s="4">
        <f>IF(H10="A",25,18)</f>
        <v>25</v>
      </c>
      <c r="J10" s="4" t="str">
        <f ca="1">IF(E10&gt;30,"Adulto","Joven")</f>
        <v>Adulto</v>
      </c>
      <c r="K10" s="4">
        <f ca="1">DATEDIF(G10,TODAY(),"Y")</f>
        <v>13</v>
      </c>
      <c r="L10" s="4">
        <f ca="1">DATEDIF(G10,TODAY(),"M")</f>
        <v>157</v>
      </c>
      <c r="M10" s="4">
        <f ca="1">DATEDIF(G10,TODAY(),"D")</f>
        <v>4804</v>
      </c>
    </row>
    <row r="11" spans="1:13" x14ac:dyDescent="0.25">
      <c r="A11" s="4" t="s">
        <v>13</v>
      </c>
      <c r="B11" s="4" t="s">
        <v>17</v>
      </c>
      <c r="C11" s="7" t="s">
        <v>20</v>
      </c>
      <c r="D11" s="5">
        <v>31190</v>
      </c>
      <c r="E11" s="4">
        <f ca="1">INT((TODAY()-D11)/365)</f>
        <v>33</v>
      </c>
      <c r="F11" s="4" t="s">
        <v>24</v>
      </c>
      <c r="G11" s="6">
        <v>38292</v>
      </c>
      <c r="H11" s="7" t="s">
        <v>25</v>
      </c>
      <c r="I11" s="4">
        <f>IF(H11="A",25,18)</f>
        <v>25</v>
      </c>
      <c r="J11" s="4" t="str">
        <f ca="1">IF(E11&gt;30,"Adulto","Joven")</f>
        <v>Adulto</v>
      </c>
      <c r="K11" s="4">
        <f ca="1">DATEDIF(G11,TODAY(),"Y")</f>
        <v>13</v>
      </c>
      <c r="L11" s="4">
        <f ca="1">DATEDIF(G11,TODAY(),"M")</f>
        <v>166</v>
      </c>
      <c r="M11" s="4">
        <f ca="1">DATEDIF(G11,TODAY(),"D")</f>
        <v>5072</v>
      </c>
    </row>
    <row r="12" spans="1:13" x14ac:dyDescent="0.25">
      <c r="A12" s="4" t="s">
        <v>44</v>
      </c>
      <c r="B12" s="4" t="s">
        <v>17</v>
      </c>
      <c r="C12" s="7" t="s">
        <v>21</v>
      </c>
      <c r="D12" s="15">
        <v>27784</v>
      </c>
      <c r="E12" s="4">
        <f ca="1">INT((TODAY()-D12)/365)</f>
        <v>42</v>
      </c>
      <c r="F12" s="16" t="s">
        <v>39</v>
      </c>
      <c r="G12" s="17">
        <v>38385</v>
      </c>
      <c r="H12" s="7" t="s">
        <v>26</v>
      </c>
      <c r="I12" s="4">
        <f>IF(H12="A",25,18)</f>
        <v>18</v>
      </c>
      <c r="J12" s="4" t="str">
        <f ca="1">IF(E12&gt;30,"Adulto","Joven")</f>
        <v>Adulto</v>
      </c>
      <c r="K12" s="4">
        <f ca="1">DATEDIF(G12,TODAY(),"Y")</f>
        <v>13</v>
      </c>
      <c r="L12" s="4">
        <f ca="1">DATEDIF(G12,TODAY(),"M")</f>
        <v>163</v>
      </c>
      <c r="M12" s="4">
        <f ca="1">DATEDIF(G12,TODAY(),"D")</f>
        <v>4979</v>
      </c>
    </row>
    <row r="13" spans="1:13" x14ac:dyDescent="0.25">
      <c r="A13" s="4" t="s">
        <v>49</v>
      </c>
      <c r="B13" s="4" t="s">
        <v>50</v>
      </c>
      <c r="C13" s="7" t="s">
        <v>20</v>
      </c>
      <c r="D13" s="15">
        <v>29567</v>
      </c>
      <c r="E13" s="4">
        <f ca="1">INT((TODAY()-D13)/365)</f>
        <v>37</v>
      </c>
      <c r="F13" s="18" t="s">
        <v>39</v>
      </c>
      <c r="G13" s="17">
        <v>38675</v>
      </c>
      <c r="H13" s="7" t="s">
        <v>26</v>
      </c>
      <c r="I13" s="4">
        <f>IF(H13="A",25,18)</f>
        <v>18</v>
      </c>
      <c r="J13" s="4" t="str">
        <f ca="1">IF(E13&gt;30,"Adulto","Joven")</f>
        <v>Adulto</v>
      </c>
      <c r="K13" s="4">
        <f ca="1">DATEDIF(G13,TODAY(),"Y")</f>
        <v>12</v>
      </c>
      <c r="L13" s="4">
        <f ca="1">DATEDIF(G13,TODAY(),"M")</f>
        <v>154</v>
      </c>
      <c r="M13" s="4">
        <f ca="1">DATEDIF(G13,TODAY(),"D")</f>
        <v>4689</v>
      </c>
    </row>
    <row r="14" spans="1:13" x14ac:dyDescent="0.25">
      <c r="A14" s="4" t="s">
        <v>42</v>
      </c>
      <c r="B14" s="4" t="s">
        <v>43</v>
      </c>
      <c r="C14" s="7" t="s">
        <v>20</v>
      </c>
      <c r="D14" s="15">
        <v>26477</v>
      </c>
      <c r="E14" s="4">
        <f ca="1">INT((TODAY()-D14)/365)</f>
        <v>46</v>
      </c>
      <c r="F14" s="18" t="s">
        <v>39</v>
      </c>
      <c r="G14" s="17">
        <v>38415</v>
      </c>
      <c r="H14" s="7" t="s">
        <v>26</v>
      </c>
      <c r="I14" s="4">
        <f>IF(H14="A",25,18)</f>
        <v>18</v>
      </c>
      <c r="J14" s="4" t="str">
        <f ca="1">IF(E14&gt;30,"Adulto","Joven")</f>
        <v>Adulto</v>
      </c>
      <c r="K14" s="4">
        <f ca="1">DATEDIF(G14,TODAY(),"Y")</f>
        <v>13</v>
      </c>
      <c r="L14" s="4">
        <f ca="1">DATEDIF(G14,TODAY(),"M")</f>
        <v>162</v>
      </c>
      <c r="M14" s="4">
        <f ca="1">DATEDIF(G14,TODAY(),"D")</f>
        <v>4949</v>
      </c>
    </row>
    <row r="15" spans="1:13" x14ac:dyDescent="0.25">
      <c r="A15" s="4" t="s">
        <v>11</v>
      </c>
      <c r="B15" s="4" t="s">
        <v>15</v>
      </c>
      <c r="C15" s="7" t="s">
        <v>20</v>
      </c>
      <c r="D15" s="5">
        <v>27161</v>
      </c>
      <c r="E15" s="4">
        <f ca="1">INT((TODAY()-D15)/365)</f>
        <v>44</v>
      </c>
      <c r="F15" s="4" t="s">
        <v>23</v>
      </c>
      <c r="G15" s="6">
        <v>38515</v>
      </c>
      <c r="H15" s="7" t="s">
        <v>25</v>
      </c>
      <c r="I15" s="4">
        <f>IF(H15="A",25,18)</f>
        <v>25</v>
      </c>
      <c r="J15" s="4" t="str">
        <f ca="1">IF(E15&gt;30,"Adulto","Joven")</f>
        <v>Adulto</v>
      </c>
      <c r="K15" s="4">
        <f ca="1">DATEDIF(G15,TODAY(),"Y")</f>
        <v>13</v>
      </c>
      <c r="L15" s="4">
        <f ca="1">DATEDIF(G15,TODAY(),"M")</f>
        <v>159</v>
      </c>
      <c r="M15" s="4">
        <f ca="1">DATEDIF(G15,TODAY(),"D")</f>
        <v>4849</v>
      </c>
    </row>
    <row r="16" spans="1:13" x14ac:dyDescent="0.25">
      <c r="A16" s="4" t="s">
        <v>38</v>
      </c>
      <c r="B16" s="4" t="s">
        <v>15</v>
      </c>
      <c r="C16" s="7" t="s">
        <v>20</v>
      </c>
      <c r="D16" s="15">
        <v>29859</v>
      </c>
      <c r="E16" s="4">
        <f ca="1">INT((TODAY()-D16)/365)</f>
        <v>37</v>
      </c>
      <c r="F16" s="16" t="s">
        <v>39</v>
      </c>
      <c r="G16" s="17">
        <v>38233</v>
      </c>
      <c r="H16" s="7" t="s">
        <v>25</v>
      </c>
      <c r="I16" s="4">
        <f>IF(H16="A",25,18)</f>
        <v>25</v>
      </c>
      <c r="J16" s="4" t="str">
        <f ca="1">IF(E16&gt;30,"Adulto","Joven")</f>
        <v>Adulto</v>
      </c>
      <c r="K16" s="4">
        <f ca="1">DATEDIF(G16,TODAY(),"Y")</f>
        <v>14</v>
      </c>
      <c r="L16" s="4">
        <f ca="1">DATEDIF(G16,TODAY(),"M")</f>
        <v>168</v>
      </c>
      <c r="M16" s="4">
        <f ca="1">DATEDIF(G16,TODAY(),"D")</f>
        <v>5131</v>
      </c>
    </row>
    <row r="17" spans="1:13" x14ac:dyDescent="0.25">
      <c r="A17" s="4" t="s">
        <v>53</v>
      </c>
      <c r="B17" s="4" t="s">
        <v>54</v>
      </c>
      <c r="C17" s="7" t="s">
        <v>21</v>
      </c>
      <c r="D17" s="15">
        <v>27732</v>
      </c>
      <c r="E17" s="4">
        <f ca="1">INT((TODAY()-D17)/365)</f>
        <v>42</v>
      </c>
      <c r="F17" s="18" t="s">
        <v>24</v>
      </c>
      <c r="G17" s="17">
        <v>38321</v>
      </c>
      <c r="H17" s="7" t="s">
        <v>26</v>
      </c>
      <c r="I17" s="4">
        <f>IF(H17="A",25,18)</f>
        <v>18</v>
      </c>
      <c r="J17" s="4" t="str">
        <f ca="1">IF(E17&gt;30,"Adulto","Joven")</f>
        <v>Adulto</v>
      </c>
      <c r="K17" s="4">
        <f ca="1">DATEDIF(G17,TODAY(),"Y")</f>
        <v>13</v>
      </c>
      <c r="L17" s="4">
        <f ca="1">DATEDIF(G17,TODAY(),"M")</f>
        <v>165</v>
      </c>
      <c r="M17" s="4">
        <f ca="1">DATEDIF(G17,TODAY(),"D")</f>
        <v>5043</v>
      </c>
    </row>
    <row r="18" spans="1:13" x14ac:dyDescent="0.25">
      <c r="A18" s="4" t="s">
        <v>45</v>
      </c>
      <c r="B18" s="4" t="s">
        <v>46</v>
      </c>
      <c r="C18" s="7" t="s">
        <v>21</v>
      </c>
      <c r="D18" s="15">
        <v>31405</v>
      </c>
      <c r="E18" s="4">
        <f ca="1">INT((TODAY()-D18)/365)</f>
        <v>32</v>
      </c>
      <c r="F18" s="16" t="s">
        <v>24</v>
      </c>
      <c r="G18" s="17">
        <v>38743</v>
      </c>
      <c r="H18" s="7" t="s">
        <v>25</v>
      </c>
      <c r="I18" s="4">
        <f>IF(H18="A",25,18)</f>
        <v>25</v>
      </c>
      <c r="J18" s="4" t="str">
        <f ca="1">IF(E18&gt;30,"Adulto","Joven")</f>
        <v>Adulto</v>
      </c>
      <c r="K18" s="4">
        <f ca="1">DATEDIF(G18,TODAY(),"Y")</f>
        <v>12</v>
      </c>
      <c r="L18" s="4">
        <f ca="1">DATEDIF(G18,TODAY(),"M")</f>
        <v>151</v>
      </c>
      <c r="M18" s="4">
        <f ca="1">DATEDIF(G18,TODAY(),"D")</f>
        <v>4621</v>
      </c>
    </row>
    <row r="19" spans="1:13" x14ac:dyDescent="0.25">
      <c r="A19" s="4" t="s">
        <v>14</v>
      </c>
      <c r="B19" s="4" t="s">
        <v>18</v>
      </c>
      <c r="C19" s="7" t="s">
        <v>20</v>
      </c>
      <c r="D19" s="5">
        <v>29567</v>
      </c>
      <c r="E19" s="4">
        <f ca="1">INT((TODAY()-D19)/365)</f>
        <v>37</v>
      </c>
      <c r="F19" s="4" t="s">
        <v>24</v>
      </c>
      <c r="G19" s="6">
        <v>38513</v>
      </c>
      <c r="H19" s="7" t="s">
        <v>26</v>
      </c>
      <c r="I19" s="4">
        <f>IF(H19="A",25,18)</f>
        <v>18</v>
      </c>
      <c r="J19" s="4" t="str">
        <f ca="1">IF(E19&gt;30,"Adulto","Joven")</f>
        <v>Adulto</v>
      </c>
      <c r="K19" s="4">
        <f ca="1">DATEDIF(G19,TODAY(),"Y")</f>
        <v>13</v>
      </c>
      <c r="L19" s="4">
        <f ca="1">DATEDIF(G19,TODAY(),"M")</f>
        <v>159</v>
      </c>
      <c r="M19" s="4">
        <f ca="1">DATEDIF(G19,TODAY(),"D")</f>
        <v>4851</v>
      </c>
    </row>
    <row r="20" spans="1:13" x14ac:dyDescent="0.25">
      <c r="A20" s="4" t="s">
        <v>55</v>
      </c>
      <c r="B20" s="4" t="s">
        <v>56</v>
      </c>
      <c r="C20" s="7" t="s">
        <v>20</v>
      </c>
      <c r="D20" s="15">
        <v>30541</v>
      </c>
      <c r="E20" s="4">
        <f ca="1">INT((TODAY()-D20)/365)</f>
        <v>35</v>
      </c>
      <c r="F20" s="16" t="s">
        <v>39</v>
      </c>
      <c r="G20" s="17">
        <v>38213</v>
      </c>
      <c r="H20" s="7" t="s">
        <v>25</v>
      </c>
      <c r="I20" s="4">
        <f>IF(H20="A",25,18)</f>
        <v>25</v>
      </c>
      <c r="J20" s="4" t="str">
        <f ca="1">IF(E20&gt;30,"Adulto","Joven")</f>
        <v>Adulto</v>
      </c>
      <c r="K20" s="4">
        <f ca="1">DATEDIF(G20,TODAY(),"Y")</f>
        <v>14</v>
      </c>
      <c r="L20" s="4">
        <f ca="1">DATEDIF(G20,TODAY(),"M")</f>
        <v>169</v>
      </c>
      <c r="M20" s="4">
        <f ca="1">DATEDIF(G20,TODAY(),"D")</f>
        <v>5151</v>
      </c>
    </row>
    <row r="22" spans="1:13" ht="21" x14ac:dyDescent="0.35">
      <c r="A22" s="20" t="s">
        <v>61</v>
      </c>
      <c r="B22" s="19"/>
      <c r="C22" s="19"/>
    </row>
    <row r="24" spans="1:13" x14ac:dyDescent="0.25">
      <c r="A24" s="2" t="s">
        <v>2</v>
      </c>
      <c r="B24" s="2" t="s">
        <v>3</v>
      </c>
      <c r="C24" s="2" t="s">
        <v>19</v>
      </c>
      <c r="D24" s="2" t="s">
        <v>22</v>
      </c>
      <c r="E24" s="2" t="s">
        <v>27</v>
      </c>
      <c r="F24" s="2" t="s">
        <v>4</v>
      </c>
      <c r="G24" s="2" t="s">
        <v>5</v>
      </c>
      <c r="H24" s="2" t="s">
        <v>6</v>
      </c>
      <c r="I24" s="2" t="s">
        <v>7</v>
      </c>
      <c r="J24" s="2" t="s">
        <v>8</v>
      </c>
      <c r="K24" s="3" t="s">
        <v>28</v>
      </c>
      <c r="L24" s="3" t="s">
        <v>29</v>
      </c>
      <c r="M24" s="3" t="s">
        <v>30</v>
      </c>
    </row>
    <row r="25" spans="1:13" x14ac:dyDescent="0.25">
      <c r="A25" s="4" t="s">
        <v>45</v>
      </c>
      <c r="B25" s="4" t="s">
        <v>46</v>
      </c>
      <c r="C25" s="7" t="s">
        <v>21</v>
      </c>
      <c r="D25" s="15">
        <v>31405</v>
      </c>
      <c r="E25" s="4">
        <f ca="1">INT((TODAY()-D25)/365)</f>
        <v>32</v>
      </c>
      <c r="F25" s="16" t="s">
        <v>24</v>
      </c>
      <c r="G25" s="17">
        <v>38743</v>
      </c>
      <c r="H25" s="7" t="s">
        <v>25</v>
      </c>
      <c r="I25" s="4">
        <f>IF(H25="A",25,18)</f>
        <v>25</v>
      </c>
      <c r="J25" s="4" t="str">
        <f ca="1">IF(E25&gt;30,"Adulto","Joven")</f>
        <v>Adulto</v>
      </c>
      <c r="K25" s="4">
        <f ca="1">DATEDIF(G25,TODAY(),"Y")</f>
        <v>12</v>
      </c>
      <c r="L25" s="4">
        <f ca="1">DATEDIF(G25,TODAY(),"M")</f>
        <v>151</v>
      </c>
      <c r="M25" s="4">
        <f ca="1">DATEDIF(G25,TODAY(),"D")</f>
        <v>4621</v>
      </c>
    </row>
    <row r="26" spans="1:13" x14ac:dyDescent="0.25">
      <c r="A26" s="4" t="s">
        <v>13</v>
      </c>
      <c r="B26" s="4" t="s">
        <v>17</v>
      </c>
      <c r="C26" s="7" t="s">
        <v>20</v>
      </c>
      <c r="D26" s="5">
        <v>31190</v>
      </c>
      <c r="E26" s="4">
        <f ca="1">INT((TODAY()-D26)/365)</f>
        <v>33</v>
      </c>
      <c r="F26" s="4" t="s">
        <v>24</v>
      </c>
      <c r="G26" s="6">
        <v>38292</v>
      </c>
      <c r="H26" s="7" t="s">
        <v>25</v>
      </c>
      <c r="I26" s="4">
        <f>IF(H26="A",25,18)</f>
        <v>25</v>
      </c>
      <c r="J26" s="4" t="str">
        <f ca="1">IF(E26&gt;30,"Adulto","Joven")</f>
        <v>Adulto</v>
      </c>
      <c r="K26" s="4">
        <f ca="1">DATEDIF(G26,TODAY(),"Y")</f>
        <v>13</v>
      </c>
      <c r="L26" s="4">
        <f ca="1">DATEDIF(G26,TODAY(),"M")</f>
        <v>166</v>
      </c>
      <c r="M26" s="4">
        <f ca="1">DATEDIF(G26,TODAY(),"D")</f>
        <v>5072</v>
      </c>
    </row>
    <row r="27" spans="1:13" x14ac:dyDescent="0.25">
      <c r="A27" s="4" t="s">
        <v>47</v>
      </c>
      <c r="B27" s="4" t="s">
        <v>48</v>
      </c>
      <c r="C27" s="7" t="s">
        <v>21</v>
      </c>
      <c r="D27" s="15">
        <v>31190</v>
      </c>
      <c r="E27" s="4">
        <f ca="1">INT((TODAY()-D27)/365)</f>
        <v>33</v>
      </c>
      <c r="F27" s="16" t="s">
        <v>34</v>
      </c>
      <c r="G27" s="17">
        <v>38190</v>
      </c>
      <c r="H27" s="7" t="s">
        <v>26</v>
      </c>
      <c r="I27" s="4">
        <f>IF(H27="A",25,18)</f>
        <v>18</v>
      </c>
      <c r="J27" s="4" t="str">
        <f ca="1">IF(E27&gt;30,"Adulto","Joven")</f>
        <v>Adulto</v>
      </c>
      <c r="K27" s="4">
        <f ca="1">DATEDIF(G27,TODAY(),"Y")</f>
        <v>14</v>
      </c>
      <c r="L27" s="4">
        <f ca="1">DATEDIF(G27,TODAY(),"M")</f>
        <v>169</v>
      </c>
      <c r="M27" s="4">
        <f ca="1">DATEDIF(G27,TODAY(),"D")</f>
        <v>5174</v>
      </c>
    </row>
    <row r="28" spans="1:13" x14ac:dyDescent="0.25">
      <c r="A28" s="4" t="s">
        <v>32</v>
      </c>
      <c r="B28" s="4" t="s">
        <v>33</v>
      </c>
      <c r="C28" s="7" t="s">
        <v>21</v>
      </c>
      <c r="D28" s="15">
        <v>30261</v>
      </c>
      <c r="E28" s="4">
        <f ca="1">INT((TODAY()-D28)/365)</f>
        <v>35</v>
      </c>
      <c r="F28" s="16" t="s">
        <v>34</v>
      </c>
      <c r="G28" s="17">
        <v>38675</v>
      </c>
      <c r="H28" s="7" t="s">
        <v>26</v>
      </c>
      <c r="I28" s="4">
        <f>IF(H28="A",25,18)</f>
        <v>18</v>
      </c>
      <c r="J28" s="4" t="str">
        <f ca="1">IF(E28&gt;30,"Adulto","Joven")</f>
        <v>Adulto</v>
      </c>
      <c r="K28" s="4">
        <f ca="1">DATEDIF(G28,TODAY(),"Y")</f>
        <v>12</v>
      </c>
      <c r="L28" s="4">
        <f ca="1">DATEDIF(G28,TODAY(),"M")</f>
        <v>154</v>
      </c>
      <c r="M28" s="4">
        <f ca="1">DATEDIF(G28,TODAY(),"D")</f>
        <v>4689</v>
      </c>
    </row>
    <row r="29" spans="1:13" x14ac:dyDescent="0.25">
      <c r="A29" s="4" t="s">
        <v>51</v>
      </c>
      <c r="B29" s="4" t="s">
        <v>52</v>
      </c>
      <c r="C29" s="7" t="s">
        <v>20</v>
      </c>
      <c r="D29" s="15">
        <v>30261</v>
      </c>
      <c r="E29" s="4">
        <f ca="1">INT((TODAY()-D29)/365)</f>
        <v>35</v>
      </c>
      <c r="F29" s="16" t="s">
        <v>34</v>
      </c>
      <c r="G29" s="17">
        <v>38537</v>
      </c>
      <c r="H29" s="7" t="s">
        <v>25</v>
      </c>
      <c r="I29" s="4">
        <f>IF(H29="A",25,18)</f>
        <v>25</v>
      </c>
      <c r="J29" s="4" t="str">
        <f ca="1">IF(E29&gt;30,"Adulto","Joven")</f>
        <v>Adulto</v>
      </c>
      <c r="K29" s="4">
        <f ca="1">DATEDIF(G29,TODAY(),"Y")</f>
        <v>13</v>
      </c>
      <c r="L29" s="4">
        <f ca="1">DATEDIF(G29,TODAY(),"M")</f>
        <v>158</v>
      </c>
      <c r="M29" s="4">
        <f ca="1">DATEDIF(G29,TODAY(),"D")</f>
        <v>4827</v>
      </c>
    </row>
    <row r="30" spans="1:13" x14ac:dyDescent="0.25">
      <c r="A30" s="4" t="s">
        <v>55</v>
      </c>
      <c r="B30" s="4" t="s">
        <v>56</v>
      </c>
      <c r="C30" s="7" t="s">
        <v>20</v>
      </c>
      <c r="D30" s="15">
        <v>30541</v>
      </c>
      <c r="E30" s="4">
        <f ca="1">INT((TODAY()-D30)/365)</f>
        <v>35</v>
      </c>
      <c r="F30" s="16" t="s">
        <v>39</v>
      </c>
      <c r="G30" s="17">
        <v>38213</v>
      </c>
      <c r="H30" s="7" t="s">
        <v>25</v>
      </c>
      <c r="I30" s="4">
        <f>IF(H30="A",25,18)</f>
        <v>25</v>
      </c>
      <c r="J30" s="4" t="str">
        <f ca="1">IF(E30&gt;30,"Adulto","Joven")</f>
        <v>Adulto</v>
      </c>
      <c r="K30" s="4">
        <f ca="1">DATEDIF(G30,TODAY(),"Y")</f>
        <v>14</v>
      </c>
      <c r="L30" s="4">
        <f ca="1">DATEDIF(G30,TODAY(),"M")</f>
        <v>169</v>
      </c>
      <c r="M30" s="4">
        <f ca="1">DATEDIF(G30,TODAY(),"D")</f>
        <v>5151</v>
      </c>
    </row>
    <row r="31" spans="1:13" x14ac:dyDescent="0.25">
      <c r="A31" s="4" t="s">
        <v>14</v>
      </c>
      <c r="B31" s="4" t="s">
        <v>18</v>
      </c>
      <c r="C31" s="7" t="s">
        <v>20</v>
      </c>
      <c r="D31" s="5">
        <v>29567</v>
      </c>
      <c r="E31" s="4">
        <f ca="1">INT((TODAY()-D31)/365)</f>
        <v>37</v>
      </c>
      <c r="F31" s="4" t="s">
        <v>24</v>
      </c>
      <c r="G31" s="6">
        <v>38513</v>
      </c>
      <c r="H31" s="7" t="s">
        <v>26</v>
      </c>
      <c r="I31" s="4">
        <f>IF(H31="A",25,18)</f>
        <v>18</v>
      </c>
      <c r="J31" s="4" t="str">
        <f ca="1">IF(E31&gt;30,"Adulto","Joven")</f>
        <v>Adulto</v>
      </c>
      <c r="K31" s="4">
        <f ca="1">DATEDIF(G31,TODAY(),"Y")</f>
        <v>13</v>
      </c>
      <c r="L31" s="4">
        <f ca="1">DATEDIF(G31,TODAY(),"M")</f>
        <v>159</v>
      </c>
      <c r="M31" s="4">
        <f ca="1">DATEDIF(G31,TODAY(),"D")</f>
        <v>4851</v>
      </c>
    </row>
    <row r="32" spans="1:13" x14ac:dyDescent="0.25">
      <c r="A32" s="4" t="s">
        <v>38</v>
      </c>
      <c r="B32" s="4" t="s">
        <v>15</v>
      </c>
      <c r="C32" s="7" t="s">
        <v>20</v>
      </c>
      <c r="D32" s="15">
        <v>29859</v>
      </c>
      <c r="E32" s="4">
        <f ca="1">INT((TODAY()-D32)/365)</f>
        <v>37</v>
      </c>
      <c r="F32" s="16" t="s">
        <v>39</v>
      </c>
      <c r="G32" s="17">
        <v>38233</v>
      </c>
      <c r="H32" s="7" t="s">
        <v>25</v>
      </c>
      <c r="I32" s="4">
        <f>IF(H32="A",25,18)</f>
        <v>25</v>
      </c>
      <c r="J32" s="4" t="str">
        <f ca="1">IF(E32&gt;30,"Adulto","Joven")</f>
        <v>Adulto</v>
      </c>
      <c r="K32" s="4">
        <f ca="1">DATEDIF(G32,TODAY(),"Y")</f>
        <v>14</v>
      </c>
      <c r="L32" s="4">
        <f ca="1">DATEDIF(G32,TODAY(),"M")</f>
        <v>168</v>
      </c>
      <c r="M32" s="4">
        <f ca="1">DATEDIF(G32,TODAY(),"D")</f>
        <v>5131</v>
      </c>
    </row>
    <row r="33" spans="1:13" x14ac:dyDescent="0.25">
      <c r="A33" s="4" t="s">
        <v>49</v>
      </c>
      <c r="B33" s="4" t="s">
        <v>50</v>
      </c>
      <c r="C33" s="7" t="s">
        <v>20</v>
      </c>
      <c r="D33" s="15">
        <v>29567</v>
      </c>
      <c r="E33" s="4">
        <f ca="1">INT((TODAY()-D33)/365)</f>
        <v>37</v>
      </c>
      <c r="F33" s="18" t="s">
        <v>39</v>
      </c>
      <c r="G33" s="17">
        <v>38675</v>
      </c>
      <c r="H33" s="7" t="s">
        <v>26</v>
      </c>
      <c r="I33" s="4">
        <f>IF(H33="A",25,18)</f>
        <v>18</v>
      </c>
      <c r="J33" s="4" t="str">
        <f ca="1">IF(E33&gt;30,"Adulto","Joven")</f>
        <v>Adulto</v>
      </c>
      <c r="K33" s="4">
        <f ca="1">DATEDIF(G33,TODAY(),"Y")</f>
        <v>12</v>
      </c>
      <c r="L33" s="4">
        <f ca="1">DATEDIF(G33,TODAY(),"M")</f>
        <v>154</v>
      </c>
      <c r="M33" s="4">
        <f ca="1">DATEDIF(G33,TODAY(),"D")</f>
        <v>4689</v>
      </c>
    </row>
    <row r="34" spans="1:13" x14ac:dyDescent="0.25">
      <c r="A34" s="4" t="s">
        <v>37</v>
      </c>
      <c r="B34" s="4" t="s">
        <v>16</v>
      </c>
      <c r="C34" s="7" t="s">
        <v>21</v>
      </c>
      <c r="D34" s="15">
        <v>29323</v>
      </c>
      <c r="E34" s="4">
        <f ca="1">INT((TODAY()-D34)/365)</f>
        <v>38</v>
      </c>
      <c r="F34" s="16" t="s">
        <v>24</v>
      </c>
      <c r="G34" s="17">
        <v>38560</v>
      </c>
      <c r="H34" s="7" t="s">
        <v>25</v>
      </c>
      <c r="I34" s="4">
        <f>IF(H34="A",25,18)</f>
        <v>25</v>
      </c>
      <c r="J34" s="4" t="str">
        <f ca="1">IF(E34&gt;30,"Adulto","Joven")</f>
        <v>Adulto</v>
      </c>
      <c r="K34" s="4">
        <f ca="1">DATEDIF(G34,TODAY(),"Y")</f>
        <v>13</v>
      </c>
      <c r="L34" s="4">
        <f ca="1">DATEDIF(G34,TODAY(),"M")</f>
        <v>157</v>
      </c>
      <c r="M34" s="4">
        <f ca="1">DATEDIF(G34,TODAY(),"D")</f>
        <v>4804</v>
      </c>
    </row>
    <row r="35" spans="1:13" x14ac:dyDescent="0.25">
      <c r="A35" s="4" t="s">
        <v>12</v>
      </c>
      <c r="B35" s="4" t="s">
        <v>16</v>
      </c>
      <c r="C35" s="7" t="s">
        <v>21</v>
      </c>
      <c r="D35" s="5">
        <v>27903</v>
      </c>
      <c r="E35" s="4">
        <f ca="1">INT((TODAY()-D35)/365)</f>
        <v>42</v>
      </c>
      <c r="F35" s="4" t="s">
        <v>24</v>
      </c>
      <c r="G35" s="6">
        <v>38889</v>
      </c>
      <c r="H35" s="7" t="s">
        <v>26</v>
      </c>
      <c r="I35" s="4">
        <f>IF(H35="A",25,18)</f>
        <v>18</v>
      </c>
      <c r="J35" s="4" t="str">
        <f ca="1">IF(E35&gt;30,"Adulto","Joven")</f>
        <v>Adulto</v>
      </c>
      <c r="K35" s="4">
        <f ca="1">DATEDIF(G35,TODAY(),"Y")</f>
        <v>12</v>
      </c>
      <c r="L35" s="4">
        <f ca="1">DATEDIF(G35,TODAY(),"M")</f>
        <v>147</v>
      </c>
      <c r="M35" s="4">
        <f ca="1">DATEDIF(G35,TODAY(),"D")</f>
        <v>4475</v>
      </c>
    </row>
    <row r="36" spans="1:13" x14ac:dyDescent="0.25">
      <c r="A36" s="4" t="s">
        <v>35</v>
      </c>
      <c r="B36" s="4" t="s">
        <v>36</v>
      </c>
      <c r="C36" s="7" t="s">
        <v>21</v>
      </c>
      <c r="D36" s="15">
        <v>27732</v>
      </c>
      <c r="E36" s="4">
        <f ca="1">INT((TODAY()-D36)/365)</f>
        <v>42</v>
      </c>
      <c r="F36" s="16" t="s">
        <v>34</v>
      </c>
      <c r="G36" s="17">
        <v>38296</v>
      </c>
      <c r="H36" s="7" t="s">
        <v>25</v>
      </c>
      <c r="I36" s="4">
        <f>IF(H36="A",25,18)</f>
        <v>25</v>
      </c>
      <c r="J36" s="4" t="str">
        <f ca="1">IF(E36&gt;30,"Adulto","Joven")</f>
        <v>Adulto</v>
      </c>
      <c r="K36" s="4">
        <f ca="1">DATEDIF(G36,TODAY(),"Y")</f>
        <v>13</v>
      </c>
      <c r="L36" s="4">
        <f ca="1">DATEDIF(G36,TODAY(),"M")</f>
        <v>166</v>
      </c>
      <c r="M36" s="4">
        <f ca="1">DATEDIF(G36,TODAY(),"D")</f>
        <v>5068</v>
      </c>
    </row>
    <row r="37" spans="1:13" x14ac:dyDescent="0.25">
      <c r="A37" s="4" t="s">
        <v>40</v>
      </c>
      <c r="B37" s="4" t="s">
        <v>41</v>
      </c>
      <c r="C37" s="7" t="s">
        <v>21</v>
      </c>
      <c r="D37" s="15">
        <v>27742</v>
      </c>
      <c r="E37" s="4">
        <f ca="1">INT((TODAY()-D37)/365)</f>
        <v>42</v>
      </c>
      <c r="F37" s="16" t="s">
        <v>34</v>
      </c>
      <c r="G37" s="17">
        <v>38837</v>
      </c>
      <c r="H37" s="7" t="s">
        <v>26</v>
      </c>
      <c r="I37" s="4">
        <f>IF(H37="A",25,18)</f>
        <v>18</v>
      </c>
      <c r="J37" s="4" t="str">
        <f ca="1">IF(E37&gt;30,"Adulto","Joven")</f>
        <v>Adulto</v>
      </c>
      <c r="K37" s="4">
        <f ca="1">DATEDIF(G37,TODAY(),"Y")</f>
        <v>12</v>
      </c>
      <c r="L37" s="4">
        <f ca="1">DATEDIF(G37,TODAY(),"M")</f>
        <v>148</v>
      </c>
      <c r="M37" s="4">
        <f ca="1">DATEDIF(G37,TODAY(),"D")</f>
        <v>4527</v>
      </c>
    </row>
    <row r="38" spans="1:13" x14ac:dyDescent="0.25">
      <c r="A38" s="4" t="s">
        <v>44</v>
      </c>
      <c r="B38" s="4" t="s">
        <v>17</v>
      </c>
      <c r="C38" s="7" t="s">
        <v>21</v>
      </c>
      <c r="D38" s="15">
        <v>27784</v>
      </c>
      <c r="E38" s="4">
        <f ca="1">INT((TODAY()-D38)/365)</f>
        <v>42</v>
      </c>
      <c r="F38" s="16" t="s">
        <v>39</v>
      </c>
      <c r="G38" s="17">
        <v>38385</v>
      </c>
      <c r="H38" s="7" t="s">
        <v>26</v>
      </c>
      <c r="I38" s="4">
        <f>IF(H38="A",25,18)</f>
        <v>18</v>
      </c>
      <c r="J38" s="4" t="str">
        <f ca="1">IF(E38&gt;30,"Adulto","Joven")</f>
        <v>Adulto</v>
      </c>
      <c r="K38" s="4">
        <f ca="1">DATEDIF(G38,TODAY(),"Y")</f>
        <v>13</v>
      </c>
      <c r="L38" s="4">
        <f ca="1">DATEDIF(G38,TODAY(),"M")</f>
        <v>163</v>
      </c>
      <c r="M38" s="4">
        <f ca="1">DATEDIF(G38,TODAY(),"D")</f>
        <v>4979</v>
      </c>
    </row>
    <row r="39" spans="1:13" x14ac:dyDescent="0.25">
      <c r="A39" s="4" t="s">
        <v>53</v>
      </c>
      <c r="B39" s="4" t="s">
        <v>54</v>
      </c>
      <c r="C39" s="7" t="s">
        <v>21</v>
      </c>
      <c r="D39" s="15">
        <v>27732</v>
      </c>
      <c r="E39" s="4">
        <f ca="1">INT((TODAY()-D39)/365)</f>
        <v>42</v>
      </c>
      <c r="F39" s="18" t="s">
        <v>24</v>
      </c>
      <c r="G39" s="17">
        <v>38321</v>
      </c>
      <c r="H39" s="7" t="s">
        <v>26</v>
      </c>
      <c r="I39" s="4">
        <f>IF(H39="A",25,18)</f>
        <v>18</v>
      </c>
      <c r="J39" s="4" t="str">
        <f ca="1">IF(E39&gt;30,"Adulto","Joven")</f>
        <v>Adulto</v>
      </c>
      <c r="K39" s="4">
        <f ca="1">DATEDIF(G39,TODAY(),"Y")</f>
        <v>13</v>
      </c>
      <c r="L39" s="4">
        <f ca="1">DATEDIF(G39,TODAY(),"M")</f>
        <v>165</v>
      </c>
      <c r="M39" s="4">
        <f ca="1">DATEDIF(G39,TODAY(),"D")</f>
        <v>5043</v>
      </c>
    </row>
    <row r="40" spans="1:13" x14ac:dyDescent="0.25">
      <c r="A40" s="4" t="s">
        <v>11</v>
      </c>
      <c r="B40" s="4" t="s">
        <v>15</v>
      </c>
      <c r="C40" s="7" t="s">
        <v>20</v>
      </c>
      <c r="D40" s="5">
        <v>27161</v>
      </c>
      <c r="E40" s="4">
        <f ca="1">INT((TODAY()-D40)/365)</f>
        <v>44</v>
      </c>
      <c r="F40" s="4" t="s">
        <v>23</v>
      </c>
      <c r="G40" s="6">
        <v>38515</v>
      </c>
      <c r="H40" s="7" t="s">
        <v>25</v>
      </c>
      <c r="I40" s="4">
        <f>IF(H40="A",25,18)</f>
        <v>25</v>
      </c>
      <c r="J40" s="4" t="str">
        <f ca="1">IF(E40&gt;30,"Adulto","Joven")</f>
        <v>Adulto</v>
      </c>
      <c r="K40" s="4">
        <f ca="1">DATEDIF(G40,TODAY(),"Y")</f>
        <v>13</v>
      </c>
      <c r="L40" s="4">
        <f ca="1">DATEDIF(G40,TODAY(),"M")</f>
        <v>159</v>
      </c>
      <c r="M40" s="4">
        <f ca="1">DATEDIF(G40,TODAY(),"D")</f>
        <v>4849</v>
      </c>
    </row>
    <row r="41" spans="1:13" x14ac:dyDescent="0.25">
      <c r="A41" s="4" t="s">
        <v>42</v>
      </c>
      <c r="B41" s="4" t="s">
        <v>43</v>
      </c>
      <c r="C41" s="7" t="s">
        <v>20</v>
      </c>
      <c r="D41" s="15">
        <v>26477</v>
      </c>
      <c r="E41" s="4">
        <f ca="1">INT((TODAY()-D41)/365)</f>
        <v>46</v>
      </c>
      <c r="F41" s="18" t="s">
        <v>39</v>
      </c>
      <c r="G41" s="17">
        <v>38415</v>
      </c>
      <c r="H41" s="7" t="s">
        <v>26</v>
      </c>
      <c r="I41" s="4">
        <f>IF(H41="A",25,18)</f>
        <v>18</v>
      </c>
      <c r="J41" s="4" t="str">
        <f ca="1">IF(E41&gt;30,"Adulto","Joven")</f>
        <v>Adulto</v>
      </c>
      <c r="K41" s="4">
        <f ca="1">DATEDIF(G41,TODAY(),"Y")</f>
        <v>13</v>
      </c>
      <c r="L41" s="4">
        <f ca="1">DATEDIF(G41,TODAY(),"M")</f>
        <v>162</v>
      </c>
      <c r="M41" s="4">
        <f ca="1">DATEDIF(G41,TODAY(),"D")</f>
        <v>4949</v>
      </c>
    </row>
  </sheetData>
  <sortState ref="A25:M41">
    <sortCondition ref="E25"/>
  </sortState>
  <mergeCells count="2">
    <mergeCell ref="A1:C1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socios</vt:lpstr>
      <vt:lpstr>consultas</vt:lpstr>
      <vt:lpstr>ORDENADA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Anayeli yireh Vera Kantun</dc:creator>
  <cp:lastModifiedBy>Anayeli yireh Vera Kantun</cp:lastModifiedBy>
  <dcterms:created xsi:type="dcterms:W3CDTF">2018-09-17T01:51:37Z</dcterms:created>
  <dcterms:modified xsi:type="dcterms:W3CDTF">2018-09-22T01:26:24Z</dcterms:modified>
</cp:coreProperties>
</file>