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updateLinks="never" codeName="ThisWorkbook" defaultThemeVersion="124226"/>
  <workbookProtection workbookPassword="E803" lockStructure="1"/>
  <bookViews>
    <workbookView xWindow="-120" yWindow="-60" windowWidth="20730" windowHeight="11100" tabRatio="720" activeTab="2"/>
  </bookViews>
  <sheets>
    <sheet name="ini" sheetId="58" r:id="rId1"/>
    <sheet name="DAFO 1" sheetId="12" r:id="rId2"/>
    <sheet name="DAFO 2" sheetId="57" r:id="rId3"/>
    <sheet name="DAFO 3" sheetId="54" r:id="rId4"/>
    <sheet name="CÁLCULOS" sheetId="22" state="hidden" r:id="rId5"/>
    <sheet name="sb" sheetId="16" state="hidden" r:id="rId6"/>
  </sheets>
  <externalReferences>
    <externalReference r:id="rId7"/>
    <externalReference r:id="rId8"/>
    <externalReference r:id="rId9"/>
  </externalReferences>
  <definedNames>
    <definedName name="_xlnm._FilterDatabase" localSheetId="4" hidden="1">CÁLCULOS!#REF!</definedName>
    <definedName name="_xlnm._FilterDatabase" localSheetId="5" hidden="1">sb!$B$12:$B$24</definedName>
    <definedName name="ABRIL" localSheetId="2">#REF!</definedName>
    <definedName name="ABRIL" localSheetId="3">#REF!</definedName>
    <definedName name="ABRIL">#REF!</definedName>
    <definedName name="AccountsReceivable_MY">[1]MultiYear!$H$123:$R$123</definedName>
    <definedName name="AcctsReceivable">[1]Balance!$I$59</definedName>
    <definedName name="AGOSTO" localSheetId="2">#REF!</definedName>
    <definedName name="AGOSTO" localSheetId="3">#REF!</definedName>
    <definedName name="AGOSTO">#REF!</definedName>
    <definedName name="AllocatedEquityCommon">[1]Valuation!$L$94</definedName>
    <definedName name="AllocatedEquityPreferred">[1]Valuation!$L$92</definedName>
    <definedName name="amenaza">[2]competencia!$AA$4:$AA$5</definedName>
    <definedName name="AMENAZARAS">CÁLCULOS!$B$12:$B$13</definedName>
    <definedName name="AMENZAS" localSheetId="2">CÁLCULOS!#REF!</definedName>
    <definedName name="AMENZAS">CÁLCULOS!#REF!</definedName>
    <definedName name="AmortizeTrademarks">[1]Income!$H$84</definedName>
    <definedName name="Annual_int">[1]Compounding!$F$58</definedName>
    <definedName name="Annuity_Int">[1]Compounding!$F$153</definedName>
    <definedName name="Annuity_Payment">[1]Compounding!$F$151</definedName>
    <definedName name="Annuity_Pds">[1]Compounding!$F$155</definedName>
    <definedName name="Annuity_Type">[1]Compounding!$F$157</definedName>
    <definedName name="_xlnm.Print_Area" localSheetId="1">'DAFO 1'!$F$4:$P$34</definedName>
    <definedName name="_xlnm.Print_Area" localSheetId="2">'DAFO 2'!$D$4:$O$39</definedName>
    <definedName name="_xlnm.Print_Area" localSheetId="3">'DAFO 3'!$E$4:$Q$58</definedName>
    <definedName name="_xlnm.Print_Area" localSheetId="0">ini!$D$7:$R$24</definedName>
    <definedName name="arriba1AAA">#REF!</definedName>
    <definedName name="ARRIBA2a6">#REF!</definedName>
    <definedName name="ARRIBA3B" localSheetId="2">#REF!</definedName>
    <definedName name="ARRIBA3B" localSheetId="3">#REF!</definedName>
    <definedName name="ARRIBA3B">#REF!</definedName>
    <definedName name="ARRIBABCG">#REF!</definedName>
    <definedName name="arribacincobe" localSheetId="2">#REF!</definedName>
    <definedName name="arribacincobe" localSheetId="3">#REF!</definedName>
    <definedName name="arribacincobe">#REF!</definedName>
    <definedName name="ARRIBACINCOCE" localSheetId="2">#REF!</definedName>
    <definedName name="ARRIBACINCOCE" localSheetId="3">#REF!</definedName>
    <definedName name="ARRIBACINCOCE">#REF!</definedName>
    <definedName name="ARRIBACUATROA" localSheetId="2">#REF!</definedName>
    <definedName name="ARRIBACUATROA" localSheetId="3">#REF!</definedName>
    <definedName name="ARRIBACUATROA">#REF!</definedName>
    <definedName name="ARRIBACUATROBE" localSheetId="2">#REF!</definedName>
    <definedName name="ARRIBACUATROBE" localSheetId="3">#REF!</definedName>
    <definedName name="ARRIBACUATROBE">#REF!</definedName>
    <definedName name="ARRIBACUATROCE" localSheetId="2">#REF!</definedName>
    <definedName name="ARRIBACUATROCE" localSheetId="3">#REF!</definedName>
    <definedName name="ARRIBACUATROCE">#REF!</definedName>
    <definedName name="ARRIBADAFOUNO">'DAFO 1'!$A$3:$A$56</definedName>
    <definedName name="ARRIBADIEZMIL" localSheetId="2">#REF!</definedName>
    <definedName name="ARRIBADIEZMIL" localSheetId="3">#REF!</definedName>
    <definedName name="ARRIBADIEZMIL">#REF!</definedName>
    <definedName name="arribados">'DAFO 2'!$A$3:$A$63</definedName>
    <definedName name="ARRIBADOSA" localSheetId="2">'DAFO 2'!#REF!</definedName>
    <definedName name="ARRIBADOSA">'DAFO 1'!$B$3:$B$68</definedName>
    <definedName name="ARRIBADOSBE">#REF!</definedName>
    <definedName name="ARRIBADOSCE">#REF!</definedName>
    <definedName name="arribadosdee">#REF!</definedName>
    <definedName name="ARRIBADUOSAAA">#REF!</definedName>
    <definedName name="ARRIBAIMPRIMIR">#REF!</definedName>
    <definedName name="arribaobjetivoventas" localSheetId="2">#REF!</definedName>
    <definedName name="arribaobjetivoventas" localSheetId="3">#REF!</definedName>
    <definedName name="arribaobjetivoventas">#REF!</definedName>
    <definedName name="arribappublicidad" localSheetId="2">#REF!</definedName>
    <definedName name="arribappublicidad" localSheetId="3">#REF!</definedName>
    <definedName name="arribappublicidad">#REF!</definedName>
    <definedName name="arribaseisa" localSheetId="2">#REF!</definedName>
    <definedName name="arribaseisa" localSheetId="3">#REF!</definedName>
    <definedName name="arribaseisa">#REF!</definedName>
    <definedName name="arribaseisbe">#REF!</definedName>
    <definedName name="ARRIBASEISCE" localSheetId="2">#REF!</definedName>
    <definedName name="ARRIBASEISCE" localSheetId="3">#REF!</definedName>
    <definedName name="ARRIBASEISCE">#REF!</definedName>
    <definedName name="arribatres">'DAFO 3'!$A$3:$A$37</definedName>
    <definedName name="arribatresa" localSheetId="2">#REF!</definedName>
    <definedName name="arribatresa" localSheetId="3">#REF!</definedName>
    <definedName name="arribatresa">#REF!</definedName>
    <definedName name="ARRIBATRESCE">#REF!</definedName>
    <definedName name="ARRIBAtresceeee">#REF!</definedName>
    <definedName name="arribaUNOA">#REF!</definedName>
    <definedName name="ARRIBAUNOA4">#REF!</definedName>
    <definedName name="ARRIBAUNOACUATRO">#REF!</definedName>
    <definedName name="ARRIBAUNOADOS">#REF!</definedName>
    <definedName name="ARRIBAUNOATRES">#REF!</definedName>
    <definedName name="ARRIBAUNOBE">#REF!</definedName>
    <definedName name="ARRIBAUNOCE">#REF!</definedName>
    <definedName name="ARRIBAUNODE">#REF!</definedName>
    <definedName name="ARRINAUNOA2">#REF!</definedName>
    <definedName name="asignacion" localSheetId="2">#REF!</definedName>
    <definedName name="asignacion" localSheetId="3">#REF!</definedName>
    <definedName name="asignacion">#REF!</definedName>
    <definedName name="Block10Net">[1]Breakeven!$N$250</definedName>
    <definedName name="Block1Net">[1]Breakeven!$E$250</definedName>
    <definedName name="Block2Net">[1]Breakeven!$F$250</definedName>
    <definedName name="Block3Net">[1]Breakeven!$G$250</definedName>
    <definedName name="Block4Net">[1]Breakeven!$H$250</definedName>
    <definedName name="Block5Net">[1]Breakeven!$I$250</definedName>
    <definedName name="Block6Net">[1]Breakeven!$J$250</definedName>
    <definedName name="Block7Net">[1]Breakeven!$K$250</definedName>
    <definedName name="Block8Net">[1]Breakeven!$L$250</definedName>
    <definedName name="Block9Net">[1]Breakeven!$M$250</definedName>
    <definedName name="BlockSize">[1]Breakeven!$E$202</definedName>
    <definedName name="BookValueShareCommon">[1]Valuation!$L$98</definedName>
    <definedName name="BookValueSharePreferred">[1]Valuation!$L$97</definedName>
    <definedName name="BreakEvenQuantity" localSheetId="2">#REF!</definedName>
    <definedName name="BreakEvenQuantity" localSheetId="3">#REF!</definedName>
    <definedName name="BreakEvenQuantity">#REF!</definedName>
    <definedName name="BUSCARMES">sb!$E$13:$E$24</definedName>
    <definedName name="CAGR_Periods">[1]CAGR!$F$29</definedName>
    <definedName name="Cash">[1]Balance!$I$55</definedName>
    <definedName name="Cmpd_Int">[1]Compounding!$F$28</definedName>
    <definedName name="CmpdPerYr">[1]Compounding!$F$75</definedName>
    <definedName name="CommonShares">[1]Income!$H$59</definedName>
    <definedName name="CommonShares_1_MY">[1]MultiYear!$H$64</definedName>
    <definedName name="CommonShares_MY">[1]MultiYear!$H$64:$R$64</definedName>
    <definedName name="CompanyName">[1]Income!$H$47</definedName>
    <definedName name="CompanyName_MY">[1]MultiYear!$H$46</definedName>
    <definedName name="ConstantIN">[1]Breakeven!$H$153</definedName>
    <definedName name="ContributedCapital">[1]Balance!$I$128</definedName>
    <definedName name="ContributedCapital_MY">[1]MultiYear!$H$173:$R$173</definedName>
    <definedName name="costemed" localSheetId="2">#REF!</definedName>
    <definedName name="costemed" localSheetId="3">#REF!</definedName>
    <definedName name="costemed">#REF!</definedName>
    <definedName name="CostOfGoodsSold">[1]Income!$J$73</definedName>
    <definedName name="CostOfGoodsSold_MY">[1]MultiYear!$H$78:$R$78</definedName>
    <definedName name="Costs">[1]ROI!$F$36</definedName>
    <definedName name="CurrencyMultiplier">[1]Income!$H$51</definedName>
    <definedName name="CurrencyMultiplier_MY">[1]MultiYear!$H$50</definedName>
    <definedName name="CurrencySymbol">[1]Income!$H$49</definedName>
    <definedName name="CurrencySymbol_MY">[1]MultiYear!$H$48</definedName>
    <definedName name="CurrentAssets">[1]Balance!$J$68</definedName>
    <definedName name="CurrentLiabilities">[1]Balance!$J$113</definedName>
    <definedName name="D" localSheetId="2">[1]ROI!#REF!</definedName>
    <definedName name="D" localSheetId="3">[1]ROI!#REF!</definedName>
    <definedName name="D">[1]ROI!#REF!</definedName>
    <definedName name="DCF_int">[1]NPV!$F$32</definedName>
    <definedName name="DEBILIDAD">'DAFO 3'!$BD$15:$BD$17</definedName>
    <definedName name="DeprecComputers">[1]Income!$H$93</definedName>
    <definedName name="DeprecOfficeEquip">[1]Income!$H$92</definedName>
    <definedName name="DeprecStoreEquip">[1]Income!$H$80</definedName>
    <definedName name="DICIEMBRE" localSheetId="2">#REF!</definedName>
    <definedName name="DICIEMBRE" localSheetId="3">#REF!</definedName>
    <definedName name="DICIEMBRE">#REF!</definedName>
    <definedName name="DiscRate_PB">[1]Payback!$M$58</definedName>
    <definedName name="DoubtfulAccounts">[1]Income!$H$91</definedName>
    <definedName name="EarningsPerShare">[1]Income!$J$124</definedName>
    <definedName name="ENERO" localSheetId="2">#REF!</definedName>
    <definedName name="ENERO" localSheetId="3">#REF!</definedName>
    <definedName name="ENERO">#REF!</definedName>
    <definedName name="EPS_MY">[1]MultiYear!$H$110:$R$110</definedName>
    <definedName name="ESTRATEGIA">#REF!</definedName>
    <definedName name="EXTERNAS">'DAFO 3'!$BD$25:$BD$28</definedName>
    <definedName name="ExtraOrdinaryAfterTax_MY">[1]MultiYear!$H$102:$R$102</definedName>
    <definedName name="ExtraordinaryItemRevenues">[1]Income!$H$112</definedName>
    <definedName name="ExtraordinaryItems">[1]Income!$J$116</definedName>
    <definedName name="ExtraordinaryItems_MY">[1]MultiYear!$H$102:$R$102</definedName>
    <definedName name="ExtraordinaryRevenues_MY">[1]MultiYear!$H$98:$R$98</definedName>
    <definedName name="ExtraordinaryTax_MY">[1]MultiYear!$H$101:$R$101</definedName>
    <definedName name="factorEEEES">CÁLCULOS!#REF!</definedName>
    <definedName name="factores" localSheetId="2">#REF!</definedName>
    <definedName name="factores" localSheetId="3">#REF!</definedName>
    <definedName name="factores">#REF!</definedName>
    <definedName name="FEBRERO" localSheetId="2">#REF!</definedName>
    <definedName name="FEBRERO" localSheetId="3">#REF!</definedName>
    <definedName name="FEBRERO">#REF!</definedName>
    <definedName name="Final_Value">[1]CAGR!$F$27</definedName>
    <definedName name="Finance_Rate">[1]IRR!$G$83</definedName>
    <definedName name="FLUJODECAJA">#REF!</definedName>
    <definedName name="FORTALEZAS">'DAFO 3'!$BD$9:$BD$11</definedName>
    <definedName name="FutureValue">[1]NPV!$F$38</definedName>
    <definedName name="FV_Int">[1]Compounding!$F$198</definedName>
    <definedName name="FV_Periods">[1]Compounding!$F$31</definedName>
    <definedName name="FV_Years">[1]Compounding!$F$202</definedName>
    <definedName name="FY_End">[1]Income!$H$53</definedName>
    <definedName name="FY_End_MY">[1]MultiYear!$H$52</definedName>
    <definedName name="FY_Start">[1]Income!$J$53</definedName>
    <definedName name="FY_Start_MY">[1]MultiYear!$J$52</definedName>
    <definedName name="Gains">[1]ROI!$F$34</definedName>
    <definedName name="GenAdminExpense">[1]Income!$I$97</definedName>
    <definedName name="General_And_Admin_Expenses_MY">[1]MultiYear!$H$83:$R$83</definedName>
    <definedName name="GRAFIK2a6">#REF!</definedName>
    <definedName name="GrossProfit">[1]Income!$J$74</definedName>
    <definedName name="GrossProfit_MY">[1]MultiYear!$H$79:$R$79</definedName>
    <definedName name="Guess_IRR">[1]IRR!$G$50</definedName>
    <definedName name="HighestUnits">[1]Breakeven!$H$161</definedName>
    <definedName name="IncBeforeExtra">[1]Income!$J$109</definedName>
    <definedName name="IncBeforeExtra_MY">[1]MultiYear!$H$95:$R$95</definedName>
    <definedName name="IncBeforeTaxAndExtra">[1]Income!$J$106</definedName>
    <definedName name="IncBeforeTaxAndExtra_MY">[1]MultiYear!$H$92:$R$92</definedName>
    <definedName name="IncrementalBenefits">[1]CashFlow!$E$90:$N$90</definedName>
    <definedName name="IncrementalCosts">[1]CashFlow!$E$91:$N$91</definedName>
    <definedName name="IncTaxOperating_MY">[1]MultiYear!$H$93:$R$93</definedName>
    <definedName name="INDICE">#REF!</definedName>
    <definedName name="indo2deee">#REF!</definedName>
    <definedName name="INFO2a6">#REF!</definedName>
    <definedName name="info3ce">#REF!</definedName>
    <definedName name="info4ceee" localSheetId="2">#REF!</definedName>
    <definedName name="info4ceee" localSheetId="3">#REF!</definedName>
    <definedName name="info4ceee">#REF!</definedName>
    <definedName name="info6beeee">#REF!</definedName>
    <definedName name="infoBCG">#REF!</definedName>
    <definedName name="infocincobe" localSheetId="2">#REF!</definedName>
    <definedName name="infocincobe" localSheetId="3">#REF!</definedName>
    <definedName name="infocincobe">#REF!</definedName>
    <definedName name="INFOCINCOCE" localSheetId="2">#REF!</definedName>
    <definedName name="INFOCINCOCE" localSheetId="3">#REF!</definedName>
    <definedName name="INFOCINCOCE">#REF!</definedName>
    <definedName name="INFOCUATROA" localSheetId="2">#REF!</definedName>
    <definedName name="INFOCUATROA" localSheetId="3">#REF!</definedName>
    <definedName name="INFOCUATROA">#REF!</definedName>
    <definedName name="INFOCUATROBE" localSheetId="2">#REF!</definedName>
    <definedName name="INFOCUATROBE" localSheetId="3">#REF!</definedName>
    <definedName name="INFOCUATROBE">#REF!</definedName>
    <definedName name="INFOCUATROCE" localSheetId="2">#REF!</definedName>
    <definedName name="INFOCUATROCE" localSheetId="3">#REF!</definedName>
    <definedName name="INFOCUATROCE">#REF!</definedName>
    <definedName name="infodos">'DAFO 2'!$A$186:$A$231</definedName>
    <definedName name="INFODOSA" localSheetId="2">'DAFO 2'!#REF!</definedName>
    <definedName name="INFODOSA">'DAFO 1'!$B$143:$B$273</definedName>
    <definedName name="INFODOSBE">#REF!</definedName>
    <definedName name="INFODOSCE">#REF!</definedName>
    <definedName name="infodosde">#REF!</definedName>
    <definedName name="infodosdee">#REF!</definedName>
    <definedName name="infodosdeee" localSheetId="2">#REF!</definedName>
    <definedName name="infodosdeee" localSheetId="3">#REF!</definedName>
    <definedName name="infodosdeee">#REF!</definedName>
    <definedName name="INFODUOSAAA">#REF!</definedName>
    <definedName name="INFOINDICE">#REF!</definedName>
    <definedName name="INFOPLAN">#REF!</definedName>
    <definedName name="INFOQUINCE" localSheetId="2">#REF!</definedName>
    <definedName name="INFOQUINCE" localSheetId="3">#REF!</definedName>
    <definedName name="INFOQUINCE">#REF!</definedName>
    <definedName name="infoseisAAA" localSheetId="2">#REF!</definedName>
    <definedName name="infoseisAAA" localSheetId="3">#REF!</definedName>
    <definedName name="infoseisAAA">#REF!</definedName>
    <definedName name="infoseisbe">#REF!</definedName>
    <definedName name="INFOSEISCE" localSheetId="2">#REF!</definedName>
    <definedName name="INFOSEISCE" localSheetId="3">#REF!</definedName>
    <definedName name="INFOSEISCE">#REF!</definedName>
    <definedName name="infotres">'DAFO 3'!$A$169:$A$200</definedName>
    <definedName name="infotresa" localSheetId="2">#REF!</definedName>
    <definedName name="infotresa" localSheetId="3">#REF!</definedName>
    <definedName name="infotresa">#REF!</definedName>
    <definedName name="INFOTRESBE" localSheetId="2">#REF!</definedName>
    <definedName name="INFOTRESBE" localSheetId="3">#REF!</definedName>
    <definedName name="INFOTRESBE">#REF!</definedName>
    <definedName name="INFOTRESCE">#REF!</definedName>
    <definedName name="INFOTRESCEEEE">#REF!</definedName>
    <definedName name="INFOUNO">'DAFO 1'!$A$143:$A$188</definedName>
    <definedName name="infounoa">#REF!</definedName>
    <definedName name="infoUNOBE">#REF!</definedName>
    <definedName name="INFOUNOCE">#REF!</definedName>
    <definedName name="INFOUNODE">#REF!</definedName>
    <definedName name="Initial_PV">[1]Compounding!$F$149</definedName>
    <definedName name="InputsBalance_MY">[1]MultiYear!$H$121:$R$126,[1]MultiYear!$H$130:$R$133,[1]MultiYear!$H$137:$R$138,[1]MultiYear!$H$142:$R$142,[1]MultiYear!$H$144:$R$144,[1]MultiYear!$H$151:$R$157,[1]MultiYear!$H$161:$R$162,[1]MultiYear!$H$170:$R$172</definedName>
    <definedName name="InputsIncome_MY">[1]MultiYear!$H$77:$R$78,[1]MultiYear!$H$82:$R$83,[1]MultiYear!$H$89:$R$90,[1]MultiYear!$H$98:$R$99</definedName>
    <definedName name="InputsRetained_MY">[1]MultiYear!$J$185</definedName>
    <definedName name="InputsSCFP_MY">[1]MultiYear!$H$213:$R$213,[1]MultiYear!$H$221:$R$221,[1]MultiYear!$H$226:$R$226,[1]MultiYear!$H$228:$R$228,[1]MultiYear!$H$240:$R$241,[1]MultiYear!$H$243:$R$243,[1]MultiYear!$H$245:$R$245,[1]MultiYear!$H$247:$R$248</definedName>
    <definedName name="IntangibleAssets">[1]Balance!$J$96</definedName>
    <definedName name="INTENSIDAD">CÁLCULOS!$B$5:$B$9</definedName>
    <definedName name="INTENSIDEDES">[2]entorno!$Z$4:$Z$8</definedName>
    <definedName name="interest">[1]NPV!$F$32</definedName>
    <definedName name="InterestExpense">[1]Income!$I$104</definedName>
    <definedName name="InterestExpense_MY">[1]MultiYear!$H$90:$R$90</definedName>
    <definedName name="Inventories">[1]Balance!$I$66</definedName>
    <definedName name="InventoryTurns">[1]Activity!$J$87</definedName>
    <definedName name="INVERSION">#REF!</definedName>
    <definedName name="InvestmentRevenues">[1]Income!$I$103</definedName>
    <definedName name="InvestmentRevenues_MY">[1]MultiYear!$H$89:$R$89</definedName>
    <definedName name="JULIO" localSheetId="2">#REF!</definedName>
    <definedName name="JULIO" localSheetId="3">#REF!</definedName>
    <definedName name="JULIO">#REF!</definedName>
    <definedName name="JUNIO" localSheetId="2">#REF!</definedName>
    <definedName name="JUNIO" localSheetId="3">#REF!</definedName>
    <definedName name="JUNIO">#REF!</definedName>
    <definedName name="LongTermInvest">[1]Balance!$J$75</definedName>
    <definedName name="LongTermLiabilities">[1]Balance!$J$118</definedName>
    <definedName name="LongTermLiabilities_MY">[1]MultiYear!$H$163:$R$163</definedName>
    <definedName name="LowestSVC" localSheetId="2">[1]Breakeven!#REF!</definedName>
    <definedName name="LowestSVC" localSheetId="3">[1]Breakeven!#REF!</definedName>
    <definedName name="LowestSVC">[1]Breakeven!#REF!</definedName>
    <definedName name="LowestSVIN" localSheetId="2">[1]Breakeven!#REF!</definedName>
    <definedName name="LowestSVIN" localSheetId="3">[1]Breakeven!#REF!</definedName>
    <definedName name="LowestSVIN">[1]Breakeven!#REF!</definedName>
    <definedName name="LowestUnits">[1]Breakeven!$H$159</definedName>
    <definedName name="MARZO" localSheetId="2">#REF!</definedName>
    <definedName name="MARZO" localSheetId="3">#REF!</definedName>
    <definedName name="MARZO">#REF!</definedName>
    <definedName name="MAYO" localSheetId="2">#REF!</definedName>
    <definedName name="MAYO" localSheetId="3">#REF!</definedName>
    <definedName name="MAYO">#REF!</definedName>
    <definedName name="meses">[3]sb!$B$13:$B$24</definedName>
    <definedName name="Net_Financial_Gain_Loss_MY">[1]MultiYear!$H$91:$R$91</definedName>
    <definedName name="NetExpenseCash" localSheetId="2">[1]Retained!#REF!</definedName>
    <definedName name="NetExpenseCash" localSheetId="3">[1]Retained!#REF!</definedName>
    <definedName name="NetExpenseCash">[1]Retained!#REF!</definedName>
    <definedName name="NetExtraordinary_MY">[1]MultiYear!$H$100:$R$100</definedName>
    <definedName name="NetGainExtraordinaryItem">[1]Income!$I$114</definedName>
    <definedName name="NetGainExtraordinaryItem_MY">[1]MultiYear!$H$100:$R$100</definedName>
    <definedName name="NetIncome">[1]Income!$J$118</definedName>
    <definedName name="NetIncome_MY">[1]MultiYear!$H$104:$R$104</definedName>
    <definedName name="NetIncrementalCashFlow">[1]CashFlow!$E$92:$N$92</definedName>
    <definedName name="NetSalesRevenue">[1]Income!$J$71</definedName>
    <definedName name="NetSalesRevenue_MY">[1]MultiYear!$H$77:$R$77</definedName>
    <definedName name="nomeses">sb!$B$13:$B$24</definedName>
    <definedName name="NotesReceivable">[1]Balance!$I$60</definedName>
    <definedName name="NOVIEMBRE" localSheetId="2">#REF!</definedName>
    <definedName name="NOVIEMBRE" localSheetId="3">#REF!</definedName>
    <definedName name="NOVIEMBRE">#REF!</definedName>
    <definedName name="NPV_Int">[1]NPV!$J$68</definedName>
    <definedName name="NumberOfEmployees">[1]Activity!$H$42</definedName>
    <definedName name="NumberOfEmployees_MY">[1]MultiYear!$H$68:$R$68</definedName>
    <definedName name="NUMES">sb!$D$13:$D$24</definedName>
    <definedName name="OCTUBRE" localSheetId="2">#REF!</definedName>
    <definedName name="OCTUBRE" localSheetId="3">#REF!</definedName>
    <definedName name="OCTUBRE">#REF!</definedName>
    <definedName name="OpExpense">[1]Income!$J$98</definedName>
    <definedName name="OpExpense_MY">[1]MultiYear!$H$84:$R$84</definedName>
    <definedName name="OpIncAfterTax">[1]Income!$J$109</definedName>
    <definedName name="OpIncBeforeTax">[1]Income!$J$100</definedName>
    <definedName name="OpIncBeforeTax_MY">[1]MultiYear!$H$86:$R$86</definedName>
    <definedName name="OpIncome">[1]Income!$J$100</definedName>
    <definedName name="OpIncomeTax">[1]Income!$J$107</definedName>
    <definedName name="OtherAssets">[1]Balance!$J$98</definedName>
    <definedName name="otroscostes" localSheetId="2">#REF!</definedName>
    <definedName name="otroscostes" localSheetId="3">#REF!</definedName>
    <definedName name="otroscostes">#REF!</definedName>
    <definedName name="PdsPerYr">[1]NPV!$F$105</definedName>
    <definedName name="PdsPerYr_FV">[1]Compounding!$F$200</definedName>
    <definedName name="PeriodsGrowth">[1]Growth!$I$24</definedName>
    <definedName name="PLANNINGSALES">#REF!</definedName>
    <definedName name="PONERDATOS">#REF!</definedName>
    <definedName name="POSITION">CÁLCULOS!$B$16:$B$19</definedName>
    <definedName name="PPEquip">[1]Balance!$J$87</definedName>
    <definedName name="PPEquip_MY">[1]MultiYear!$H$139:$R$139</definedName>
    <definedName name="PreferredCumDividend">[1]Valuation!$K$90</definedName>
    <definedName name="PreferredLiquidation">[1]Valuation!$K$87</definedName>
    <definedName name="PreferredShares">[1]Income!$H$61</definedName>
    <definedName name="PreferredShares_1_MY">[1]MultiYear!$H$66</definedName>
    <definedName name="PreferredShares_MY">[1]MultiYear!$H$66:$R$66</definedName>
    <definedName name="Prepaid">[1]Balance!$I$67</definedName>
    <definedName name="PresentValue">[1]Compounding!$F$34</definedName>
    <definedName name="pressupost" localSheetId="2">#REF!</definedName>
    <definedName name="pressupost" localSheetId="3">#REF!</definedName>
    <definedName name="pressupost">#REF!</definedName>
    <definedName name="presupuestoX" localSheetId="2">#REF!</definedName>
    <definedName name="presupuestoX" localSheetId="3">#REF!</definedName>
    <definedName name="presupuestoX">#REF!</definedName>
    <definedName name="previsionesx" localSheetId="2">#REF!</definedName>
    <definedName name="previsionesx" localSheetId="3">#REF!</definedName>
    <definedName name="previsionesx">#REF!</definedName>
    <definedName name="producto">[3]sb!$G$56:$G$66</definedName>
    <definedName name="producto2" localSheetId="2">CÁLCULOS!#REF!</definedName>
    <definedName name="producto2">CÁLCULOS!#REF!</definedName>
    <definedName name="ProposalInflows">[1]CashFlow!$E$47:$N$47</definedName>
    <definedName name="ProposalOutflows">[1]CashFlow!$E$48:$N$48</definedName>
    <definedName name="PROUNO">'DAFO 2'!$A$213:$A$267</definedName>
    <definedName name="PUBLICIDAD">#REF!</definedName>
    <definedName name="PV_Periods">[1]NPV!$F$35</definedName>
    <definedName name="QUEESBCG">#REF!</definedName>
    <definedName name="quesquece">#REF!</definedName>
    <definedName name="recotres">'DAFO 3'!$A$194:$A$218</definedName>
    <definedName name="RECOUNO">'DAFO 1'!$A$242:$A$290</definedName>
    <definedName name="Reinvest_Rate">[1]IRR!$G$85</definedName>
    <definedName name="RENTABILIDAD">#REF!</definedName>
    <definedName name="RESUMENTOTAL" localSheetId="2">#REF!</definedName>
    <definedName name="RESUMENTOTAL" localSheetId="3">#REF!</definedName>
    <definedName name="RESUMENTOTAL">#REF!</definedName>
    <definedName name="RetainedEarnings">[1]Balance!$I$130</definedName>
    <definedName name="RetainedEarnings_Bal_MY">[1]MultiYear!$H$175:$R$175</definedName>
    <definedName name="RetainedEarnings_MY">[1]MultiYear!$H$175:$R$175</definedName>
    <definedName name="RetainedEarningsBalance">[1]Retained!$I$45</definedName>
    <definedName name="RetainedEarningsBalance_MY">[1]MultiYear!$H$197:$R$197</definedName>
    <definedName name="RetainedEarningsFirstBalance_MY">[1]MultiYear!$J$185</definedName>
    <definedName name="RetainedEarningsStartYear_MY">[1]MultiYear!$J$184</definedName>
    <definedName name="SalesPerDay">[1]Activity!$J$175</definedName>
    <definedName name="SCFP_CommonDividends">[1]FinCashFlow!$J$78</definedName>
    <definedName name="SCFP_CommonDividends_MY">[1]MultiYear!$H$241:$R$241</definedName>
    <definedName name="SCFP_InflowFromAssetSale" localSheetId="2">[1]Retained!#REF!</definedName>
    <definedName name="SCFP_InflowFromAssetSale" localSheetId="3">[1]Retained!#REF!</definedName>
    <definedName name="SCFP_InflowFromAssetSale">[1]Retained!#REF!</definedName>
    <definedName name="SCFP_InflowFromFinancing" localSheetId="2">[1]Retained!#REF!</definedName>
    <definedName name="SCFP_InflowFromFinancing" localSheetId="3">[1]Retained!#REF!</definedName>
    <definedName name="SCFP_InflowFromFinancing">[1]Retained!#REF!</definedName>
    <definedName name="SCFP_InflowFromOpsAndInvest" localSheetId="2">[1]Retained!#REF!</definedName>
    <definedName name="SCFP_InflowFromOpsAndInvest" localSheetId="3">[1]Retained!#REF!</definedName>
    <definedName name="SCFP_InflowFromOpsAndInvest">[1]Retained!#REF!</definedName>
    <definedName name="SCFP_NetExpenseCash" localSheetId="2">[1]Retained!#REF!</definedName>
    <definedName name="SCFP_NetExpenseCash" localSheetId="3">[1]Retained!#REF!</definedName>
    <definedName name="SCFP_NetExpenseCash">[1]Retained!#REF!</definedName>
    <definedName name="SCFP_NetInflowFromExtraordinary" localSheetId="2">[1]Retained!#REF!</definedName>
    <definedName name="SCFP_NetInflowFromExtraordinary" localSheetId="3">[1]Retained!#REF!</definedName>
    <definedName name="SCFP_NetInflowFromExtraordinary">[1]Retained!#REF!</definedName>
    <definedName name="SCFP_NonCashExpenses" localSheetId="2">[1]Retained!#REF!</definedName>
    <definedName name="SCFP_NonCashExpenses" localSheetId="3">[1]Retained!#REF!</definedName>
    <definedName name="SCFP_NonCashExpenses">[1]Retained!#REF!</definedName>
    <definedName name="SCFP_OpExpenses" localSheetId="2">[1]Retained!#REF!</definedName>
    <definedName name="SCFP_OpExpenses" localSheetId="3">[1]Retained!#REF!</definedName>
    <definedName name="SCFP_OpExpenses">[1]Retained!#REF!</definedName>
    <definedName name="SCFP_PreferredDividends">[1]FinCashFlow!$J$77</definedName>
    <definedName name="SCFP_PreferredDividends_MY">[1]MultiYear!$H$240:$R$240</definedName>
    <definedName name="SCFP_SalesAndInvestmentRevenues">[1]Retained!$J$41</definedName>
    <definedName name="SCFP_TotalCashFlow">[1]FinCashFlow!$K$89</definedName>
    <definedName name="SCFP_TotalCashInflows">[1]FinCashFlow!$K$72</definedName>
    <definedName name="SCFP_TotalCashOutflows">[1]FinCashFlow!$K$87</definedName>
    <definedName name="SellingExpense">[1]Income!$I$86</definedName>
    <definedName name="SellingExpenses_MY">[1]MultiYear!$H$82:$R$82</definedName>
    <definedName name="SemiVariableCostArray">[1]Breakeven!$H$150:$L$151</definedName>
    <definedName name="SemiVariableInflowArray">[1]Breakeven!$H$156:$L$157</definedName>
    <definedName name="SEPTIEMBRE" localSheetId="2">#REF!</definedName>
    <definedName name="SEPTIEMBRE" localSheetId="3">#REF!</definedName>
    <definedName name="SEPTIEMBRE">#REF!</definedName>
    <definedName name="SharePrice">[1]Valuation!$H$46</definedName>
    <definedName name="ShortTermInvestments">[1]Balance!$I$56</definedName>
    <definedName name="Start_Value">[1]CAGR!$F$25</definedName>
    <definedName name="StartingPV">[1]Compounding!$F$56</definedName>
    <definedName name="SVCChangePCT" localSheetId="2">[1]Breakeven!#REF!</definedName>
    <definedName name="SVCChangePCT" localSheetId="3">[1]Breakeven!#REF!</definedName>
    <definedName name="SVCChangePCT">[1]Breakeven!#REF!</definedName>
    <definedName name="SVCChangeUnits" localSheetId="2">[1]Breakeven!#REF!</definedName>
    <definedName name="SVCChangeUnits" localSheetId="3">[1]Breakeven!#REF!</definedName>
    <definedName name="SVCChangeUnits">[1]Breakeven!#REF!</definedName>
    <definedName name="SVINChangePCT" localSheetId="2">[1]Breakeven!#REF!</definedName>
    <definedName name="SVINChangePCT" localSheetId="3">[1]Breakeven!#REF!</definedName>
    <definedName name="SVINChangePCT">[1]Breakeven!#REF!</definedName>
    <definedName name="SVINChangeUnits" localSheetId="2">[1]Breakeven!#REF!</definedName>
    <definedName name="SVINChangeUnits" localSheetId="3">[1]Breakeven!#REF!</definedName>
    <definedName name="SVINChangeUnits">[1]Breakeven!#REF!</definedName>
    <definedName name="TaxExtraOrdinaryItem">[1]Income!$I$115</definedName>
    <definedName name="TaxExtraOrdinaryItem_MY">[1]MultiYear!$H$101</definedName>
    <definedName name="TaxOnExtraordinaryItem1">[1]Income!$I$116</definedName>
    <definedName name="TaxRateExtra">[1]Income!$H$57</definedName>
    <definedName name="TaxRateExtra_1_MY">[1]MultiYear!$H$62</definedName>
    <definedName name="TaxRateExtra_MY">[1]MultiYear!$H$62:$R$62</definedName>
    <definedName name="TaxRateOperating">[1]Income!$H$55</definedName>
    <definedName name="TaxRateOperating_1_MY">[1]MultiYear!$H$60</definedName>
    <definedName name="TaxRateOperating_MY">[1]MultiYear!$H$60:$R$60</definedName>
    <definedName name="tipo">[3]sb!$E$56:$E$70</definedName>
    <definedName name="TIPO2" localSheetId="2">CÁLCULOS!#REF!</definedName>
    <definedName name="TIPO2">CÁLCULOS!#REF!</definedName>
    <definedName name="tipoaccion" localSheetId="2">#REF!</definedName>
    <definedName name="tipoaccion" localSheetId="3">#REF!</definedName>
    <definedName name="tipoaccion">#REF!</definedName>
    <definedName name="Total_semivariable_costs">[1]Breakeven!$E$226</definedName>
    <definedName name="TotalAssets">[1]Balance!$J$100</definedName>
    <definedName name="TotalAssets_MY">[1]MultiYear!$H$146:$R$146</definedName>
    <definedName name="TotalCosts" localSheetId="2">#REF!</definedName>
    <definedName name="TotalCosts" localSheetId="3">#REF!</definedName>
    <definedName name="TotalCosts">#REF!</definedName>
    <definedName name="TotalCostsSVC">[1]Breakeven!$E$231:$N$231</definedName>
    <definedName name="TotalCurrentAssets_MY">[1]MultiYear!$H$127:$R$127</definedName>
    <definedName name="TotalCurrentLiabilities_MY">[1]MultiYear!$H$158:$R$158</definedName>
    <definedName name="TotalEquity">[1]Balance!$J$132</definedName>
    <definedName name="TotalEquity_MY">[1]MultiYear!$H$177:$R$177</definedName>
    <definedName name="TotalFC">[1]Breakeven!$H$145</definedName>
    <definedName name="TotalFixedCost" localSheetId="2">#REF!</definedName>
    <definedName name="TotalFixedCost" localSheetId="3">#REF!</definedName>
    <definedName name="TotalFixedCost">#REF!</definedName>
    <definedName name="TotalInConst">[1]Breakeven!$E$235:$N$235</definedName>
    <definedName name="TotalInflow" localSheetId="2">#REF!</definedName>
    <definedName name="TotalInflow" localSheetId="3">#REF!</definedName>
    <definedName name="TotalInflow">#REF!</definedName>
    <definedName name="TotalInflowsSVC">[1]Breakeven!$E$245:$N$245</definedName>
    <definedName name="TotalInventories_MY">[1]MultiYear!$H$125:$R$125</definedName>
    <definedName name="TotalLiabAndEquity">[1]Balance!$J$134</definedName>
    <definedName name="TotalLiabilities">[1]Balance!$J$120</definedName>
    <definedName name="TotalLiabilities_MY">[1]MultiYear!$H$165:$R$165</definedName>
    <definedName name="TotalSVC">[1]Breakeven!$E$226:$N$226</definedName>
    <definedName name="TotalSVIN">[1]Breakeven!$E$240:$N$240</definedName>
    <definedName name="TotalVariableCost" localSheetId="2">#REF!</definedName>
    <definedName name="TotalVariableCost" localSheetId="3">#REF!</definedName>
    <definedName name="TotalVariableCost">#REF!</definedName>
    <definedName name="TotalVC">[1]Breakeven!$E$221:$N$221</definedName>
    <definedName name="trescece">#REF!</definedName>
    <definedName name="UnitInflow" localSheetId="2">#REF!</definedName>
    <definedName name="UnitInflow" localSheetId="3">#REF!</definedName>
    <definedName name="UnitInflow">#REF!</definedName>
    <definedName name="Units" localSheetId="2">#REF!</definedName>
    <definedName name="Units" localSheetId="3">#REF!</definedName>
    <definedName name="Units">#REF!</definedName>
    <definedName name="Units1">[1]Breakeven!$E$212</definedName>
    <definedName name="Units10">[1]Breakeven!$N$212</definedName>
    <definedName name="Units2">[1]Breakeven!$F$212</definedName>
    <definedName name="Units3">[1]Breakeven!$G$212</definedName>
    <definedName name="Units4">[1]Breakeven!$H$212</definedName>
    <definedName name="Units5">[1]Breakeven!$I$212</definedName>
    <definedName name="Units6">[1]Breakeven!$J$212</definedName>
    <definedName name="Units7">[1]Breakeven!$K$212</definedName>
    <definedName name="Units8">[1]Breakeven!$L$212</definedName>
    <definedName name="Units9">[1]Breakeven!$M$212</definedName>
    <definedName name="UnitsSVC">[1]Breakeven!$E$212:$N$212</definedName>
    <definedName name="UnitVariableCost" localSheetId="2">#REF!</definedName>
    <definedName name="UnitVariableCost" localSheetId="3">#REF!</definedName>
    <definedName name="UnitVariableCost">#REF!</definedName>
    <definedName name="UnitVC">[1]Breakeven!$H$147</definedName>
    <definedName name="Yr10CumCF">[1]Payback!$N$32</definedName>
    <definedName name="Yr10CumDiscCF">[1]Payback!$N$67</definedName>
    <definedName name="Yr10DiscCF">[1]Payback!$N$66</definedName>
    <definedName name="Yr10NetCF">[1]Payback!$N$28</definedName>
    <definedName name="Yr1CumCF">[1]Payback!$E$32</definedName>
    <definedName name="Yr1CumDiscCF">[1]Payback!$E$67</definedName>
    <definedName name="Yr1DiscCF">[1]Payback!$E$66</definedName>
    <definedName name="Yr1NetCF">[1]Payback!$E$28</definedName>
    <definedName name="Yr2CumCF">[1]Payback!$F$32</definedName>
    <definedName name="Yr2CumDiscCF">[1]Payback!$F$67</definedName>
    <definedName name="Yr2DiscCF">[1]Payback!$F$66</definedName>
    <definedName name="Yr2NetCF">[1]Payback!$F$28</definedName>
    <definedName name="Yr3CumCF">[1]Payback!$G$32</definedName>
    <definedName name="Yr3CumDiscCF">[1]Payback!$G$67</definedName>
    <definedName name="Yr3DiscCF">[1]Payback!$G$66</definedName>
    <definedName name="Yr3NetCF">[1]Payback!$G$28</definedName>
    <definedName name="Yr4CumCF">[1]Payback!$H$32</definedName>
    <definedName name="Yr4CumDiscCF">[1]Payback!$H$67</definedName>
    <definedName name="Yr4DiscCF">[1]Payback!$H$66</definedName>
    <definedName name="Yr4NetCF">[1]Payback!$H$28</definedName>
    <definedName name="Yr5CumCF">[1]Payback!$I$32</definedName>
    <definedName name="Yr5CumDiscCF">[1]Payback!$I$67</definedName>
    <definedName name="Yr5DiscCF">[1]Payback!$I$66</definedName>
    <definedName name="Yr5NetCF">[1]Payback!$I$28</definedName>
    <definedName name="Yr5Outflow" localSheetId="2">[1]ROI!#REF!</definedName>
    <definedName name="Yr5Outflow" localSheetId="3">[1]ROI!#REF!</definedName>
    <definedName name="Yr5Outflow">[1]ROI!#REF!</definedName>
    <definedName name="Yr6CumCF">[1]Payback!$J$32</definedName>
    <definedName name="Yr6CumDiscCF">[1]Payback!$J$67</definedName>
    <definedName name="Yr6DiscCF">[1]Payback!$J$66</definedName>
    <definedName name="Yr6NetCF">[1]Payback!$J$28</definedName>
    <definedName name="Yr7CumCF">[1]Payback!$K$32</definedName>
    <definedName name="Yr7CumDiscCF">[1]Payback!$K$67</definedName>
    <definedName name="Yr7DiscCF">[1]Payback!$K$66</definedName>
    <definedName name="Yr7NetCF">[1]Payback!$K$28</definedName>
    <definedName name="Yr8CumCF">[1]Payback!$L$32</definedName>
    <definedName name="Yr8CumDiscCF">[1]Payback!$L$67</definedName>
    <definedName name="Yr8DiscCF">[1]Payback!$L$66</definedName>
    <definedName name="Yr8NetCF">[1]Payback!$L$28</definedName>
    <definedName name="Yr9CumCF">[1]Payback!$M$32</definedName>
    <definedName name="Yr9CumDiscCF">[1]Payback!$M$67</definedName>
    <definedName name="Yr9DiscCF">[1]Payback!$M$66</definedName>
    <definedName name="Yr9NetCF">[1]Payback!$M$28</definedName>
  </definedName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22" l="1"/>
  <c r="G32" i="22"/>
  <c r="H31" i="22"/>
  <c r="G31" i="22"/>
  <c r="H30" i="22"/>
  <c r="G30" i="22"/>
  <c r="H29" i="22"/>
  <c r="G29" i="22"/>
  <c r="H28" i="22"/>
  <c r="G28" i="22"/>
  <c r="H26" i="22"/>
  <c r="G26" i="22"/>
  <c r="H25" i="22"/>
  <c r="G25" i="22"/>
  <c r="H24" i="22"/>
  <c r="G24" i="22"/>
  <c r="H23" i="22"/>
  <c r="G23" i="22"/>
  <c r="H22" i="22"/>
  <c r="G22" i="22"/>
  <c r="H16" i="22"/>
  <c r="G16" i="22"/>
  <c r="J16" i="22" s="1"/>
  <c r="H15" i="22"/>
  <c r="G15" i="22"/>
  <c r="J15" i="22" s="1"/>
  <c r="H14" i="22"/>
  <c r="G14" i="22"/>
  <c r="J14" i="22" s="1"/>
  <c r="H13" i="22"/>
  <c r="G13" i="22"/>
  <c r="J13" i="22" s="1"/>
  <c r="H12" i="22"/>
  <c r="G12" i="22"/>
  <c r="J12" i="22" s="1"/>
  <c r="H10" i="22"/>
  <c r="G10" i="22"/>
  <c r="J10" i="22" s="1"/>
  <c r="H9" i="22"/>
  <c r="G9" i="22"/>
  <c r="J9" i="22" s="1"/>
  <c r="H8" i="22"/>
  <c r="G8" i="22"/>
  <c r="J8" i="22" s="1"/>
  <c r="H7" i="22"/>
  <c r="G7" i="22"/>
  <c r="J7" i="22" s="1"/>
  <c r="H6" i="22"/>
  <c r="G6" i="22"/>
  <c r="J6" i="22" s="1"/>
  <c r="I5" i="57"/>
  <c r="I6" i="57"/>
  <c r="I7" i="57"/>
  <c r="I8" i="57"/>
  <c r="I9" i="57"/>
  <c r="I10" i="57"/>
  <c r="I11" i="57"/>
  <c r="I12" i="57"/>
  <c r="I13" i="57"/>
  <c r="I14" i="57"/>
  <c r="M5" i="57"/>
  <c r="M6" i="57"/>
  <c r="M7" i="57"/>
  <c r="M8" i="57"/>
  <c r="M9" i="57"/>
  <c r="M10" i="57"/>
  <c r="M11" i="57"/>
  <c r="M12" i="57"/>
  <c r="M13" i="57"/>
  <c r="M14" i="57"/>
  <c r="E17" i="57"/>
  <c r="E18" i="57"/>
  <c r="E19" i="57"/>
  <c r="E20" i="57"/>
  <c r="E21" i="57"/>
  <c r="E22" i="57"/>
  <c r="E23" i="57"/>
  <c r="E24" i="57"/>
  <c r="E25" i="57"/>
  <c r="E26" i="57"/>
  <c r="E29" i="57"/>
  <c r="E30" i="57"/>
  <c r="E31" i="57"/>
  <c r="E32" i="57"/>
  <c r="E33" i="57"/>
  <c r="E34" i="57"/>
  <c r="E35" i="57"/>
  <c r="E36" i="57"/>
  <c r="E37" i="57"/>
  <c r="E38" i="57"/>
  <c r="M36" i="54"/>
  <c r="N35" i="54"/>
  <c r="N34" i="54"/>
  <c r="N33" i="54"/>
  <c r="N32" i="54"/>
  <c r="N31" i="54"/>
  <c r="N29" i="54"/>
  <c r="N28" i="54"/>
  <c r="N27" i="54"/>
  <c r="N26" i="54"/>
  <c r="N25" i="54"/>
  <c r="M20" i="54"/>
  <c r="N19" i="54"/>
  <c r="N18" i="54"/>
  <c r="N17" i="54"/>
  <c r="N16" i="54"/>
  <c r="N15" i="54"/>
  <c r="N9" i="54"/>
  <c r="N10" i="54"/>
  <c r="N11" i="54"/>
  <c r="N12" i="54"/>
  <c r="N13" i="54"/>
  <c r="B13" i="22"/>
  <c r="B12" i="22"/>
  <c r="H20" i="22" l="1"/>
  <c r="I20" i="22" s="1"/>
  <c r="I31" i="22" s="1"/>
  <c r="K31" i="22" s="1"/>
  <c r="H4" i="22"/>
  <c r="I4" i="22" s="1"/>
  <c r="I7" i="22" s="1"/>
  <c r="K7" i="22" s="1"/>
  <c r="I22" i="22" l="1"/>
  <c r="K22" i="22" s="1"/>
  <c r="I24" i="22"/>
  <c r="K24" i="22" s="1"/>
  <c r="I26" i="22"/>
  <c r="K26" i="22" s="1"/>
  <c r="I28" i="22"/>
  <c r="K28" i="22" s="1"/>
  <c r="I30" i="22"/>
  <c r="K30" i="22" s="1"/>
  <c r="I32" i="22"/>
  <c r="K32" i="22" s="1"/>
  <c r="I23" i="22"/>
  <c r="K23" i="22" s="1"/>
  <c r="I25" i="22"/>
  <c r="K25" i="22" s="1"/>
  <c r="J20" i="22"/>
  <c r="L36" i="54" s="1"/>
  <c r="I29" i="22"/>
  <c r="K29" i="22" s="1"/>
  <c r="I6" i="22"/>
  <c r="K6" i="22" s="1"/>
  <c r="I14" i="22"/>
  <c r="K14" i="22" s="1"/>
  <c r="I9" i="22"/>
  <c r="K9" i="22" s="1"/>
  <c r="I8" i="22"/>
  <c r="K8" i="22" s="1"/>
  <c r="I16" i="22"/>
  <c r="K16" i="22" s="1"/>
  <c r="I13" i="22"/>
  <c r="K13" i="22" s="1"/>
  <c r="I10" i="22"/>
  <c r="K10" i="22" s="1"/>
  <c r="J4" i="22"/>
  <c r="L20" i="54" s="1"/>
  <c r="I15" i="22"/>
  <c r="K15" i="22" s="1"/>
  <c r="I12" i="22"/>
  <c r="K12" i="22" s="1"/>
  <c r="P25" i="54"/>
  <c r="P34" i="54"/>
  <c r="P10" i="54"/>
  <c r="L26" i="22" l="1"/>
  <c r="P29" i="54"/>
  <c r="P26" i="54"/>
  <c r="P33" i="54"/>
  <c r="P35" i="54"/>
  <c r="L32" i="22"/>
  <c r="P32" i="54"/>
  <c r="P28" i="54"/>
  <c r="P27" i="54"/>
  <c r="P31" i="54"/>
  <c r="P19" i="54"/>
  <c r="P9" i="54"/>
  <c r="P16" i="54"/>
  <c r="P15" i="54"/>
  <c r="L16" i="22"/>
  <c r="L10" i="22"/>
  <c r="P11" i="54"/>
  <c r="P18" i="54"/>
  <c r="P12" i="54"/>
  <c r="P13" i="54"/>
  <c r="P17" i="54"/>
  <c r="M32" i="22" l="1"/>
  <c r="I248" i="54" s="1"/>
  <c r="M16" i="22"/>
  <c r="I247" i="54" s="1"/>
  <c r="F12" i="16" l="1"/>
  <c r="E14" i="16"/>
  <c r="E15" i="16"/>
  <c r="E16" i="16"/>
  <c r="E17" i="16"/>
  <c r="E18" i="16"/>
  <c r="E19" i="16"/>
  <c r="E20" i="16"/>
  <c r="E21" i="16"/>
  <c r="E22" i="16"/>
  <c r="E23" i="16"/>
  <c r="E24" i="16"/>
  <c r="E13" i="16"/>
  <c r="B5" i="16" l="1"/>
  <c r="F13" i="16"/>
  <c r="F14" i="16" s="1"/>
  <c r="F15" i="16" l="1"/>
  <c r="G14" i="16"/>
  <c r="C5" i="16" s="1"/>
  <c r="G15" i="16" l="1"/>
  <c r="D5" i="16" s="1"/>
  <c r="F16" i="16"/>
  <c r="G16" i="16" l="1"/>
  <c r="E5" i="16" s="1"/>
  <c r="F17" i="16"/>
  <c r="G17" i="16" l="1"/>
  <c r="F5" i="16" s="1"/>
  <c r="F18" i="16"/>
  <c r="G18" i="16" l="1"/>
  <c r="G5" i="16" s="1"/>
  <c r="F19" i="16"/>
  <c r="G19" i="16" l="1"/>
  <c r="H5" i="16" s="1"/>
  <c r="F20" i="16"/>
  <c r="G20" i="16" l="1"/>
  <c r="I5" i="16" s="1"/>
  <c r="F21" i="16"/>
  <c r="F22" i="16" l="1"/>
  <c r="G21" i="16"/>
  <c r="J5" i="16" s="1"/>
  <c r="G22" i="16" l="1"/>
  <c r="K5" i="16" s="1"/>
  <c r="F23" i="16"/>
  <c r="G23" i="16" l="1"/>
  <c r="L5" i="16" s="1"/>
  <c r="F24" i="16"/>
  <c r="G24" i="16" s="1"/>
  <c r="M5" i="16" s="1"/>
</calcChain>
</file>

<file path=xl/comments1.xml><?xml version="1.0" encoding="utf-8"?>
<comments xmlns="http://schemas.openxmlformats.org/spreadsheetml/2006/main">
  <authors>
    <author>User</author>
  </authors>
  <commentList>
    <comment ref="L7" authorId="0">
      <text>
        <r>
          <rPr>
            <b/>
            <sz val="9"/>
            <color indexed="16"/>
            <rFont val="Tahoma"/>
            <family val="2"/>
          </rPr>
          <t>EVALUACIÓN DE LA POSICIÓN ESTRATÉGICA
DE LA EMPRESA en cada factor
Elige de la lista</t>
        </r>
      </text>
    </comment>
    <comment ref="M7" authorId="0">
      <text>
        <r>
          <rPr>
            <b/>
            <sz val="9"/>
            <color indexed="16"/>
            <rFont val="Tahoma"/>
            <family val="2"/>
          </rPr>
          <t xml:space="preserve">En la columna de la izquierda pon el
% de IMPORTANCIA DE CADA FACTOR
</t>
        </r>
        <r>
          <rPr>
            <sz val="8"/>
            <color indexed="10"/>
            <rFont val="Tahoma"/>
            <family val="2"/>
          </rPr>
          <t>Ten en cuenta que el total no puede 
superar el 100% (incluyendo las dos secciones)</t>
        </r>
      </text>
    </comment>
    <comment ref="P7" authorId="0">
      <text>
        <r>
          <rPr>
            <b/>
            <sz val="9"/>
            <color indexed="16"/>
            <rFont val="Tahoma"/>
            <family val="2"/>
          </rPr>
          <t xml:space="preserve">VALORACIÓN PONDERADA
</t>
        </r>
        <r>
          <rPr>
            <sz val="9"/>
            <color indexed="16"/>
            <rFont val="Tahoma"/>
            <family val="2"/>
          </rPr>
          <t>Posición X % importancia</t>
        </r>
      </text>
    </comment>
    <comment ref="L9" authorId="0">
      <text>
        <r>
          <rPr>
            <b/>
            <sz val="9"/>
            <color indexed="16"/>
            <rFont val="Tahoma"/>
            <family val="2"/>
          </rPr>
          <t>MF: Posición MUY FUERTE
F: Posición FUERTE
M: Posición MEDIA</t>
        </r>
      </text>
    </comment>
    <comment ref="L15" authorId="0">
      <text>
        <r>
          <rPr>
            <b/>
            <sz val="9"/>
            <color indexed="16"/>
            <rFont val="Tahoma"/>
            <family val="2"/>
          </rPr>
          <t>MD: Posición MUY DÉBIL
D: Posición DÉBIL
M: Posición MEDIA</t>
        </r>
      </text>
    </comment>
    <comment ref="L23" authorId="0">
      <text>
        <r>
          <rPr>
            <b/>
            <sz val="9"/>
            <color indexed="16"/>
            <rFont val="Tahoma"/>
            <family val="2"/>
          </rPr>
          <t>EVALUACIÓN DE LA SITUACIÓN
DE CADA FACTOR CRÍTICO Y
DE SU INCIDENCIA EN LA EMPRESA
Elige de la lista</t>
        </r>
      </text>
    </comment>
    <comment ref="M23" authorId="0">
      <text>
        <r>
          <rPr>
            <b/>
            <sz val="9"/>
            <color indexed="16"/>
            <rFont val="Tahoma"/>
            <family val="2"/>
          </rPr>
          <t xml:space="preserve">En la columna de la izquierda pon el
% de IMPORTANCIA DE CADA FACTOR
</t>
        </r>
        <r>
          <rPr>
            <sz val="8"/>
            <color indexed="10"/>
            <rFont val="Tahoma"/>
            <family val="2"/>
          </rPr>
          <t>Ten en cuenta que el total no puede 
superar el 100% (incluyendo las dos secciones)</t>
        </r>
      </text>
    </comment>
    <comment ref="P23" authorId="0">
      <text>
        <r>
          <rPr>
            <b/>
            <sz val="9"/>
            <color indexed="16"/>
            <rFont val="Tahoma"/>
            <family val="2"/>
          </rPr>
          <t xml:space="preserve">VALORACIÓN PONDERADA
</t>
        </r>
        <r>
          <rPr>
            <sz val="9"/>
            <color indexed="16"/>
            <rFont val="Tahoma"/>
            <family val="2"/>
          </rPr>
          <t>Posición X % importancia</t>
        </r>
      </text>
    </comment>
    <comment ref="L25" authorId="0">
      <text>
        <r>
          <rPr>
            <b/>
            <sz val="9"/>
            <color indexed="16"/>
            <rFont val="Tahoma"/>
            <family val="2"/>
          </rPr>
          <t>MF: Muy fuerte
F: Fuerte
M:Media
D: Débil</t>
        </r>
      </text>
    </comment>
    <comment ref="L31" authorId="0">
      <text>
        <r>
          <rPr>
            <b/>
            <sz val="9"/>
            <color indexed="16"/>
            <rFont val="Tahoma"/>
            <family val="2"/>
          </rPr>
          <t>MF: Muy fuerte
F: Fuerte
M:Media
D: Débil</t>
        </r>
      </text>
    </comment>
  </commentList>
</comments>
</file>

<file path=xl/sharedStrings.xml><?xml version="1.0" encoding="utf-8"?>
<sst xmlns="http://schemas.openxmlformats.org/spreadsheetml/2006/main" count="193" uniqueCount="124">
  <si>
    <t>A</t>
  </si>
  <si>
    <t>D</t>
  </si>
  <si>
    <t xml:space="preserve"> </t>
  </si>
  <si>
    <t>Febrero</t>
  </si>
  <si>
    <t xml:space="preserve">  ANÁLISIS D.A.F.O. - F.O.D.A.</t>
  </si>
  <si>
    <t>Análisis D.A.F.O.</t>
  </si>
  <si>
    <t>Debilidades</t>
  </si>
  <si>
    <t>Fortalezas</t>
  </si>
  <si>
    <t>Amenazas</t>
  </si>
  <si>
    <t>Oportunidades</t>
  </si>
  <si>
    <t>LOCALIZAR MES</t>
  </si>
  <si>
    <t>Poniendo el primer mes en el índice, se desarrollan los demás</t>
  </si>
  <si>
    <t>LISTA</t>
  </si>
  <si>
    <t>RANGOS</t>
  </si>
  <si>
    <t>SELECCIÓN MESES</t>
  </si>
  <si>
    <t xml:space="preserve"> NUMES</t>
  </si>
  <si>
    <t>BUSCARMES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</si>
  <si>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</si>
  <si>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</si>
  <si>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</si>
  <si>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</si>
  <si>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</si>
  <si>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</si>
  <si>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</si>
  <si>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</si>
  <si>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</si>
  <si>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</si>
  <si>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</si>
  <si>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nomeses</t>
  </si>
  <si>
    <t>F</t>
  </si>
  <si>
    <t>O</t>
  </si>
  <si>
    <t>Pueden generar VENTAJAS COMPETITIVAS</t>
  </si>
  <si>
    <t>Pueden generar PROBLEMAS</t>
  </si>
  <si>
    <t>INTERNAS</t>
  </si>
  <si>
    <t>Procedentes del ENTORNO</t>
  </si>
  <si>
    <t>INTENSIDAD</t>
  </si>
  <si>
    <t>¿Cómo funciona este cuadro?</t>
  </si>
  <si>
    <t>DEBILIDADES</t>
  </si>
  <si>
    <t>FORTALEZAS</t>
  </si>
  <si>
    <t>AMENAZAS</t>
  </si>
  <si>
    <t>OPORTUNIDADES</t>
  </si>
  <si>
    <t>AMENAZARAS</t>
  </si>
  <si>
    <t>POSITION</t>
  </si>
  <si>
    <t>POSICIÓN</t>
  </si>
  <si>
    <t>VALOR</t>
  </si>
  <si>
    <t>FACTORES CRÍTICOS PARA EL ÉXITO</t>
  </si>
  <si>
    <t>Análisis de la SITUACIÓN INTERNA</t>
  </si>
  <si>
    <t>M</t>
  </si>
  <si>
    <t>MF</t>
  </si>
  <si>
    <t>pon los factores críticos</t>
  </si>
  <si>
    <t>% Importancia para ÉXITO</t>
  </si>
  <si>
    <t>VALORACIÓN</t>
  </si>
  <si>
    <t>MD</t>
  </si>
  <si>
    <t>Análisis de la SITUACIÓN EXTERNA</t>
  </si>
  <si>
    <r>
      <t xml:space="preserve">ANÁLISIS de la POSICIÓN ESTRATÉGICA </t>
    </r>
    <r>
      <rPr>
        <sz val="14"/>
        <color rgb="FFFFFFCC"/>
        <rFont val="Tahoma"/>
        <family val="2"/>
      </rPr>
      <t>(DAFO)</t>
    </r>
  </si>
  <si>
    <t>Esta es una adaptación de la matriz DAFO para mostrar gráficamente la situación actual de la empresa</t>
  </si>
  <si>
    <t>Este cuadro debe tomarse con mucha precaución (es de dificil aplicación) y comprender muy bien su funcionamiento para enunciarlo correctamente.</t>
  </si>
  <si>
    <t>Parte del esquema clásico DAFO/FODA con cuatro secciones divididas en dos partes:</t>
  </si>
  <si>
    <t xml:space="preserve"> - Análisis de la situación INTERNA: (1) Fortalezas y (2) Debilidades.</t>
  </si>
  <si>
    <t xml:space="preserve"> - Análisis de la situación EXTERNA: (1) Oportunidades y (2) Amenazas.</t>
  </si>
  <si>
    <t xml:space="preserve">En cada sección debemos incluir los FACTORES CRÍTICOS para el éxito </t>
  </si>
  <si>
    <t>Se trata de un % que ponderará el resultado a fin de ajustarlo al máximo a la realidad.</t>
  </si>
  <si>
    <t>A cada uno de estos factores hay que asignarle un % de influencia sobre el éxito.</t>
  </si>
  <si>
    <t>Finalmente, debe valorarse cada uno de dichos factores eligiendo de las listas desplegables.</t>
  </si>
  <si>
    <t>Hecho esto, aparecen a la derecha unos gráficos que nos permiten un primer análisis comparativo de cada factor.</t>
  </si>
  <si>
    <t>Abajo tienes un gráfico con la posición actual de la empresa respecto a dichos factores críticos</t>
  </si>
  <si>
    <t>Importante tener en cuenta</t>
  </si>
  <si>
    <t>Lee los comentarios incluidos en las cabeceras de columna y fila</t>
  </si>
  <si>
    <t xml:space="preserve">¿Qué es y para que sirve esta hoja? </t>
  </si>
  <si>
    <t>no ocultar va al gráfico</t>
  </si>
  <si>
    <t>Son los factores que, en cada cuadrante, influyen de forma importante en el éxito (o el fracaso) de la empresa o proyecto, son factores clave.</t>
  </si>
  <si>
    <t>Es importante insistir que, en este caso, hay que huir de la "literatura" y centrarse en factores bien identificados y claramente influyentes (clave).</t>
  </si>
  <si>
    <t>ZONA DE CÁLCULOS - NO BORRAR</t>
  </si>
  <si>
    <t>DAFO</t>
  </si>
  <si>
    <t>Estrategias OFENSIVAS</t>
  </si>
  <si>
    <t>Estrategias REORIENTACIÓN</t>
  </si>
  <si>
    <t>Estrategias DEFENSIVAS</t>
  </si>
  <si>
    <t>Estrategias SUPERVIVENCIA</t>
  </si>
  <si>
    <t>Estrategias - MATRIZ DAFO / FODA</t>
  </si>
  <si>
    <t>Esta intersección nos ofrece la situación ideal y nos obliga a desarrollar estrategias EXPANSIVAS a fin de aprovechar al máximo la situación.</t>
  </si>
  <si>
    <t>Inversiones, ampliaciones, desarrollo, esta es la dirección correcta.</t>
  </si>
  <si>
    <t>1º Fortalezas + Oportunidades = Estrategias OFENSIVAS.</t>
  </si>
  <si>
    <t>2º Fortalezas + Amenazas = Estrategias DEFENSIVAS.</t>
  </si>
  <si>
    <t>3º Debilidades + Oportunidades = Estrategias de REORIENTACIÓN.</t>
  </si>
  <si>
    <t>Cambiar, reorientar, reordenar, redireccionar, esta es la línea para cambiar las cosas y sacar partido de las nuevas posibilidades.</t>
  </si>
  <si>
    <t>Este cuadro se deriva del efectuado en la parte anterior, partiendo de dicho análisis aquí establecemos las líneas estratégicas.</t>
  </si>
  <si>
    <t>De la matriz inicial se determinan cuatro escenarios:</t>
  </si>
  <si>
    <t>En esta situación no estamos en condiciones de aprovechar las oportunidades y las estrategias deben ir encaminadas a cambiar las cosas.</t>
  </si>
  <si>
    <t>Es el peor escenario donde actuar, si el análisis ha sido hecho correctamente, como máximo podemos aspirar a la supervivencia y, muchas veces, será necesaria</t>
  </si>
  <si>
    <t>Pon las estrategias concretas o las líneas estratégicas en cada uno de los escenarios</t>
  </si>
  <si>
    <t>4º Debilidades + Amenazas = Estrategias de SUPERVIVENCIA.</t>
  </si>
  <si>
    <t>comenzar</t>
  </si>
  <si>
    <t>Matriz DAFO - FODA</t>
  </si>
  <si>
    <r>
      <t>Análisis Estratégico - PE248G para Excel</t>
    </r>
    <r>
      <rPr>
        <sz val="8"/>
        <color rgb="FFFFFFCC"/>
        <rFont val="Segoe UI"/>
        <family val="2"/>
      </rPr>
      <t>©</t>
    </r>
    <r>
      <rPr>
        <sz val="10"/>
        <color rgb="FFFFFFCC"/>
        <rFont val="Segoe UI"/>
        <family val="2"/>
      </rPr>
      <t xml:space="preserve"> 2010</t>
    </r>
  </si>
  <si>
    <t>Libro para Excel® construido con las aportaciones de los usuarios y el equipo de e.ditor consulting sl</t>
  </si>
  <si>
    <t>© e.ditor consulting sl y los autores</t>
  </si>
  <si>
    <t>Recomendado</t>
  </si>
  <si>
    <t>Todo lo que necesitas para generar el mejor plan:</t>
  </si>
  <si>
    <t>Análisis estratégico McKinsey, POS, 5 fuerzas, BGC, FODA matemático, etc. Planificación estratégica, diagramas GANTT automatizados, etc…</t>
  </si>
  <si>
    <t xml:space="preserve">          Recomendado</t>
  </si>
  <si>
    <t>Hoja totalmente modificable, sólo tienes que desproteger la hoja (no tiene password)</t>
  </si>
  <si>
    <t>Hoja modificable, la programación está en una hoja oculta que, en esta versión gratuita, no es modificable.</t>
  </si>
  <si>
    <t>Posición Estratégica Actual - FODA</t>
  </si>
  <si>
    <t>Aquí nuestra estrategias deben ir encaminadas a defender nuestras posiciones, sólidas, y esperar el desarrollo positivo de los acontecimientos.</t>
  </si>
  <si>
    <t>Mantenerse, prevenir, optimizar, flexibilizar, este es el camino para hacer frente con garantías a las amenazas.</t>
  </si>
  <si>
    <t>una salida ordenada.  Reducir, ajustar, minimizar y preparar una posible salida con el mínimo coste son las mejores opciones en estas circunstancias.</t>
  </si>
  <si>
    <t>La suma de los % de importancia para el éxito de cada una de las dos partes no puede sumar más de 100% (Aparecerá un aviso si es así)</t>
  </si>
  <si>
    <t xml:space="preserve">Aumento de la sobreoferta en el mercado de la seguridad privada. </t>
  </si>
  <si>
    <t xml:space="preserve">Decrecimiento en la demanda del mercado de seguridad privada. </t>
  </si>
  <si>
    <t xml:space="preserve">Crecimiento aumentado de la competencia directa a la compañía </t>
  </si>
  <si>
    <t xml:space="preserve">Crecimiento sostenido de la demanda en el sector de la seguridad privada </t>
  </si>
  <si>
    <t xml:space="preserve">Nuevas politicas de exportación e importación que apoyen al crecimiento de la compañía. </t>
  </si>
  <si>
    <t xml:space="preserve">Crecimiento de casos relacionados con la inseguridad y robo en las principales ciudades del país. </t>
  </si>
  <si>
    <t>Baja participación en estrategias publicitarias y eventos relacionados con la seguridad privada.</t>
  </si>
  <si>
    <t xml:space="preserve">Falta de solvento económico y alta generación de cartera ala compañia por falta de pago de los clientes. </t>
  </si>
  <si>
    <t xml:space="preserve">Poco sentido de empoderamiento con la compañía por parte de los colaboradores. </t>
  </si>
  <si>
    <t xml:space="preserve">Ausencia de un plan de desarrollo para la compañía frente al entorno de la seguridad privada en las principales ciudades del país. </t>
  </si>
  <si>
    <t>Alta capacitación y fomación en los colaboradores periodicamente.</t>
  </si>
  <si>
    <t xml:space="preserve">Diversificación del portafolio de la compañía de servicio de seguridad privada en comparacion con la competencia en el sector </t>
  </si>
  <si>
    <t xml:space="preserve">Implementación de nuevas tecnologías en la compañía para la certificación de un óptimo servicio prestado. </t>
  </si>
  <si>
    <t>Eficiencia en la atnción al cliente y efectividad frente a la prestación de servicios de seguridad privada.</t>
  </si>
  <si>
    <t xml:space="preserve">Disminución de costos por ingreso de nuevas tecnologías en el entorno </t>
  </si>
  <si>
    <t>Eficiencia en la atención al cliente y efectividad frente a la prestación de servicios de seguridad privada.</t>
  </si>
  <si>
    <t>Cambio en las politicas económicas que puedan llegar a afectar el sector de la seguridad privada en Colombia.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</si>
</sst>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Tahoma"/>
      <family val="2"/>
    </font>
    <font>
      <sz val="8"/>
      <name val="Tahoma"/>
      <family val="2"/>
    </font>
    <font>
      <sz val="12"/>
      <name val="Arial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2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24"/>
      <color indexed="9"/>
      <name val="Arial"/>
      <family val="2"/>
    </font>
    <font>
      <b/>
      <sz val="12"/>
      <color indexed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1"/>
      <color indexed="10"/>
      <name val="Tahoma"/>
      <family val="2"/>
    </font>
    <font>
      <sz val="8"/>
      <color indexed="23"/>
      <name val="Arial"/>
      <family val="2"/>
    </font>
    <font>
      <sz val="11"/>
      <color rgb="FF9C6500"/>
      <name val="Calibri"/>
      <family val="2"/>
      <scheme val="minor"/>
    </font>
    <font>
      <b/>
      <sz val="14"/>
      <color theme="0"/>
      <name val="Tahoma"/>
      <family val="2"/>
    </font>
    <font>
      <sz val="12"/>
      <color theme="0"/>
      <name val="Tahoma"/>
      <family val="2"/>
    </font>
    <font>
      <b/>
      <sz val="14"/>
      <color rgb="FFFFFF99"/>
      <name val="Tahoma"/>
      <family val="2"/>
    </font>
    <font>
      <b/>
      <sz val="10"/>
      <color theme="0"/>
      <name val="Tahoma"/>
      <family val="2"/>
    </font>
    <font>
      <sz val="12"/>
      <color theme="6" tint="0.59999389629810485"/>
      <name val="Tahoma"/>
      <family val="2"/>
    </font>
    <font>
      <b/>
      <sz val="8"/>
      <name val="Segoe UI"/>
      <family val="2"/>
    </font>
    <font>
      <sz val="12"/>
      <name val="Segoe UI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6"/>
      <color rgb="FFFFFFCC"/>
      <name val="Tahoma"/>
      <family val="2"/>
    </font>
    <font>
      <sz val="8"/>
      <name val="Segoe UI"/>
      <family val="2"/>
    </font>
    <font>
      <b/>
      <sz val="12"/>
      <name val="Segoe UI"/>
      <family val="2"/>
    </font>
    <font>
      <b/>
      <sz val="14"/>
      <color rgb="FFFFFFCC"/>
      <name val="Tahoma"/>
      <family val="2"/>
    </font>
    <font>
      <b/>
      <sz val="16"/>
      <name val="Segoe UI"/>
      <family val="2"/>
    </font>
    <font>
      <b/>
      <sz val="14"/>
      <name val="Segoe UI"/>
      <family val="2"/>
    </font>
    <font>
      <b/>
      <sz val="11"/>
      <color theme="9" tint="-0.499984740745262"/>
      <name val="Segoe UI"/>
      <family val="2"/>
    </font>
    <font>
      <b/>
      <sz val="28"/>
      <color theme="6" tint="-0.499984740745262"/>
      <name val="Segoe UI"/>
      <family val="2"/>
    </font>
    <font>
      <b/>
      <sz val="18"/>
      <color theme="0"/>
      <name val="Segoe UI"/>
      <family val="2"/>
    </font>
    <font>
      <b/>
      <sz val="14"/>
      <color theme="6" tint="-0.249977111117893"/>
      <name val="Segoe UI"/>
      <family val="2"/>
    </font>
    <font>
      <b/>
      <sz val="14"/>
      <color theme="0" tint="-0.499984740745262"/>
      <name val="Segoe UI"/>
      <family val="2"/>
    </font>
    <font>
      <b/>
      <sz val="28"/>
      <color theme="2" tint="-0.749992370372631"/>
      <name val="Segoe UI"/>
      <family val="2"/>
    </font>
    <font>
      <b/>
      <sz val="14"/>
      <color theme="2" tint="-0.499984740745262"/>
      <name val="Segoe UI"/>
      <family val="2"/>
    </font>
    <font>
      <b/>
      <sz val="18"/>
      <name val="Segoe UI"/>
      <family val="2"/>
    </font>
    <font>
      <b/>
      <sz val="16"/>
      <color theme="2" tint="-0.749992370372631"/>
      <name val="Segoe UI"/>
      <family val="2"/>
    </font>
    <font>
      <sz val="14"/>
      <color theme="6" tint="-0.499984740745262"/>
      <name val="Segoe UI"/>
      <family val="2"/>
    </font>
    <font>
      <sz val="10"/>
      <color theme="6" tint="-0.499984740745262"/>
      <name val="Segoe UI"/>
      <family val="2"/>
    </font>
    <font>
      <b/>
      <sz val="20"/>
      <color rgb="FFFFFFCC"/>
      <name val="Tahoma"/>
      <family val="2"/>
    </font>
    <font>
      <sz val="14"/>
      <color theme="0" tint="-0.34998626667073579"/>
      <name val="Segoe UI"/>
      <family val="2"/>
    </font>
    <font>
      <sz val="8"/>
      <color rgb="FF9C65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Segoe UI"/>
      <family val="2"/>
    </font>
    <font>
      <b/>
      <sz val="10"/>
      <name val="Segoe UI"/>
      <family val="2"/>
    </font>
    <font>
      <b/>
      <sz val="11"/>
      <color theme="2" tint="-0.89999084444715716"/>
      <name val="Segoe UI"/>
      <family val="2"/>
    </font>
    <font>
      <b/>
      <sz val="11"/>
      <color theme="2" tint="-0.89999084444715716"/>
      <name val="Tahoma"/>
      <family val="2"/>
    </font>
    <font>
      <sz val="18"/>
      <color theme="6" tint="0.79998168889431442"/>
      <name val="Tahoma"/>
      <family val="2"/>
    </font>
    <font>
      <b/>
      <sz val="9"/>
      <color indexed="16"/>
      <name val="Tahoma"/>
      <family val="2"/>
    </font>
    <font>
      <sz val="9"/>
      <color indexed="16"/>
      <name val="Tahoma"/>
      <family val="2"/>
    </font>
    <font>
      <b/>
      <sz val="18"/>
      <color rgb="FFEBF1DE"/>
      <name val="Tahoma"/>
      <family val="2"/>
    </font>
    <font>
      <b/>
      <sz val="18"/>
      <color theme="9" tint="-0.499984740745262"/>
      <name val="Segoe UI"/>
      <family val="2"/>
    </font>
    <font>
      <b/>
      <sz val="10"/>
      <color theme="2" tint="-0.749992370372631"/>
      <name val="Segoe UI"/>
      <family val="2"/>
    </font>
    <font>
      <b/>
      <sz val="8"/>
      <color theme="2" tint="-0.749992370372631"/>
      <name val="Segoe UI"/>
      <family val="2"/>
    </font>
    <font>
      <b/>
      <sz val="9"/>
      <color theme="2" tint="-0.749992370372631"/>
      <name val="Segoe UI"/>
      <family val="2"/>
    </font>
    <font>
      <b/>
      <sz val="8"/>
      <color theme="2" tint="-0.89999084444715716"/>
      <name val="Tahoma"/>
      <family val="2"/>
    </font>
    <font>
      <b/>
      <sz val="18"/>
      <color theme="0" tint="-4.9989318521683403E-2"/>
      <name val="Segoe UI"/>
      <family val="2"/>
    </font>
    <font>
      <sz val="8"/>
      <color theme="0"/>
      <name val="Segoe UI"/>
      <family val="2"/>
    </font>
    <font>
      <b/>
      <sz val="8"/>
      <color theme="6" tint="0.79998168889431442"/>
      <name val="Segoe UI"/>
      <family val="2"/>
    </font>
    <font>
      <sz val="8"/>
      <color indexed="10"/>
      <name val="Tahoma"/>
      <family val="2"/>
    </font>
    <font>
      <b/>
      <sz val="8"/>
      <color rgb="FFFF0000"/>
      <name val="Tahoma"/>
      <family val="2"/>
    </font>
    <font>
      <sz val="14"/>
      <color rgb="FFFFFFCC"/>
      <name val="Tahoma"/>
      <family val="2"/>
    </font>
    <font>
      <b/>
      <sz val="22"/>
      <color theme="1" tint="0.499984740745262"/>
      <name val="Segoe UI"/>
      <family val="2"/>
    </font>
    <font>
      <b/>
      <sz val="10"/>
      <color rgb="FF800000"/>
      <name val="Segoe UI"/>
      <family val="2"/>
    </font>
    <font>
      <b/>
      <sz val="14"/>
      <color theme="6" tint="0.79998168889431442"/>
      <name val="Segoe UI"/>
      <family val="2"/>
    </font>
    <font>
      <sz val="10"/>
      <color theme="2" tint="-9.9978637043366805E-2"/>
      <name val="Tahoma"/>
      <family val="2"/>
    </font>
    <font>
      <b/>
      <sz val="24"/>
      <color theme="2" tint="-9.9978637043366805E-2"/>
      <name val="Segoe UI"/>
      <family val="2"/>
    </font>
    <font>
      <sz val="8"/>
      <color theme="6" tint="-0.499984740745262"/>
      <name val="Segoe UI"/>
      <family val="2"/>
    </font>
    <font>
      <b/>
      <sz val="8"/>
      <color theme="1" tint="0.499984740745262"/>
      <name val="Segoe UI"/>
      <family val="2"/>
    </font>
    <font>
      <b/>
      <sz val="16"/>
      <color theme="0"/>
      <name val="Segoe UI"/>
      <family val="2"/>
    </font>
    <font>
      <b/>
      <sz val="48"/>
      <color theme="6" tint="0.59999389629810485"/>
      <name val="Segoe UI"/>
      <family val="2"/>
    </font>
    <font>
      <sz val="10"/>
      <color theme="1"/>
      <name val="Segoe UI"/>
      <family val="2"/>
    </font>
    <font>
      <b/>
      <sz val="14"/>
      <color theme="1" tint="0.34998626667073579"/>
      <name val="Segoe UI"/>
      <family val="2"/>
    </font>
    <font>
      <b/>
      <sz val="16"/>
      <color theme="5" tint="-0.499984740745262"/>
      <name val="Segoe UI"/>
      <family val="2"/>
    </font>
    <font>
      <b/>
      <sz val="18"/>
      <color indexed="9"/>
      <name val="Segoe UI"/>
      <family val="2"/>
    </font>
    <font>
      <sz val="18"/>
      <color indexed="9"/>
      <name val="Segoe UI"/>
      <family val="2"/>
    </font>
    <font>
      <sz val="28"/>
      <name val="Arial"/>
      <family val="2"/>
    </font>
    <font>
      <sz val="10"/>
      <color rgb="FFFFFFCC"/>
      <name val="Segoe UI"/>
      <family val="2"/>
    </font>
    <font>
      <sz val="8"/>
      <color rgb="FFFFFFCC"/>
      <name val="Segoe UI"/>
      <family val="2"/>
    </font>
    <font>
      <sz val="20"/>
      <name val="Arial"/>
      <family val="2"/>
    </font>
    <font>
      <sz val="9"/>
      <name val="Arial"/>
      <family val="2"/>
    </font>
    <font>
      <sz val="9"/>
      <color indexed="23"/>
      <name val="Segoe UI"/>
      <family val="2"/>
    </font>
    <font>
      <sz val="9"/>
      <name val="Verdana"/>
      <family val="2"/>
    </font>
    <font>
      <sz val="8"/>
      <color indexed="23"/>
      <name val="Tahoma"/>
      <family val="2"/>
    </font>
    <font>
      <b/>
      <sz val="12"/>
      <color indexed="42"/>
      <name val="Tahoma"/>
      <family val="2"/>
    </font>
    <font>
      <u/>
      <sz val="11"/>
      <color theme="10"/>
      <name val="Calibri"/>
      <family val="2"/>
    </font>
    <font>
      <b/>
      <sz val="14"/>
      <color rgb="FFFFFFCC"/>
      <name val="Segoe UI"/>
      <family val="2"/>
    </font>
    <font>
      <sz val="12"/>
      <color theme="0" tint="-0.499984740745262"/>
      <name val="Arial"/>
      <family val="2"/>
    </font>
    <font>
      <b/>
      <sz val="26"/>
      <color theme="0" tint="-0.499984740745262"/>
      <name val="Segoe UI"/>
      <family val="2"/>
    </font>
    <font>
      <sz val="12"/>
      <color theme="0" tint="-0.499984740745262"/>
      <name val="Segoe UI"/>
      <family val="2"/>
    </font>
    <font>
      <b/>
      <sz val="22"/>
      <color theme="5" tint="0.39997558519241921"/>
      <name val="Segoe UI"/>
      <family val="2"/>
    </font>
    <font>
      <b/>
      <sz val="24"/>
      <color theme="5" tint="0.39997558519241921"/>
      <name val="Segoe UI"/>
      <family val="2"/>
    </font>
    <font>
      <b/>
      <sz val="18"/>
      <color theme="5" tint="0.39997558519241921"/>
      <name val="Segoe UI"/>
      <family val="2"/>
    </font>
    <font>
      <sz val="9"/>
      <color theme="0" tint="-0.499984740745262"/>
      <name val="Segoe UI"/>
      <family val="2"/>
    </font>
    <font>
      <sz val="18"/>
      <name val="Arial"/>
      <family val="2"/>
    </font>
    <font>
      <b/>
      <sz val="16"/>
      <color rgb="FFC00000"/>
      <name val="Segoe UI"/>
      <family val="2"/>
    </font>
    <font>
      <b/>
      <sz val="11"/>
      <color rgb="FFC0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rgb="FFEBF1DE"/>
        <bgColor rgb="FFEBF1DE"/>
      </patternFill>
    </fill>
    <fill>
      <patternFill patternType="solid">
        <fgColor theme="6" tint="-0.499984740745262"/>
        <bgColor theme="6" tint="-0.499984740745262"/>
      </patternFill>
    </fill>
    <fill>
      <patternFill patternType="solid">
        <fgColor theme="2" tint="-0.499984740745262"/>
        <bgColor theme="2" tint="-0.499984740745262"/>
      </patternFill>
    </fill>
    <fill>
      <patternFill patternType="solid">
        <fgColor theme="6" tint="0.39994506668294322"/>
        <bgColor theme="6" tint="0.399945066682943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BF1D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rgb="FFEBF1DE"/>
      </patternFill>
    </fill>
    <fill>
      <patternFill patternType="solid">
        <fgColor theme="5" tint="-0.499984740745262"/>
        <bgColor theme="6" tint="-0.499984740745262"/>
      </patternFill>
    </fill>
    <fill>
      <patternFill patternType="solid">
        <fgColor theme="5" tint="-0.499984740745262"/>
        <bgColor rgb="FFEBF1DE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rgb="FFEBF1DE"/>
      </patternFill>
    </fill>
  </fills>
  <borders count="212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23"/>
      </bottom>
      <diagonal/>
    </border>
    <border>
      <left/>
      <right/>
      <top style="thin">
        <color indexed="22"/>
      </top>
      <bottom style="medium">
        <color indexed="23"/>
      </bottom>
      <diagonal/>
    </border>
    <border>
      <left/>
      <right style="thin">
        <color indexed="22"/>
      </right>
      <top style="thin">
        <color indexed="22"/>
      </top>
      <bottom style="medium">
        <color indexed="23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6" tint="-0.49998474074526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5" tint="-0.499984740745262"/>
      </top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ck">
        <color theme="5" tint="-0.499984740745262"/>
      </top>
      <bottom/>
      <diagonal/>
    </border>
    <border>
      <left/>
      <right style="thin">
        <color theme="0" tint="-0.24994659260841701"/>
      </right>
      <top style="thick">
        <color theme="5" tint="-0.49998474074526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/>
      <top style="thin">
        <color theme="0" tint="-0.14996795556505021"/>
      </top>
      <bottom style="hair">
        <color indexed="22"/>
      </bottom>
      <diagonal/>
    </border>
    <border>
      <left/>
      <right style="thin">
        <color indexed="22"/>
      </right>
      <top style="thin">
        <color theme="0" tint="-0.14996795556505021"/>
      </top>
      <bottom style="hair">
        <color indexed="22"/>
      </bottom>
      <diagonal/>
    </border>
    <border>
      <left/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 style="thin">
        <color indexed="22"/>
      </right>
      <top/>
      <bottom style="thin">
        <color theme="0" tint="-0.149967955565050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6" tint="-0.24994659260841701"/>
      </bottom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24994659260841701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hair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rgb="FF800000"/>
      </left>
      <right/>
      <top/>
      <bottom/>
      <diagonal/>
    </border>
    <border>
      <left/>
      <right style="thin">
        <color rgb="FF800000"/>
      </right>
      <top/>
      <bottom/>
      <diagonal/>
    </border>
    <border>
      <left style="thin">
        <color rgb="FF800000"/>
      </left>
      <right/>
      <top/>
      <bottom style="thin">
        <color rgb="FF800000"/>
      </bottom>
      <diagonal/>
    </border>
    <border>
      <left/>
      <right/>
      <top/>
      <bottom style="thin">
        <color rgb="FF800000"/>
      </bottom>
      <diagonal/>
    </border>
    <border>
      <left/>
      <right style="thin">
        <color rgb="FF800000"/>
      </right>
      <top/>
      <bottom style="thin">
        <color rgb="FF800000"/>
      </bottom>
      <diagonal/>
    </border>
    <border>
      <left style="thin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24994659260841701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indexed="22"/>
      </left>
      <right style="thin">
        <color theme="2" tint="-9.9948118533890809E-2"/>
      </right>
      <top style="thin">
        <color indexed="22"/>
      </top>
      <bottom style="medium">
        <color indexed="23"/>
      </bottom>
      <diagonal/>
    </border>
    <border>
      <left style="medium">
        <color rgb="FF339933"/>
      </left>
      <right/>
      <top style="medium">
        <color rgb="FF339933"/>
      </top>
      <bottom/>
      <diagonal/>
    </border>
    <border>
      <left/>
      <right/>
      <top style="medium">
        <color rgb="FF339933"/>
      </top>
      <bottom/>
      <diagonal/>
    </border>
    <border>
      <left/>
      <right style="medium">
        <color rgb="FF339933"/>
      </right>
      <top style="medium">
        <color rgb="FF339933"/>
      </top>
      <bottom/>
      <diagonal/>
    </border>
    <border>
      <left style="medium">
        <color rgb="FF339933"/>
      </left>
      <right/>
      <top/>
      <bottom/>
      <diagonal/>
    </border>
    <border>
      <left/>
      <right style="medium">
        <color rgb="FF339933"/>
      </right>
      <top/>
      <bottom/>
      <diagonal/>
    </border>
    <border>
      <left style="medium">
        <color rgb="FF339933"/>
      </left>
      <right/>
      <top/>
      <bottom style="medium">
        <color rgb="FF339933"/>
      </bottom>
      <diagonal/>
    </border>
    <border>
      <left/>
      <right/>
      <top/>
      <bottom style="medium">
        <color rgb="FF339933"/>
      </bottom>
      <diagonal/>
    </border>
    <border>
      <left/>
      <right style="medium">
        <color rgb="FF339933"/>
      </right>
      <top/>
      <bottom style="medium">
        <color rgb="FF339933"/>
      </bottom>
      <diagonal/>
    </border>
    <border>
      <left style="medium">
        <color rgb="FF339933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/>
      <bottom/>
      <diagonal/>
    </border>
    <border>
      <left style="medium">
        <color rgb="FF339933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/>
      <diagonal/>
    </border>
    <border>
      <left style="medium">
        <color theme="6" tint="-0.24994659260841701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6" tint="-0.24994659260841701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rgb="FF33993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rgb="FF339933"/>
      </left>
      <right/>
      <top style="hair">
        <color theme="0" tint="-0.24994659260841701"/>
      </top>
      <bottom style="medium">
        <color rgb="FF339933"/>
      </bottom>
      <diagonal/>
    </border>
    <border>
      <left/>
      <right/>
      <top style="hair">
        <color theme="0" tint="-0.24994659260841701"/>
      </top>
      <bottom style="medium">
        <color rgb="FF339933"/>
      </bottom>
      <diagonal/>
    </border>
    <border>
      <left style="medium">
        <color rgb="FF339933"/>
      </left>
      <right/>
      <top/>
      <bottom style="hair">
        <color theme="0" tint="-0.24994659260841701"/>
      </bottom>
      <diagonal/>
    </border>
    <border>
      <left style="medium">
        <color rgb="FF339933"/>
      </left>
      <right/>
      <top style="thin">
        <color theme="6" tint="0.39994506668294322"/>
      </top>
      <bottom style="medium">
        <color rgb="FF339933"/>
      </bottom>
      <diagonal/>
    </border>
    <border>
      <left/>
      <right/>
      <top style="thin">
        <color theme="6" tint="0.39994506668294322"/>
      </top>
      <bottom style="medium">
        <color rgb="FF339933"/>
      </bottom>
      <diagonal/>
    </border>
    <border>
      <left style="medium">
        <color theme="3" tint="0.39994506668294322"/>
      </left>
      <right/>
      <top/>
      <bottom style="hair">
        <color theme="0" tint="-0.24994659260841701"/>
      </bottom>
      <diagonal/>
    </border>
    <border>
      <left style="medium">
        <color theme="3" tint="0.39994506668294322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3" tint="0.3999450666829432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3" tint="0.39994506668294322"/>
      </left>
      <right/>
      <top style="hair">
        <color theme="0" tint="-0.24994659260841701"/>
      </top>
      <bottom style="medium">
        <color rgb="FF339933"/>
      </bottom>
      <diagonal/>
    </border>
    <border>
      <left/>
      <right style="medium">
        <color theme="3" tint="0.39994506668294322"/>
      </right>
      <top style="hair">
        <color theme="0" tint="-0.24994659260841701"/>
      </top>
      <bottom style="medium">
        <color rgb="FF339933"/>
      </bottom>
      <diagonal/>
    </border>
    <border>
      <left/>
      <right style="medium">
        <color theme="9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3" tint="0.39994506668294322"/>
      </left>
      <right/>
      <top style="thin">
        <color theme="6" tint="0.39994506668294322"/>
      </top>
      <bottom style="medium">
        <color theme="3" tint="0.39991454817346722"/>
      </bottom>
      <diagonal/>
    </border>
    <border>
      <left/>
      <right/>
      <top style="thin">
        <color theme="6" tint="0.39994506668294322"/>
      </top>
      <bottom style="medium">
        <color theme="3" tint="0.39991454817346722"/>
      </bottom>
      <diagonal/>
    </border>
    <border>
      <left/>
      <right/>
      <top style="thin">
        <color theme="9" tint="0.7999816888943144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0.7999816888943144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0.79998168889431442"/>
      </top>
      <bottom style="medium">
        <color theme="9" tint="-0.499984740745262"/>
      </bottom>
      <diagonal/>
    </border>
    <border>
      <left style="medium">
        <color theme="3" tint="0.39994506668294322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medium">
        <color theme="9" tint="-0.499984740745262"/>
      </right>
      <top style="hair">
        <color theme="0" tint="-0.24994659260841701"/>
      </top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hair">
        <color theme="0" tint="-0.24994659260841701"/>
      </bottom>
      <diagonal/>
    </border>
    <border>
      <left/>
      <right/>
      <top style="medium">
        <color theme="2" tint="-0.749961851863155"/>
      </top>
      <bottom style="hair">
        <color theme="0" tint="-0.24994659260841701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hair">
        <color theme="0" tint="-0.24994659260841701"/>
      </bottom>
      <diagonal/>
    </border>
    <border>
      <left style="medium">
        <color theme="2" tint="-0.749961851863155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2" tint="-0.749961851863155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2" tint="-0.749961851863155"/>
      </left>
      <right/>
      <top style="hair">
        <color theme="0" tint="-0.24994659260841701"/>
      </top>
      <bottom style="medium">
        <color theme="2" tint="-0.749961851863155"/>
      </bottom>
      <diagonal/>
    </border>
    <border>
      <left/>
      <right/>
      <top style="hair">
        <color theme="0" tint="-0.24994659260841701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hair">
        <color theme="0" tint="-0.24994659260841701"/>
      </top>
      <bottom style="medium">
        <color theme="2" tint="-0.749961851863155"/>
      </bottom>
      <diagonal/>
    </border>
    <border>
      <left/>
      <right/>
      <top style="medium">
        <color rgb="FF339933"/>
      </top>
      <bottom style="hair">
        <color theme="0" tint="-0.24994659260841701"/>
      </bottom>
      <diagonal/>
    </border>
    <border>
      <left/>
      <right style="medium">
        <color theme="2" tint="-0.749961851863155"/>
      </right>
      <top style="medium">
        <color rgb="FF339933"/>
      </top>
      <bottom style="hair">
        <color theme="0" tint="-0.24994659260841701"/>
      </bottom>
      <diagonal/>
    </border>
    <border>
      <left/>
      <right/>
      <top style="medium">
        <color theme="9" tint="-0.499984740745262"/>
      </top>
      <bottom style="hair">
        <color theme="0" tint="-0.24994659260841701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hair">
        <color theme="0" tint="-0.24994659260841701"/>
      </bottom>
      <diagonal/>
    </border>
    <border>
      <left/>
      <right/>
      <top style="medium">
        <color theme="3" tint="0.39991454817346722"/>
      </top>
      <bottom style="hair">
        <color theme="0" tint="-0.24994659260841701"/>
      </bottom>
      <diagonal/>
    </border>
    <border>
      <left/>
      <right style="medium">
        <color theme="3" tint="0.39994506668294322"/>
      </right>
      <top style="medium">
        <color theme="3" tint="0.39991454817346722"/>
      </top>
      <bottom style="hair">
        <color theme="0" tint="-0.24994659260841701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n">
        <color theme="0"/>
      </bottom>
      <diagonal/>
    </border>
    <border>
      <left/>
      <right/>
      <top style="thick">
        <color theme="5" tint="-0.499984740745262"/>
      </top>
      <bottom style="thin">
        <color theme="0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n">
        <color theme="0"/>
      </bottom>
      <diagonal/>
    </border>
    <border>
      <left style="thick">
        <color theme="5" tint="-0.499984740745262"/>
      </left>
      <right/>
      <top style="thin">
        <color theme="0"/>
      </top>
      <bottom style="thick">
        <color theme="5" tint="-0.499984740745262"/>
      </bottom>
      <diagonal/>
    </border>
    <border>
      <left/>
      <right/>
      <top style="thin">
        <color theme="0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n">
        <color theme="0"/>
      </top>
      <bottom style="thick">
        <color theme="5" tint="-0.49998474074526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indexed="22"/>
      </top>
      <bottom/>
      <diagonal/>
    </border>
    <border>
      <left/>
      <right style="thin">
        <color rgb="FFC0C0C0"/>
      </right>
      <top style="thin">
        <color indexed="22"/>
      </top>
      <bottom/>
      <diagonal/>
    </border>
    <border>
      <left style="thin">
        <color rgb="FFC0C0C0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7">
    <xf numFmtId="0" fontId="0" fillId="0" borderId="0"/>
    <xf numFmtId="0" fontId="20" fillId="3" borderId="0" applyNumberFormat="0" applyBorder="0" applyAlignment="0" applyProtection="0"/>
    <xf numFmtId="0" fontId="11" fillId="4" borderId="0" applyFont="0" applyBorder="0" applyAlignment="0"/>
    <xf numFmtId="0" fontId="21" fillId="5" borderId="36">
      <alignment horizontal="center" vertical="center"/>
    </xf>
    <xf numFmtId="0" fontId="22" fillId="6" borderId="37" applyAlignment="0">
      <alignment horizontal="center" vertical="center"/>
    </xf>
    <xf numFmtId="0" fontId="10" fillId="7" borderId="38">
      <alignment vertical="center"/>
    </xf>
    <xf numFmtId="0" fontId="94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0" fillId="0" borderId="0" xfId="0" applyFill="1"/>
    <xf numFmtId="0" fontId="12" fillId="0" borderId="11" xfId="0" applyFont="1" applyFill="1" applyBorder="1"/>
    <xf numFmtId="0" fontId="15" fillId="0" borderId="12" xfId="0" applyFont="1" applyFill="1" applyBorder="1"/>
    <xf numFmtId="0" fontId="12" fillId="0" borderId="12" xfId="0" applyFont="1" applyFill="1" applyBorder="1"/>
    <xf numFmtId="0" fontId="12" fillId="0" borderId="13" xfId="0" applyFont="1" applyFill="1" applyBorder="1"/>
    <xf numFmtId="0" fontId="12" fillId="0" borderId="14" xfId="0" applyFont="1" applyFill="1" applyBorder="1"/>
    <xf numFmtId="0" fontId="12" fillId="0" borderId="0" xfId="0" applyFont="1" applyFill="1" applyBorder="1"/>
    <xf numFmtId="0" fontId="12" fillId="0" borderId="15" xfId="0" applyFont="1" applyFill="1" applyBorder="1"/>
    <xf numFmtId="0" fontId="6" fillId="0" borderId="14" xfId="0" applyNumberFormat="1" applyFont="1" applyFill="1" applyBorder="1" applyAlignment="1"/>
    <xf numFmtId="0" fontId="12" fillId="0" borderId="16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12" fillId="0" borderId="18" xfId="0" applyFont="1" applyFill="1" applyBorder="1"/>
    <xf numFmtId="0" fontId="12" fillId="0" borderId="19" xfId="0" applyFont="1" applyFill="1" applyBorder="1"/>
    <xf numFmtId="0" fontId="12" fillId="0" borderId="20" xfId="0" applyFont="1" applyFill="1" applyBorder="1"/>
    <xf numFmtId="0" fontId="12" fillId="0" borderId="21" xfId="0" applyFont="1" applyFill="1" applyBorder="1"/>
    <xf numFmtId="0" fontId="12" fillId="0" borderId="22" xfId="0" applyFont="1" applyFill="1" applyBorder="1"/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5" xfId="0" applyFont="1" applyFill="1" applyBorder="1"/>
    <xf numFmtId="0" fontId="12" fillId="0" borderId="26" xfId="0" applyFont="1" applyFill="1" applyBorder="1"/>
    <xf numFmtId="0" fontId="12" fillId="0" borderId="27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 applyAlignment="1">
      <alignment vertical="center"/>
    </xf>
    <xf numFmtId="0" fontId="18" fillId="0" borderId="12" xfId="0" applyFont="1" applyFill="1" applyBorder="1"/>
    <xf numFmtId="0" fontId="0" fillId="0" borderId="25" xfId="0" applyBorder="1"/>
    <xf numFmtId="0" fontId="11" fillId="2" borderId="0" xfId="0" applyFont="1" applyFill="1" applyBorder="1" applyAlignment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4" borderId="0" xfId="2" applyFont="1" applyBorder="1"/>
    <xf numFmtId="0" fontId="0" fillId="4" borderId="0" xfId="2" applyFont="1"/>
    <xf numFmtId="0" fontId="7" fillId="4" borderId="0" xfId="2" applyFont="1" applyBorder="1"/>
    <xf numFmtId="0" fontId="2" fillId="4" borderId="0" xfId="2" applyFont="1"/>
    <xf numFmtId="0" fontId="0" fillId="4" borderId="5" xfId="2" applyFont="1" applyBorder="1"/>
    <xf numFmtId="0" fontId="7" fillId="4" borderId="5" xfId="2" applyFont="1" applyBorder="1"/>
    <xf numFmtId="0" fontId="0" fillId="8" borderId="0" xfId="0" applyFill="1" applyBorder="1"/>
    <xf numFmtId="0" fontId="0" fillId="9" borderId="0" xfId="2" applyFont="1" applyFill="1" applyBorder="1"/>
    <xf numFmtId="0" fontId="5" fillId="10" borderId="0" xfId="0" applyFont="1" applyFill="1" applyBorder="1" applyAlignment="1" applyProtection="1"/>
    <xf numFmtId="0" fontId="21" fillId="17" borderId="51" xfId="3" applyFill="1" applyBorder="1">
      <alignment horizontal="center" vertical="center"/>
    </xf>
    <xf numFmtId="0" fontId="0" fillId="18" borderId="52" xfId="2" applyFont="1" applyFill="1" applyBorder="1"/>
    <xf numFmtId="0" fontId="2" fillId="16" borderId="5" xfId="2" applyFont="1" applyFill="1" applyBorder="1"/>
    <xf numFmtId="0" fontId="2" fillId="16" borderId="4" xfId="2" applyFont="1" applyFill="1" applyBorder="1" applyAlignment="1"/>
    <xf numFmtId="0" fontId="20" fillId="15" borderId="0" xfId="1" applyFill="1" applyBorder="1" applyAlignment="1"/>
    <xf numFmtId="0" fontId="20" fillId="12" borderId="0" xfId="1" applyFill="1" applyBorder="1" applyAlignment="1"/>
    <xf numFmtId="0" fontId="20" fillId="12" borderId="0" xfId="1" applyFill="1" applyBorder="1"/>
    <xf numFmtId="0" fontId="0" fillId="18" borderId="50" xfId="2" applyFont="1" applyFill="1" applyBorder="1"/>
    <xf numFmtId="0" fontId="23" fillId="17" borderId="51" xfId="3" applyFont="1" applyFill="1" applyBorder="1">
      <alignment horizontal="center" vertical="center"/>
    </xf>
    <xf numFmtId="0" fontId="8" fillId="16" borderId="5" xfId="2" applyFont="1" applyFill="1" applyBorder="1"/>
    <xf numFmtId="0" fontId="0" fillId="16" borderId="6" xfId="2" applyFont="1" applyFill="1" applyBorder="1"/>
    <xf numFmtId="0" fontId="0" fillId="16" borderId="8" xfId="2" applyFont="1" applyFill="1" applyBorder="1"/>
    <xf numFmtId="0" fontId="0" fillId="16" borderId="5" xfId="2" applyFont="1" applyFill="1" applyBorder="1"/>
    <xf numFmtId="0" fontId="0" fillId="16" borderId="7" xfId="2" applyFont="1" applyFill="1" applyBorder="1"/>
    <xf numFmtId="0" fontId="11" fillId="2" borderId="0" xfId="0" applyNumberFormat="1" applyFont="1" applyFill="1" applyBorder="1" applyAlignment="1" applyProtection="1">
      <protection locked="0"/>
    </xf>
    <xf numFmtId="0" fontId="12" fillId="2" borderId="56" xfId="0" applyFont="1" applyFill="1" applyBorder="1"/>
    <xf numFmtId="0" fontId="12" fillId="2" borderId="40" xfId="0" applyFont="1" applyFill="1" applyBorder="1"/>
    <xf numFmtId="0" fontId="12" fillId="2" borderId="56" xfId="0" applyFont="1" applyFill="1" applyBorder="1" applyAlignment="1">
      <alignment vertical="center"/>
    </xf>
    <xf numFmtId="0" fontId="12" fillId="2" borderId="40" xfId="0" applyFont="1" applyFill="1" applyBorder="1" applyAlignment="1">
      <alignment vertical="center"/>
    </xf>
    <xf numFmtId="0" fontId="12" fillId="2" borderId="57" xfId="0" applyFont="1" applyFill="1" applyBorder="1"/>
    <xf numFmtId="0" fontId="12" fillId="2" borderId="39" xfId="0" applyFont="1" applyFill="1" applyBorder="1"/>
    <xf numFmtId="0" fontId="0" fillId="8" borderId="0" xfId="0" applyFill="1"/>
    <xf numFmtId="0" fontId="34" fillId="17" borderId="51" xfId="3" applyFont="1" applyFill="1" applyBorder="1" applyAlignment="1">
      <alignment vertical="center"/>
    </xf>
    <xf numFmtId="0" fontId="0" fillId="8" borderId="18" xfId="0" applyFill="1" applyBorder="1"/>
    <xf numFmtId="0" fontId="0" fillId="8" borderId="70" xfId="0" applyFill="1" applyBorder="1"/>
    <xf numFmtId="0" fontId="25" fillId="17" borderId="51" xfId="3" applyFont="1" applyFill="1" applyBorder="1" applyAlignment="1">
      <alignment horizontal="center" vertical="center"/>
    </xf>
    <xf numFmtId="0" fontId="12" fillId="14" borderId="0" xfId="0" applyFont="1" applyFill="1" applyBorder="1" applyProtection="1"/>
    <xf numFmtId="0" fontId="12" fillId="14" borderId="4" xfId="0" applyFont="1" applyFill="1" applyBorder="1" applyProtection="1"/>
    <xf numFmtId="0" fontId="28" fillId="14" borderId="0" xfId="0" applyFont="1" applyFill="1" applyBorder="1" applyAlignment="1" applyProtection="1">
      <alignment vertical="center"/>
    </xf>
    <xf numFmtId="0" fontId="41" fillId="11" borderId="73" xfId="0" applyFont="1" applyFill="1" applyBorder="1" applyAlignment="1" applyProtection="1">
      <alignment horizontal="center"/>
    </xf>
    <xf numFmtId="0" fontId="41" fillId="11" borderId="58" xfId="0" applyFont="1" applyFill="1" applyBorder="1" applyAlignment="1" applyProtection="1">
      <alignment horizontal="center"/>
    </xf>
    <xf numFmtId="0" fontId="41" fillId="11" borderId="76" xfId="0" applyFont="1" applyFill="1" applyBorder="1" applyAlignment="1" applyProtection="1">
      <alignment horizontal="center"/>
    </xf>
    <xf numFmtId="0" fontId="12" fillId="14" borderId="1" xfId="0" applyFont="1" applyFill="1" applyBorder="1" applyProtection="1"/>
    <xf numFmtId="0" fontId="12" fillId="14" borderId="2" xfId="0" applyFont="1" applyFill="1" applyBorder="1" applyProtection="1"/>
    <xf numFmtId="0" fontId="12" fillId="14" borderId="3" xfId="0" applyFont="1" applyFill="1" applyBorder="1" applyProtection="1"/>
    <xf numFmtId="0" fontId="12" fillId="14" borderId="5" xfId="0" applyFont="1" applyFill="1" applyBorder="1" applyProtection="1"/>
    <xf numFmtId="0" fontId="28" fillId="20" borderId="0" xfId="0" applyFont="1" applyFill="1" applyBorder="1" applyAlignment="1" applyProtection="1">
      <alignment vertical="center"/>
    </xf>
    <xf numFmtId="0" fontId="41" fillId="21" borderId="73" xfId="0" applyFont="1" applyFill="1" applyBorder="1" applyAlignment="1" applyProtection="1">
      <alignment horizontal="center"/>
    </xf>
    <xf numFmtId="0" fontId="41" fillId="21" borderId="58" xfId="0" applyFont="1" applyFill="1" applyBorder="1" applyAlignment="1" applyProtection="1">
      <alignment horizontal="center"/>
    </xf>
    <xf numFmtId="0" fontId="41" fillId="21" borderId="76" xfId="0" applyFont="1" applyFill="1" applyBorder="1" applyAlignment="1" applyProtection="1">
      <alignment horizontal="center"/>
    </xf>
    <xf numFmtId="0" fontId="12" fillId="14" borderId="6" xfId="0" applyFont="1" applyFill="1" applyBorder="1" applyProtection="1"/>
    <xf numFmtId="0" fontId="12" fillId="14" borderId="8" xfId="0" applyFont="1" applyFill="1" applyBorder="1" applyProtection="1"/>
    <xf numFmtId="0" fontId="12" fillId="14" borderId="7" xfId="0" applyFont="1" applyFill="1" applyBorder="1" applyProtection="1"/>
    <xf numFmtId="0" fontId="38" fillId="11" borderId="33" xfId="0" applyFont="1" applyFill="1" applyBorder="1" applyAlignment="1" applyProtection="1">
      <alignment vertical="center"/>
    </xf>
    <xf numFmtId="0" fontId="47" fillId="14" borderId="0" xfId="0" applyFont="1" applyFill="1" applyBorder="1" applyAlignment="1" applyProtection="1">
      <alignment vertical="center"/>
    </xf>
    <xf numFmtId="0" fontId="12" fillId="14" borderId="82" xfId="0" applyFont="1" applyFill="1" applyBorder="1" applyProtection="1"/>
    <xf numFmtId="49" fontId="46" fillId="14" borderId="82" xfId="0" applyNumberFormat="1" applyFont="1" applyFill="1" applyBorder="1" applyAlignment="1" applyProtection="1">
      <alignment horizontal="left"/>
    </xf>
    <xf numFmtId="0" fontId="44" fillId="14" borderId="82" xfId="0" applyFont="1" applyFill="1" applyBorder="1" applyAlignment="1" applyProtection="1"/>
    <xf numFmtId="1" fontId="46" fillId="14" borderId="82" xfId="0" applyNumberFormat="1" applyFont="1" applyFill="1" applyBorder="1" applyAlignment="1" applyProtection="1">
      <alignment horizontal="right"/>
    </xf>
    <xf numFmtId="0" fontId="31" fillId="17" borderId="51" xfId="3" applyFont="1" applyFill="1" applyBorder="1" applyAlignment="1">
      <alignment vertical="center"/>
    </xf>
    <xf numFmtId="0" fontId="0" fillId="4" borderId="19" xfId="2" applyFont="1" applyBorder="1"/>
    <xf numFmtId="0" fontId="0" fillId="10" borderId="53" xfId="0" applyFill="1" applyBorder="1"/>
    <xf numFmtId="0" fontId="0" fillId="10" borderId="54" xfId="0" applyFill="1" applyBorder="1"/>
    <xf numFmtId="0" fontId="51" fillId="10" borderId="54" xfId="0" applyFont="1" applyFill="1" applyBorder="1"/>
    <xf numFmtId="0" fontId="0" fillId="10" borderId="55" xfId="0" applyFill="1" applyBorder="1"/>
    <xf numFmtId="0" fontId="0" fillId="4" borderId="20" xfId="2" applyFont="1" applyBorder="1" applyAlignment="1">
      <alignment horizontal="center" vertical="center"/>
    </xf>
    <xf numFmtId="0" fontId="0" fillId="10" borderId="56" xfId="0" applyFill="1" applyBorder="1"/>
    <xf numFmtId="49" fontId="11" fillId="10" borderId="10" xfId="0" applyNumberFormat="1" applyFont="1" applyFill="1" applyBorder="1" applyAlignment="1">
      <alignment horizontal="left"/>
    </xf>
    <xf numFmtId="0" fontId="9" fillId="10" borderId="10" xfId="0" applyFont="1" applyFill="1" applyBorder="1" applyAlignment="1" applyProtection="1">
      <alignment vertical="center"/>
    </xf>
    <xf numFmtId="0" fontId="14" fillId="10" borderId="40" xfId="0" applyFont="1" applyFill="1" applyBorder="1" applyAlignment="1"/>
    <xf numFmtId="0" fontId="0" fillId="4" borderId="21" xfId="2" applyFont="1" applyBorder="1" applyAlignment="1">
      <alignment horizontal="center"/>
    </xf>
    <xf numFmtId="1" fontId="11" fillId="10" borderId="0" xfId="0" applyNumberFormat="1" applyFont="1" applyFill="1" applyBorder="1" applyAlignment="1">
      <alignment horizontal="left" vertical="top"/>
    </xf>
    <xf numFmtId="0" fontId="9" fillId="10" borderId="0" xfId="0" applyFont="1" applyFill="1" applyBorder="1" applyAlignment="1" applyProtection="1">
      <alignment vertical="center"/>
    </xf>
    <xf numFmtId="0" fontId="11" fillId="10" borderId="0" xfId="0" applyFont="1" applyFill="1" applyBorder="1" applyAlignment="1" applyProtection="1">
      <alignment horizontal="center" vertical="top"/>
    </xf>
    <xf numFmtId="0" fontId="0" fillId="10" borderId="40" xfId="0" applyFill="1" applyBorder="1"/>
    <xf numFmtId="0" fontId="12" fillId="10" borderId="56" xfId="0" applyFont="1" applyFill="1" applyBorder="1"/>
    <xf numFmtId="0" fontId="12" fillId="10" borderId="40" xfId="0" applyFont="1" applyFill="1" applyBorder="1"/>
    <xf numFmtId="0" fontId="0" fillId="4" borderId="21" xfId="2" applyFont="1" applyBorder="1" applyAlignment="1">
      <alignment horizontal="center" vertical="center"/>
    </xf>
    <xf numFmtId="0" fontId="30" fillId="20" borderId="90" xfId="0" applyNumberFormat="1" applyFont="1" applyFill="1" applyBorder="1" applyAlignment="1" applyProtection="1">
      <alignment shrinkToFit="1"/>
    </xf>
    <xf numFmtId="0" fontId="52" fillId="23" borderId="91" xfId="0" applyFont="1" applyFill="1" applyBorder="1" applyAlignment="1" applyProtection="1">
      <alignment horizontal="center"/>
    </xf>
    <xf numFmtId="0" fontId="52" fillId="23" borderId="94" xfId="0" applyFont="1" applyFill="1" applyBorder="1" applyAlignment="1" applyProtection="1">
      <alignment horizontal="center"/>
    </xf>
    <xf numFmtId="0" fontId="52" fillId="23" borderId="99" xfId="0" applyFont="1" applyFill="1" applyBorder="1" applyAlignment="1" applyProtection="1">
      <alignment horizontal="center"/>
    </xf>
    <xf numFmtId="0" fontId="29" fillId="10" borderId="0" xfId="0" applyFont="1" applyFill="1" applyBorder="1" applyAlignment="1" applyProtection="1">
      <alignment horizontal="center" vertical="top" shrinkToFit="1"/>
    </xf>
    <xf numFmtId="0" fontId="29" fillId="10" borderId="0" xfId="0" applyFont="1" applyFill="1" applyBorder="1" applyAlignment="1" applyProtection="1">
      <alignment horizontal="center"/>
    </xf>
    <xf numFmtId="0" fontId="30" fillId="10" borderId="0" xfId="0" applyFont="1" applyFill="1" applyBorder="1" applyAlignment="1" applyProtection="1">
      <alignment horizontal="left" shrinkToFit="1"/>
      <protection locked="0"/>
    </xf>
    <xf numFmtId="0" fontId="11" fillId="10" borderId="0" xfId="0" applyFont="1" applyFill="1" applyBorder="1" applyAlignment="1" applyProtection="1">
      <protection locked="0"/>
    </xf>
    <xf numFmtId="0" fontId="55" fillId="10" borderId="0" xfId="0" applyNumberFormat="1" applyFont="1" applyFill="1" applyBorder="1" applyAlignment="1" applyProtection="1">
      <protection locked="0"/>
    </xf>
    <xf numFmtId="0" fontId="28" fillId="10" borderId="0" xfId="0" applyFont="1" applyFill="1" applyBorder="1" applyAlignment="1" applyProtection="1">
      <alignment horizontal="center" vertical="top" shrinkToFit="1"/>
    </xf>
    <xf numFmtId="0" fontId="56" fillId="10" borderId="0" xfId="0" applyNumberFormat="1" applyFont="1" applyFill="1" applyBorder="1" applyAlignment="1" applyProtection="1">
      <alignment horizontal="center" vertical="center"/>
    </xf>
    <xf numFmtId="0" fontId="12" fillId="10" borderId="41" xfId="0" applyFont="1" applyFill="1" applyBorder="1" applyAlignment="1" applyProtection="1">
      <alignment vertical="center"/>
      <protection locked="0"/>
    </xf>
    <xf numFmtId="0" fontId="12" fillId="10" borderId="41" xfId="0" applyFont="1" applyFill="1" applyBorder="1"/>
    <xf numFmtId="0" fontId="6" fillId="10" borderId="41" xfId="0" applyFont="1" applyFill="1" applyBorder="1"/>
    <xf numFmtId="0" fontId="51" fillId="4" borderId="0" xfId="2" applyFont="1"/>
    <xf numFmtId="0" fontId="30" fillId="20" borderId="90" xfId="0" applyNumberFormat="1" applyFont="1" applyFill="1" applyBorder="1" applyAlignment="1" applyProtection="1">
      <alignment horizontal="left" shrinkToFit="1"/>
    </xf>
    <xf numFmtId="0" fontId="30" fillId="20" borderId="92" xfId="0" applyNumberFormat="1" applyFont="1" applyFill="1" applyBorder="1" applyAlignment="1" applyProtection="1">
      <alignment horizontal="center" shrinkToFit="1"/>
    </xf>
    <xf numFmtId="0" fontId="30" fillId="20" borderId="93" xfId="0" applyNumberFormat="1" applyFont="1" applyFill="1" applyBorder="1" applyAlignment="1" applyProtection="1">
      <alignment horizontal="center" shrinkToFit="1"/>
    </xf>
    <xf numFmtId="0" fontId="28" fillId="20" borderId="97" xfId="0" applyFont="1" applyFill="1" applyBorder="1" applyAlignment="1" applyProtection="1">
      <alignment vertical="top" shrinkToFit="1"/>
    </xf>
    <xf numFmtId="0" fontId="28" fillId="20" borderId="98" xfId="0" applyFont="1" applyFill="1" applyBorder="1" applyAlignment="1" applyProtection="1">
      <alignment vertical="top" shrinkToFit="1"/>
    </xf>
    <xf numFmtId="0" fontId="7" fillId="0" borderId="0" xfId="0" applyFont="1"/>
    <xf numFmtId="0" fontId="13" fillId="10" borderId="10" xfId="0" applyFont="1" applyFill="1" applyBorder="1" applyAlignment="1" applyProtection="1"/>
    <xf numFmtId="0" fontId="1" fillId="4" borderId="19" xfId="2" applyFont="1" applyBorder="1"/>
    <xf numFmtId="9" fontId="54" fillId="2" borderId="84" xfId="0" applyNumberFormat="1" applyFont="1" applyFill="1" applyBorder="1" applyAlignment="1" applyProtection="1">
      <alignment horizontal="center"/>
      <protection locked="0"/>
    </xf>
    <xf numFmtId="9" fontId="54" fillId="2" borderId="96" xfId="0" applyNumberFormat="1" applyFont="1" applyFill="1" applyBorder="1" applyAlignment="1" applyProtection="1">
      <alignment horizontal="center"/>
      <protection locked="0"/>
    </xf>
    <xf numFmtId="9" fontId="54" fillId="2" borderId="88" xfId="0" applyNumberFormat="1" applyFont="1" applyFill="1" applyBorder="1" applyAlignment="1" applyProtection="1">
      <alignment horizontal="center"/>
      <protection locked="0"/>
    </xf>
    <xf numFmtId="9" fontId="55" fillId="10" borderId="0" xfId="0" applyNumberFormat="1" applyFont="1" applyFill="1" applyBorder="1" applyAlignment="1" applyProtection="1">
      <protection locked="0"/>
    </xf>
    <xf numFmtId="0" fontId="29" fillId="2" borderId="0" xfId="0" applyFont="1" applyFill="1" applyBorder="1" applyAlignment="1" applyProtection="1">
      <alignment vertical="center"/>
      <protection locked="0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NumberFormat="1" applyFont="1" applyFill="1" applyBorder="1" applyAlignment="1" applyProtection="1">
      <protection locked="0"/>
    </xf>
    <xf numFmtId="0" fontId="29" fillId="2" borderId="0" xfId="0" applyFont="1" applyFill="1" applyBorder="1" applyAlignment="1" applyProtection="1">
      <protection locked="0"/>
    </xf>
    <xf numFmtId="0" fontId="65" fillId="22" borderId="89" xfId="0" applyNumberFormat="1" applyFont="1" applyFill="1" applyBorder="1" applyAlignment="1" applyProtection="1">
      <alignment horizontal="center" vertical="center" shrinkToFit="1"/>
    </xf>
    <xf numFmtId="9" fontId="54" fillId="2" borderId="107" xfId="0" applyNumberFormat="1" applyFont="1" applyFill="1" applyBorder="1" applyAlignment="1" applyProtection="1">
      <alignment horizontal="center"/>
      <protection locked="0"/>
    </xf>
    <xf numFmtId="9" fontId="54" fillId="2" borderId="108" xfId="0" applyNumberFormat="1" applyFont="1" applyFill="1" applyBorder="1" applyAlignment="1" applyProtection="1">
      <alignment horizontal="center"/>
      <protection locked="0"/>
    </xf>
    <xf numFmtId="9" fontId="54" fillId="2" borderId="109" xfId="0" applyNumberFormat="1" applyFont="1" applyFill="1" applyBorder="1" applyAlignment="1" applyProtection="1">
      <alignment horizontal="center"/>
      <protection locked="0"/>
    </xf>
    <xf numFmtId="0" fontId="54" fillId="2" borderId="110" xfId="0" applyNumberFormat="1" applyFont="1" applyFill="1" applyBorder="1" applyAlignment="1" applyProtection="1">
      <alignment horizontal="center"/>
      <protection locked="0"/>
    </xf>
    <xf numFmtId="0" fontId="54" fillId="2" borderId="111" xfId="0" applyNumberFormat="1" applyFont="1" applyFill="1" applyBorder="1" applyAlignment="1" applyProtection="1">
      <alignment horizontal="center"/>
      <protection locked="0"/>
    </xf>
    <xf numFmtId="0" fontId="54" fillId="2" borderId="112" xfId="0" applyNumberFormat="1" applyFont="1" applyFill="1" applyBorder="1" applyAlignment="1" applyProtection="1">
      <alignment horizontal="center"/>
      <protection locked="0"/>
    </xf>
    <xf numFmtId="0" fontId="67" fillId="23" borderId="37" xfId="0" applyNumberFormat="1" applyFont="1" applyFill="1" applyBorder="1" applyAlignment="1" applyProtection="1">
      <alignment horizontal="right"/>
    </xf>
    <xf numFmtId="9" fontId="66" fillId="2" borderId="107" xfId="0" applyNumberFormat="1" applyFont="1" applyFill="1" applyBorder="1" applyAlignment="1" applyProtection="1">
      <alignment horizontal="right"/>
    </xf>
    <xf numFmtId="9" fontId="66" fillId="2" borderId="108" xfId="0" applyNumberFormat="1" applyFont="1" applyFill="1" applyBorder="1" applyAlignment="1" applyProtection="1">
      <alignment horizontal="right"/>
    </xf>
    <xf numFmtId="9" fontId="66" fillId="2" borderId="109" xfId="0" applyNumberFormat="1" applyFont="1" applyFill="1" applyBorder="1" applyAlignment="1" applyProtection="1">
      <alignment horizontal="right"/>
    </xf>
    <xf numFmtId="0" fontId="29" fillId="2" borderId="0" xfId="0" applyNumberFormat="1" applyFont="1" applyFill="1" applyBorder="1" applyAlignment="1" applyProtection="1"/>
    <xf numFmtId="0" fontId="29" fillId="2" borderId="0" xfId="0" applyFont="1" applyFill="1" applyBorder="1" applyAlignment="1" applyProtection="1"/>
    <xf numFmtId="0" fontId="61" fillId="20" borderId="83" xfId="0" applyFont="1" applyFill="1" applyBorder="1" applyAlignment="1" applyProtection="1">
      <alignment horizontal="center"/>
    </xf>
    <xf numFmtId="0" fontId="30" fillId="2" borderId="0" xfId="0" applyFont="1" applyFill="1" applyBorder="1" applyAlignment="1" applyProtection="1">
      <alignment horizontal="center"/>
    </xf>
    <xf numFmtId="0" fontId="62" fillId="20" borderId="106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center"/>
    </xf>
    <xf numFmtId="9" fontId="64" fillId="10" borderId="0" xfId="0" applyNumberFormat="1" applyFont="1" applyFill="1" applyBorder="1" applyAlignment="1" applyProtection="1"/>
    <xf numFmtId="9" fontId="69" fillId="10" borderId="0" xfId="0" applyNumberFormat="1" applyFont="1" applyFill="1" applyBorder="1" applyAlignment="1" applyProtection="1">
      <alignment horizontal="right"/>
    </xf>
    <xf numFmtId="9" fontId="24" fillId="10" borderId="0" xfId="0" applyNumberFormat="1" applyFont="1" applyFill="1" applyBorder="1" applyAlignment="1" applyProtection="1"/>
    <xf numFmtId="0" fontId="52" fillId="23" borderId="118" xfId="0" applyFont="1" applyFill="1" applyBorder="1" applyAlignment="1" applyProtection="1">
      <alignment horizontal="center"/>
    </xf>
    <xf numFmtId="0" fontId="52" fillId="23" borderId="95" xfId="0" applyFont="1" applyFill="1" applyBorder="1" applyAlignment="1" applyProtection="1">
      <alignment horizontal="center"/>
    </xf>
    <xf numFmtId="0" fontId="52" fillId="23" borderId="119" xfId="0" applyFont="1" applyFill="1" applyBorder="1" applyAlignment="1" applyProtection="1">
      <alignment horizontal="center"/>
    </xf>
    <xf numFmtId="0" fontId="65" fillId="24" borderId="120" xfId="0" applyNumberFormat="1" applyFont="1" applyFill="1" applyBorder="1" applyAlignment="1" applyProtection="1">
      <alignment horizontal="center" vertical="center" shrinkToFit="1"/>
    </xf>
    <xf numFmtId="0" fontId="30" fillId="11" borderId="121" xfId="0" applyNumberFormat="1" applyFont="1" applyFill="1" applyBorder="1" applyAlignment="1" applyProtection="1">
      <alignment horizontal="left" shrinkToFit="1"/>
    </xf>
    <xf numFmtId="0" fontId="30" fillId="11" borderId="122" xfId="0" applyNumberFormat="1" applyFont="1" applyFill="1" applyBorder="1" applyAlignment="1" applyProtection="1">
      <alignment horizontal="center" shrinkToFit="1"/>
    </xf>
    <xf numFmtId="0" fontId="30" fillId="11" borderId="123" xfId="0" applyNumberFormat="1" applyFont="1" applyFill="1" applyBorder="1" applyAlignment="1" applyProtection="1">
      <alignment horizontal="center" shrinkToFit="1"/>
    </xf>
    <xf numFmtId="0" fontId="28" fillId="20" borderId="0" xfId="0" applyFont="1" applyFill="1" applyBorder="1" applyAlignment="1" applyProtection="1">
      <alignment horizontal="center" vertical="top" shrinkToFit="1"/>
    </xf>
    <xf numFmtId="0" fontId="56" fillId="20" borderId="0" xfId="0" applyNumberFormat="1" applyFont="1" applyFill="1" applyBorder="1" applyAlignment="1" applyProtection="1">
      <alignment horizontal="center" vertical="center"/>
    </xf>
    <xf numFmtId="9" fontId="69" fillId="20" borderId="0" xfId="0" applyNumberFormat="1" applyFont="1" applyFill="1" applyBorder="1" applyAlignment="1" applyProtection="1">
      <alignment horizontal="right"/>
    </xf>
    <xf numFmtId="9" fontId="24" fillId="20" borderId="0" xfId="0" applyNumberFormat="1" applyFont="1" applyFill="1" applyBorder="1" applyAlignment="1" applyProtection="1"/>
    <xf numFmtId="0" fontId="64" fillId="8" borderId="114" xfId="0" applyNumberFormat="1" applyFont="1" applyFill="1" applyBorder="1" applyAlignment="1" applyProtection="1">
      <alignment horizontal="center"/>
      <protection locked="0"/>
    </xf>
    <xf numFmtId="0" fontId="0" fillId="8" borderId="113" xfId="0" applyFill="1" applyBorder="1"/>
    <xf numFmtId="0" fontId="64" fillId="8" borderId="83" xfId="0" applyNumberFormat="1" applyFont="1" applyFill="1" applyBorder="1" applyAlignment="1" applyProtection="1">
      <alignment horizontal="center"/>
      <protection locked="0"/>
    </xf>
    <xf numFmtId="0" fontId="64" fillId="8" borderId="115" xfId="0" applyNumberFormat="1" applyFont="1" applyFill="1" applyBorder="1" applyAlignment="1" applyProtection="1">
      <alignment horizontal="center"/>
      <protection locked="0"/>
    </xf>
    <xf numFmtId="0" fontId="64" fillId="8" borderId="116" xfId="0" applyNumberFormat="1" applyFont="1" applyFill="1" applyBorder="1" applyAlignment="1" applyProtection="1">
      <alignment horizontal="center"/>
      <protection locked="0"/>
    </xf>
    <xf numFmtId="0" fontId="64" fillId="8" borderId="117" xfId="0" applyNumberFormat="1" applyFont="1" applyFill="1" applyBorder="1" applyAlignment="1" applyProtection="1">
      <alignment horizontal="center"/>
      <protection locked="0"/>
    </xf>
    <xf numFmtId="0" fontId="0" fillId="9" borderId="0" xfId="2" applyFont="1" applyFill="1"/>
    <xf numFmtId="0" fontId="51" fillId="9" borderId="0" xfId="2" applyFont="1" applyFill="1"/>
    <xf numFmtId="0" fontId="54" fillId="2" borderId="110" xfId="0" applyNumberFormat="1" applyFont="1" applyFill="1" applyBorder="1" applyAlignment="1" applyProtection="1">
      <alignment horizontal="center" vertical="center"/>
      <protection locked="0"/>
    </xf>
    <xf numFmtId="0" fontId="54" fillId="2" borderId="111" xfId="0" applyNumberFormat="1" applyFont="1" applyFill="1" applyBorder="1" applyAlignment="1" applyProtection="1">
      <alignment horizontal="center" vertical="center"/>
      <protection locked="0"/>
    </xf>
    <xf numFmtId="0" fontId="54" fillId="2" borderId="112" xfId="0" applyNumberFormat="1" applyFont="1" applyFill="1" applyBorder="1" applyAlignment="1" applyProtection="1">
      <alignment horizontal="center" vertical="center"/>
      <protection locked="0"/>
    </xf>
    <xf numFmtId="0" fontId="42" fillId="21" borderId="126" xfId="0" applyFont="1" applyFill="1" applyBorder="1" applyAlignment="1" applyProtection="1">
      <alignment horizontal="center" vertical="center"/>
    </xf>
    <xf numFmtId="0" fontId="0" fillId="9" borderId="16" xfId="2" applyFont="1" applyFill="1" applyBorder="1"/>
    <xf numFmtId="0" fontId="0" fillId="9" borderId="28" xfId="2" applyFont="1" applyFill="1" applyBorder="1"/>
    <xf numFmtId="0" fontId="0" fillId="8" borderId="28" xfId="0" applyFill="1" applyBorder="1"/>
    <xf numFmtId="0" fontId="0" fillId="8" borderId="30" xfId="0" applyFill="1" applyBorder="1"/>
    <xf numFmtId="0" fontId="0" fillId="9" borderId="17" xfId="2" applyFont="1" applyFill="1" applyBorder="1"/>
    <xf numFmtId="4" fontId="17" fillId="8" borderId="31" xfId="0" applyNumberFormat="1" applyFont="1" applyFill="1" applyBorder="1"/>
    <xf numFmtId="0" fontId="0" fillId="8" borderId="32" xfId="0" applyFill="1" applyBorder="1"/>
    <xf numFmtId="0" fontId="64" fillId="8" borderId="17" xfId="0" applyNumberFormat="1" applyFont="1" applyFill="1" applyBorder="1" applyAlignment="1" applyProtection="1">
      <alignment horizontal="center"/>
      <protection locked="0"/>
    </xf>
    <xf numFmtId="0" fontId="17" fillId="8" borderId="27" xfId="0" applyFont="1" applyFill="1" applyBorder="1"/>
    <xf numFmtId="4" fontId="17" fillId="8" borderId="27" xfId="0" applyNumberFormat="1" applyFont="1" applyFill="1" applyBorder="1"/>
    <xf numFmtId="0" fontId="0" fillId="8" borderId="27" xfId="0" applyFill="1" applyBorder="1"/>
    <xf numFmtId="4" fontId="17" fillId="8" borderId="0" xfId="0" applyNumberFormat="1" applyFont="1" applyFill="1" applyBorder="1"/>
    <xf numFmtId="0" fontId="0" fillId="9" borderId="69" xfId="2" applyFont="1" applyFill="1" applyBorder="1"/>
    <xf numFmtId="0" fontId="0" fillId="9" borderId="68" xfId="2" applyFont="1" applyFill="1" applyBorder="1"/>
    <xf numFmtId="0" fontId="0" fillId="8" borderId="29" xfId="0" applyFill="1" applyBorder="1"/>
    <xf numFmtId="0" fontId="0" fillId="8" borderId="68" xfId="0" applyFill="1" applyBorder="1"/>
    <xf numFmtId="49" fontId="12" fillId="10" borderId="10" xfId="0" applyNumberFormat="1" applyFont="1" applyFill="1" applyBorder="1" applyAlignment="1">
      <alignment horizontal="left"/>
    </xf>
    <xf numFmtId="0" fontId="12" fillId="24" borderId="0" xfId="0" applyFont="1" applyFill="1" applyBorder="1" applyProtection="1"/>
    <xf numFmtId="0" fontId="2" fillId="0" borderId="0" xfId="0" applyFont="1"/>
    <xf numFmtId="49" fontId="76" fillId="25" borderId="0" xfId="0" applyNumberFormat="1" applyFont="1" applyFill="1" applyBorder="1" applyAlignment="1" applyProtection="1">
      <alignment horizontal="left"/>
    </xf>
    <xf numFmtId="0" fontId="26" fillId="25" borderId="0" xfId="0" applyFont="1" applyFill="1" applyBorder="1" applyAlignment="1" applyProtection="1"/>
    <xf numFmtId="0" fontId="12" fillId="25" borderId="127" xfId="0" applyFont="1" applyFill="1" applyBorder="1" applyProtection="1"/>
    <xf numFmtId="49" fontId="46" fillId="25" borderId="128" xfId="0" applyNumberFormat="1" applyFont="1" applyFill="1" applyBorder="1" applyAlignment="1" applyProtection="1">
      <alignment horizontal="left"/>
    </xf>
    <xf numFmtId="0" fontId="44" fillId="25" borderId="128" xfId="0" applyFont="1" applyFill="1" applyBorder="1" applyAlignment="1" applyProtection="1"/>
    <xf numFmtId="0" fontId="71" fillId="25" borderId="129" xfId="0" applyFont="1" applyFill="1" applyBorder="1" applyAlignment="1" applyProtection="1">
      <alignment horizontal="center"/>
    </xf>
    <xf numFmtId="0" fontId="6" fillId="25" borderId="130" xfId="0" applyFont="1" applyFill="1" applyBorder="1" applyProtection="1"/>
    <xf numFmtId="0" fontId="77" fillId="25" borderId="131" xfId="0" applyFont="1" applyFill="1" applyBorder="1" applyAlignment="1" applyProtection="1">
      <alignment horizontal="center"/>
    </xf>
    <xf numFmtId="0" fontId="12" fillId="25" borderId="132" xfId="0" applyFont="1" applyFill="1" applyBorder="1" applyProtection="1"/>
    <xf numFmtId="49" fontId="46" fillId="25" borderId="133" xfId="0" applyNumberFormat="1" applyFont="1" applyFill="1" applyBorder="1" applyAlignment="1" applyProtection="1">
      <alignment horizontal="left"/>
    </xf>
    <xf numFmtId="0" fontId="44" fillId="25" borderId="133" xfId="0" applyFont="1" applyFill="1" applyBorder="1" applyAlignment="1" applyProtection="1"/>
    <xf numFmtId="0" fontId="71" fillId="25" borderId="134" xfId="0" applyFont="1" applyFill="1" applyBorder="1" applyAlignment="1" applyProtection="1">
      <alignment horizontal="center"/>
    </xf>
    <xf numFmtId="0" fontId="32" fillId="24" borderId="0" xfId="0" applyFont="1" applyFill="1" applyBorder="1" applyAlignment="1" applyProtection="1">
      <alignment shrinkToFit="1"/>
    </xf>
    <xf numFmtId="0" fontId="12" fillId="24" borderId="135" xfId="0" applyFont="1" applyFill="1" applyBorder="1" applyProtection="1"/>
    <xf numFmtId="0" fontId="45" fillId="24" borderId="136" xfId="0" applyFont="1" applyFill="1" applyBorder="1" applyAlignment="1" applyProtection="1"/>
    <xf numFmtId="0" fontId="45" fillId="24" borderId="137" xfId="0" applyFont="1" applyFill="1" applyBorder="1" applyAlignment="1" applyProtection="1"/>
    <xf numFmtId="0" fontId="6" fillId="24" borderId="130" xfId="0" applyFont="1" applyFill="1" applyBorder="1" applyProtection="1"/>
    <xf numFmtId="0" fontId="32" fillId="24" borderId="138" xfId="0" applyFont="1" applyFill="1" applyBorder="1" applyAlignment="1" applyProtection="1">
      <alignment shrinkToFit="1"/>
    </xf>
    <xf numFmtId="0" fontId="12" fillId="24" borderId="139" xfId="0" applyFont="1" applyFill="1" applyBorder="1" applyProtection="1"/>
    <xf numFmtId="0" fontId="12" fillId="24" borderId="140" xfId="0" applyFont="1" applyFill="1" applyBorder="1" applyProtection="1"/>
    <xf numFmtId="0" fontId="28" fillId="24" borderId="0" xfId="0" applyFont="1" applyFill="1" applyBorder="1" applyAlignment="1" applyProtection="1"/>
    <xf numFmtId="0" fontId="6" fillId="22" borderId="141" xfId="0" applyFont="1" applyFill="1" applyBorder="1" applyProtection="1"/>
    <xf numFmtId="0" fontId="32" fillId="22" borderId="0" xfId="0" applyFont="1" applyFill="1" applyBorder="1" applyAlignment="1" applyProtection="1">
      <alignment shrinkToFit="1"/>
    </xf>
    <xf numFmtId="0" fontId="74" fillId="22" borderId="142" xfId="0" applyFont="1" applyFill="1" applyBorder="1" applyProtection="1"/>
    <xf numFmtId="0" fontId="75" fillId="22" borderId="143" xfId="0" applyFont="1" applyFill="1" applyBorder="1" applyAlignment="1" applyProtection="1"/>
    <xf numFmtId="0" fontId="75" fillId="22" borderId="144" xfId="0" applyFont="1" applyFill="1" applyBorder="1" applyAlignment="1" applyProtection="1"/>
    <xf numFmtId="0" fontId="32" fillId="22" borderId="145" xfId="0" applyFont="1" applyFill="1" applyBorder="1" applyAlignment="1" applyProtection="1">
      <alignment shrinkToFit="1"/>
    </xf>
    <xf numFmtId="0" fontId="12" fillId="22" borderId="146" xfId="0" applyFont="1" applyFill="1" applyBorder="1" applyProtection="1"/>
    <xf numFmtId="0" fontId="12" fillId="22" borderId="147" xfId="0" applyFont="1" applyFill="1" applyBorder="1" applyProtection="1"/>
    <xf numFmtId="0" fontId="12" fillId="22" borderId="148" xfId="0" applyFont="1" applyFill="1" applyBorder="1" applyProtection="1"/>
    <xf numFmtId="0" fontId="28" fillId="22" borderId="0" xfId="0" applyFont="1" applyFill="1" applyBorder="1" applyAlignment="1" applyProtection="1"/>
    <xf numFmtId="0" fontId="80" fillId="24" borderId="0" xfId="0" applyFont="1" applyFill="1" applyBorder="1" applyAlignment="1" applyProtection="1"/>
    <xf numFmtId="0" fontId="78" fillId="24" borderId="136" xfId="0" applyFont="1" applyFill="1" applyBorder="1" applyAlignment="1" applyProtection="1">
      <alignment horizontal="left" vertical="center"/>
    </xf>
    <xf numFmtId="0" fontId="78" fillId="22" borderId="143" xfId="0" applyFont="1" applyFill="1" applyBorder="1" applyAlignment="1" applyProtection="1">
      <alignment horizontal="left" vertical="center"/>
    </xf>
    <xf numFmtId="0" fontId="12" fillId="24" borderId="130" xfId="0" applyFont="1" applyFill="1" applyBorder="1" applyProtection="1"/>
    <xf numFmtId="0" fontId="12" fillId="24" borderId="138" xfId="0" applyFont="1" applyFill="1" applyBorder="1" applyProtection="1"/>
    <xf numFmtId="0" fontId="12" fillId="8" borderId="151" xfId="0" applyFont="1" applyFill="1" applyBorder="1" applyProtection="1"/>
    <xf numFmtId="0" fontId="12" fillId="8" borderId="152" xfId="0" applyFont="1" applyFill="1" applyBorder="1" applyProtection="1"/>
    <xf numFmtId="0" fontId="12" fillId="22" borderId="141" xfId="0" applyFont="1" applyFill="1" applyBorder="1" applyProtection="1"/>
    <xf numFmtId="0" fontId="12" fillId="22" borderId="0" xfId="0" applyFont="1" applyFill="1" applyBorder="1" applyProtection="1"/>
    <xf numFmtId="0" fontId="12" fillId="22" borderId="145" xfId="0" applyFont="1" applyFill="1" applyBorder="1" applyProtection="1"/>
    <xf numFmtId="0" fontId="12" fillId="8" borderId="175" xfId="0" applyFont="1" applyFill="1" applyBorder="1" applyProtection="1"/>
    <xf numFmtId="0" fontId="12" fillId="8" borderId="176" xfId="0" applyFont="1" applyFill="1" applyBorder="1" applyProtection="1"/>
    <xf numFmtId="0" fontId="12" fillId="8" borderId="177" xfId="0" applyFont="1" applyFill="1" applyBorder="1" applyProtection="1"/>
    <xf numFmtId="0" fontId="41" fillId="8" borderId="156" xfId="0" applyFont="1" applyFill="1" applyBorder="1" applyAlignment="1" applyProtection="1">
      <alignment horizontal="center"/>
      <protection locked="0"/>
    </xf>
    <xf numFmtId="0" fontId="41" fillId="8" borderId="157" xfId="0" applyFont="1" applyFill="1" applyBorder="1" applyAlignment="1" applyProtection="1">
      <alignment horizontal="center"/>
      <protection locked="0"/>
    </xf>
    <xf numFmtId="0" fontId="12" fillId="8" borderId="159" xfId="0" applyFont="1" applyFill="1" applyBorder="1" applyProtection="1">
      <protection locked="0"/>
    </xf>
    <xf numFmtId="0" fontId="12" fillId="8" borderId="152" xfId="0" applyFont="1" applyFill="1" applyBorder="1" applyProtection="1">
      <protection locked="0"/>
    </xf>
    <xf numFmtId="0" fontId="12" fillId="8" borderId="160" xfId="0" applyFont="1" applyFill="1" applyBorder="1" applyProtection="1">
      <protection locked="0"/>
    </xf>
    <xf numFmtId="0" fontId="12" fillId="8" borderId="167" xfId="0" applyFont="1" applyFill="1" applyBorder="1" applyProtection="1">
      <protection locked="0"/>
    </xf>
    <xf numFmtId="0" fontId="12" fillId="8" borderId="168" xfId="0" applyFont="1" applyFill="1" applyBorder="1" applyProtection="1">
      <protection locked="0"/>
    </xf>
    <xf numFmtId="0" fontId="12" fillId="8" borderId="169" xfId="0" applyFont="1" applyFill="1" applyBorder="1" applyProtection="1">
      <protection locked="0"/>
    </xf>
    <xf numFmtId="0" fontId="41" fillId="8" borderId="153" xfId="0" applyFont="1" applyFill="1" applyBorder="1" applyAlignment="1" applyProtection="1">
      <alignment horizontal="center"/>
      <protection locked="0"/>
    </xf>
    <xf numFmtId="0" fontId="41" fillId="8" borderId="170" xfId="0" applyFont="1" applyFill="1" applyBorder="1" applyAlignment="1" applyProtection="1">
      <alignment horizontal="center"/>
      <protection locked="0"/>
    </xf>
    <xf numFmtId="0" fontId="41" fillId="8" borderId="150" xfId="0" applyFont="1" applyFill="1" applyBorder="1" applyAlignment="1" applyProtection="1">
      <alignment horizontal="center"/>
      <protection locked="0"/>
    </xf>
    <xf numFmtId="0" fontId="41" fillId="8" borderId="173" xfId="0" applyFont="1" applyFill="1" applyBorder="1" applyAlignment="1" applyProtection="1">
      <alignment horizontal="center"/>
      <protection locked="0"/>
    </xf>
    <xf numFmtId="0" fontId="48" fillId="17" borderId="51" xfId="3" applyFont="1" applyFill="1" applyBorder="1" applyAlignment="1">
      <alignment vertical="center"/>
    </xf>
    <xf numFmtId="0" fontId="59" fillId="17" borderId="51" xfId="3" applyFont="1" applyFill="1" applyBorder="1" applyAlignment="1">
      <alignment vertical="center"/>
    </xf>
    <xf numFmtId="0" fontId="59" fillId="17" borderId="52" xfId="3" applyFont="1" applyFill="1" applyBorder="1" applyAlignment="1">
      <alignment vertical="center"/>
    </xf>
    <xf numFmtId="0" fontId="0" fillId="0" borderId="0" xfId="2" applyFont="1" applyFill="1"/>
    <xf numFmtId="0" fontId="2" fillId="0" borderId="0" xfId="2" applyFont="1" applyFill="1"/>
    <xf numFmtId="0" fontId="0" fillId="0" borderId="0" xfId="2" applyFont="1" applyFill="1" applyBorder="1"/>
    <xf numFmtId="0" fontId="7" fillId="0" borderId="0" xfId="2" applyFont="1" applyFill="1"/>
    <xf numFmtId="0" fontId="3" fillId="0" borderId="0" xfId="2" applyFont="1" applyFill="1"/>
    <xf numFmtId="0" fontId="0" fillId="0" borderId="5" xfId="2" applyFont="1" applyFill="1" applyBorder="1"/>
    <xf numFmtId="0" fontId="4" fillId="0" borderId="0" xfId="2" applyFont="1" applyFill="1"/>
    <xf numFmtId="0" fontId="8" fillId="0" borderId="0" xfId="2" applyFont="1" applyFill="1" applyBorder="1"/>
    <xf numFmtId="0" fontId="7" fillId="0" borderId="0" xfId="2" applyFont="1" applyFill="1" applyBorder="1"/>
    <xf numFmtId="0" fontId="0" fillId="0" borderId="0" xfId="0" applyFill="1" applyBorder="1"/>
    <xf numFmtId="0" fontId="0" fillId="12" borderId="67" xfId="2" applyFont="1" applyFill="1" applyBorder="1"/>
    <xf numFmtId="0" fontId="0" fillId="12" borderId="0" xfId="2" applyFont="1" applyFill="1" applyBorder="1"/>
    <xf numFmtId="0" fontId="0" fillId="12" borderId="59" xfId="2" applyFont="1" applyFill="1" applyBorder="1"/>
    <xf numFmtId="0" fontId="12" fillId="12" borderId="59" xfId="0" applyFont="1" applyFill="1" applyBorder="1" applyAlignment="1">
      <alignment shrinkToFit="1"/>
    </xf>
    <xf numFmtId="0" fontId="0" fillId="12" borderId="0" xfId="0" applyFill="1"/>
    <xf numFmtId="0" fontId="5" fillId="12" borderId="59" xfId="0" applyFont="1" applyFill="1" applyBorder="1" applyAlignment="1">
      <alignment shrinkToFit="1"/>
    </xf>
    <xf numFmtId="0" fontId="0" fillId="12" borderId="60" xfId="2" applyFont="1" applyFill="1" applyBorder="1"/>
    <xf numFmtId="0" fontId="12" fillId="0" borderId="0" xfId="0" applyFont="1" applyFill="1"/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85" fillId="0" borderId="0" xfId="0" applyFont="1" applyFill="1"/>
    <xf numFmtId="0" fontId="88" fillId="0" borderId="0" xfId="0" applyFont="1" applyFill="1"/>
    <xf numFmtId="0" fontId="32" fillId="0" borderId="190" xfId="0" applyFont="1" applyFill="1" applyBorder="1" applyProtection="1"/>
    <xf numFmtId="0" fontId="32" fillId="0" borderId="0" xfId="0" applyFont="1" applyFill="1" applyBorder="1" applyProtection="1"/>
    <xf numFmtId="0" fontId="32" fillId="0" borderId="191" xfId="0" applyFont="1" applyFill="1" applyBorder="1" applyProtection="1"/>
    <xf numFmtId="0" fontId="3" fillId="0" borderId="0" xfId="0" applyFont="1" applyFill="1" applyBorder="1" applyAlignment="1" applyProtection="1">
      <protection locked="0"/>
    </xf>
    <xf numFmtId="0" fontId="32" fillId="0" borderId="192" xfId="0" applyFont="1" applyFill="1" applyBorder="1" applyProtection="1"/>
    <xf numFmtId="0" fontId="32" fillId="0" borderId="2" xfId="0" applyFont="1" applyFill="1" applyBorder="1" applyProtection="1"/>
    <xf numFmtId="0" fontId="32" fillId="0" borderId="193" xfId="0" applyFont="1" applyFill="1" applyBorder="1" applyProtection="1"/>
    <xf numFmtId="0" fontId="89" fillId="0" borderId="0" xfId="0" applyFont="1" applyFill="1" applyBorder="1" applyProtection="1">
      <protection locked="0"/>
    </xf>
    <xf numFmtId="0" fontId="91" fillId="0" borderId="0" xfId="0" applyFont="1" applyFill="1" applyBorder="1" applyProtection="1">
      <protection locked="0"/>
    </xf>
    <xf numFmtId="0" fontId="90" fillId="0" borderId="194" xfId="0" applyFont="1" applyFill="1" applyBorder="1" applyAlignment="1" applyProtection="1">
      <alignment horizontal="center" vertical="center"/>
    </xf>
    <xf numFmtId="0" fontId="90" fillId="0" borderId="195" xfId="0" applyFont="1" applyFill="1" applyBorder="1" applyAlignment="1" applyProtection="1">
      <alignment horizontal="center" vertical="center"/>
    </xf>
    <xf numFmtId="0" fontId="90" fillId="0" borderId="196" xfId="0" applyFont="1" applyFill="1" applyBorder="1" applyAlignment="1" applyProtection="1">
      <alignment horizontal="center" vertical="center"/>
    </xf>
    <xf numFmtId="0" fontId="90" fillId="0" borderId="1" xfId="0" applyFont="1" applyFill="1" applyBorder="1" applyProtection="1"/>
    <xf numFmtId="0" fontId="28" fillId="0" borderId="2" xfId="0" applyFont="1" applyFill="1" applyBorder="1"/>
    <xf numFmtId="0" fontId="28" fillId="0" borderId="0" xfId="0" applyFont="1" applyFill="1"/>
    <xf numFmtId="0" fontId="52" fillId="0" borderId="191" xfId="0" applyFont="1" applyFill="1" applyBorder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191" xfId="0" applyFont="1" applyFill="1" applyBorder="1" applyProtection="1"/>
    <xf numFmtId="0" fontId="3" fillId="0" borderId="0" xfId="0" applyFont="1" applyFill="1" applyBorder="1" applyProtection="1">
      <protection locked="0"/>
    </xf>
    <xf numFmtId="0" fontId="6" fillId="0" borderId="4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191" xfId="0" applyFont="1" applyFill="1" applyBorder="1" applyAlignment="1" applyProtection="1"/>
    <xf numFmtId="0" fontId="92" fillId="0" borderId="4" xfId="0" applyFont="1" applyFill="1" applyBorder="1" applyAlignment="1" applyProtection="1">
      <alignment vertical="center"/>
    </xf>
    <xf numFmtId="0" fontId="0" fillId="0" borderId="197" xfId="0" applyFill="1" applyBorder="1" applyAlignment="1"/>
    <xf numFmtId="0" fontId="0" fillId="0" borderId="195" xfId="0" applyFill="1" applyBorder="1" applyAlignment="1"/>
    <xf numFmtId="0" fontId="93" fillId="0" borderId="195" xfId="0" applyFont="1" applyFill="1" applyBorder="1" applyAlignment="1">
      <alignment horizontal="center" vertical="center"/>
    </xf>
    <xf numFmtId="0" fontId="6" fillId="0" borderId="195" xfId="0" applyFont="1" applyFill="1" applyBorder="1" applyProtection="1"/>
    <xf numFmtId="0" fontId="0" fillId="0" borderId="0" xfId="0" applyFill="1" applyAlignment="1"/>
    <xf numFmtId="0" fontId="9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Protection="1"/>
    <xf numFmtId="0" fontId="2" fillId="0" borderId="0" xfId="0" applyFont="1" applyFill="1" applyBorder="1" applyProtection="1"/>
    <xf numFmtId="49" fontId="12" fillId="0" borderId="0" xfId="0" applyNumberFormat="1" applyFont="1" applyFill="1" applyBorder="1"/>
    <xf numFmtId="0" fontId="0" fillId="12" borderId="204" xfId="2" applyFont="1" applyFill="1" applyBorder="1"/>
    <xf numFmtId="0" fontId="0" fillId="12" borderId="205" xfId="2" applyFont="1" applyFill="1" applyBorder="1"/>
    <xf numFmtId="0" fontId="0" fillId="12" borderId="206" xfId="2" applyFont="1" applyFill="1" applyBorder="1"/>
    <xf numFmtId="0" fontId="0" fillId="12" borderId="207" xfId="2" applyFont="1" applyFill="1" applyBorder="1"/>
    <xf numFmtId="0" fontId="0" fillId="12" borderId="208" xfId="2" applyFont="1" applyFill="1" applyBorder="1"/>
    <xf numFmtId="0" fontId="0" fillId="12" borderId="209" xfId="2" applyFont="1" applyFill="1" applyBorder="1"/>
    <xf numFmtId="0" fontId="0" fillId="12" borderId="210" xfId="2" applyFont="1" applyFill="1" applyBorder="1"/>
    <xf numFmtId="0" fontId="0" fillId="12" borderId="211" xfId="2" applyFont="1" applyFill="1" applyBorder="1"/>
    <xf numFmtId="0" fontId="96" fillId="12" borderId="0" xfId="2" applyFont="1" applyFill="1" applyBorder="1"/>
    <xf numFmtId="0" fontId="98" fillId="12" borderId="0" xfId="2" applyFont="1" applyFill="1" applyBorder="1"/>
    <xf numFmtId="0" fontId="99" fillId="12" borderId="0" xfId="2" applyFont="1" applyFill="1" applyBorder="1" applyAlignment="1"/>
    <xf numFmtId="0" fontId="97" fillId="12" borderId="0" xfId="2" applyFont="1" applyFill="1" applyBorder="1" applyAlignment="1"/>
    <xf numFmtId="0" fontId="102" fillId="12" borderId="0" xfId="2" applyFont="1" applyFill="1" applyBorder="1"/>
    <xf numFmtId="0" fontId="103" fillId="12" borderId="0" xfId="2" applyFont="1" applyFill="1" applyBorder="1"/>
    <xf numFmtId="0" fontId="101" fillId="12" borderId="0" xfId="2" applyFont="1" applyFill="1" applyBorder="1" applyAlignment="1"/>
    <xf numFmtId="0" fontId="103" fillId="12" borderId="208" xfId="2" applyFont="1" applyFill="1" applyBorder="1"/>
    <xf numFmtId="0" fontId="0" fillId="0" borderId="45" xfId="2" applyFont="1" applyFill="1" applyBorder="1"/>
    <xf numFmtId="0" fontId="0" fillId="0" borderId="47" xfId="2" applyFont="1" applyFill="1" applyBorder="1"/>
    <xf numFmtId="0" fontId="0" fillId="0" borderId="46" xfId="2" applyFont="1" applyFill="1" applyBorder="1"/>
    <xf numFmtId="0" fontId="12" fillId="12" borderId="61" xfId="0" applyFont="1" applyFill="1" applyBorder="1" applyAlignment="1" applyProtection="1">
      <alignment shrinkToFit="1"/>
    </xf>
    <xf numFmtId="0" fontId="12" fillId="12" borderId="49" xfId="0" applyFont="1" applyFill="1" applyBorder="1" applyAlignment="1" applyProtection="1">
      <alignment shrinkToFit="1"/>
    </xf>
    <xf numFmtId="0" fontId="12" fillId="12" borderId="49" xfId="0" applyFont="1" applyFill="1" applyBorder="1" applyProtection="1"/>
    <xf numFmtId="0" fontId="0" fillId="16" borderId="62" xfId="2" applyFont="1" applyFill="1" applyBorder="1" applyProtection="1"/>
    <xf numFmtId="0" fontId="12" fillId="12" borderId="48" xfId="0" applyFont="1" applyFill="1" applyBorder="1" applyAlignment="1" applyProtection="1">
      <alignment shrinkToFit="1"/>
    </xf>
    <xf numFmtId="0" fontId="60" fillId="12" borderId="0" xfId="0" applyFont="1" applyFill="1" applyBorder="1" applyAlignment="1" applyProtection="1"/>
    <xf numFmtId="0" fontId="12" fillId="12" borderId="0" xfId="0" applyFont="1" applyFill="1" applyBorder="1" applyAlignment="1" applyProtection="1">
      <alignment shrinkToFit="1"/>
    </xf>
    <xf numFmtId="0" fontId="12" fillId="12" borderId="0" xfId="0" applyFont="1" applyFill="1" applyBorder="1" applyProtection="1"/>
    <xf numFmtId="0" fontId="0" fillId="16" borderId="47" xfId="2" applyFont="1" applyFill="1" applyBorder="1" applyProtection="1"/>
    <xf numFmtId="0" fontId="35" fillId="12" borderId="0" xfId="0" applyFont="1" applyFill="1" applyBorder="1" applyAlignment="1" applyProtection="1"/>
    <xf numFmtId="0" fontId="36" fillId="12" borderId="0" xfId="0" applyFont="1" applyFill="1" applyBorder="1" applyAlignment="1" applyProtection="1">
      <alignment vertical="top"/>
    </xf>
    <xf numFmtId="0" fontId="12" fillId="12" borderId="47" xfId="0" applyFont="1" applyFill="1" applyBorder="1" applyAlignment="1" applyProtection="1">
      <alignment shrinkToFit="1"/>
    </xf>
    <xf numFmtId="0" fontId="5" fillId="12" borderId="48" xfId="0" applyFont="1" applyFill="1" applyBorder="1" applyAlignment="1" applyProtection="1">
      <alignment shrinkToFit="1"/>
    </xf>
    <xf numFmtId="0" fontId="33" fillId="12" borderId="0" xfId="0" applyFont="1" applyFill="1" applyBorder="1" applyAlignment="1" applyProtection="1"/>
    <xf numFmtId="0" fontId="82" fillId="12" borderId="0" xfId="0" applyFont="1" applyFill="1" applyBorder="1" applyAlignment="1" applyProtection="1"/>
    <xf numFmtId="0" fontId="5" fillId="12" borderId="0" xfId="0" applyFont="1" applyFill="1" applyBorder="1" applyAlignment="1" applyProtection="1">
      <alignment shrinkToFit="1"/>
    </xf>
    <xf numFmtId="0" fontId="5" fillId="12" borderId="0" xfId="0" applyFont="1" applyFill="1" applyBorder="1" applyProtection="1"/>
    <xf numFmtId="0" fontId="5" fillId="12" borderId="47" xfId="0" applyFont="1" applyFill="1" applyBorder="1" applyAlignment="1" applyProtection="1">
      <alignment shrinkToFit="1"/>
    </xf>
    <xf numFmtId="0" fontId="27" fillId="12" borderId="0" xfId="0" applyFont="1" applyFill="1" applyBorder="1" applyAlignment="1" applyProtection="1"/>
    <xf numFmtId="0" fontId="36" fillId="12" borderId="0" xfId="0" applyFont="1" applyFill="1" applyBorder="1" applyProtection="1"/>
    <xf numFmtId="0" fontId="27" fillId="12" borderId="0" xfId="0" applyFont="1" applyFill="1" applyBorder="1" applyAlignment="1" applyProtection="1">
      <alignment vertical="top"/>
    </xf>
    <xf numFmtId="0" fontId="12" fillId="12" borderId="63" xfId="0" applyFont="1" applyFill="1" applyBorder="1" applyAlignment="1" applyProtection="1">
      <alignment shrinkToFit="1"/>
    </xf>
    <xf numFmtId="0" fontId="12" fillId="12" borderId="45" xfId="0" applyFont="1" applyFill="1" applyBorder="1" applyAlignment="1" applyProtection="1">
      <alignment shrinkToFit="1"/>
    </xf>
    <xf numFmtId="49" fontId="12" fillId="12" borderId="45" xfId="0" applyNumberFormat="1" applyFont="1" applyFill="1" applyBorder="1" applyAlignment="1" applyProtection="1">
      <alignment shrinkToFit="1"/>
    </xf>
    <xf numFmtId="0" fontId="12" fillId="12" borderId="45" xfId="0" applyFont="1" applyFill="1" applyBorder="1" applyProtection="1"/>
    <xf numFmtId="0" fontId="12" fillId="12" borderId="46" xfId="0" applyFont="1" applyFill="1" applyBorder="1" applyAlignment="1" applyProtection="1">
      <alignment shrinkToFit="1"/>
    </xf>
    <xf numFmtId="0" fontId="2" fillId="0" borderId="0" xfId="2" applyFont="1" applyFill="1" applyBorder="1"/>
    <xf numFmtId="0" fontId="2" fillId="0" borderId="5" xfId="2" applyFont="1" applyFill="1" applyBorder="1"/>
    <xf numFmtId="0" fontId="2" fillId="0" borderId="0" xfId="0" applyFont="1" applyFill="1"/>
    <xf numFmtId="0" fontId="7" fillId="0" borderId="5" xfId="2" applyFont="1" applyFill="1" applyBorder="1"/>
    <xf numFmtId="0" fontId="7" fillId="0" borderId="0" xfId="0" applyFont="1" applyFill="1"/>
    <xf numFmtId="0" fontId="104" fillId="12" borderId="0" xfId="0" applyFont="1" applyFill="1" applyBorder="1" applyAlignment="1" applyProtection="1"/>
    <xf numFmtId="0" fontId="0" fillId="0" borderId="16" xfId="2" applyFont="1" applyFill="1" applyBorder="1"/>
    <xf numFmtId="0" fontId="0" fillId="0" borderId="28" xfId="2" applyFont="1" applyFill="1" applyBorder="1"/>
    <xf numFmtId="0" fontId="0" fillId="0" borderId="28" xfId="0" applyFill="1" applyBorder="1"/>
    <xf numFmtId="0" fontId="0" fillId="0" borderId="30" xfId="0" applyFill="1" applyBorder="1"/>
    <xf numFmtId="0" fontId="0" fillId="0" borderId="17" xfId="2" applyFont="1" applyFill="1" applyBorder="1"/>
    <xf numFmtId="0" fontId="0" fillId="0" borderId="18" xfId="0" applyFill="1" applyBorder="1"/>
    <xf numFmtId="0" fontId="64" fillId="0" borderId="0" xfId="0" applyNumberFormat="1" applyFont="1" applyFill="1" applyBorder="1" applyAlignment="1" applyProtection="1">
      <alignment horizontal="center"/>
      <protection locked="0"/>
    </xf>
    <xf numFmtId="0" fontId="64" fillId="0" borderId="17" xfId="0" applyNumberFormat="1" applyFont="1" applyFill="1" applyBorder="1" applyAlignment="1" applyProtection="1">
      <alignment horizontal="center"/>
      <protection locked="0"/>
    </xf>
    <xf numFmtId="0" fontId="64" fillId="0" borderId="114" xfId="0" applyNumberFormat="1" applyFont="1" applyFill="1" applyBorder="1" applyAlignment="1" applyProtection="1">
      <alignment horizontal="center"/>
      <protection locked="0"/>
    </xf>
    <xf numFmtId="0" fontId="64" fillId="0" borderId="83" xfId="0" applyNumberFormat="1" applyFont="1" applyFill="1" applyBorder="1" applyAlignment="1" applyProtection="1">
      <alignment horizontal="center"/>
      <protection locked="0"/>
    </xf>
    <xf numFmtId="0" fontId="64" fillId="0" borderId="115" xfId="0" applyNumberFormat="1" applyFont="1" applyFill="1" applyBorder="1" applyAlignment="1" applyProtection="1">
      <alignment horizontal="center"/>
      <protection locked="0"/>
    </xf>
    <xf numFmtId="0" fontId="64" fillId="0" borderId="116" xfId="0" applyNumberFormat="1" applyFont="1" applyFill="1" applyBorder="1" applyAlignment="1" applyProtection="1">
      <alignment horizontal="center"/>
      <protection locked="0"/>
    </xf>
    <xf numFmtId="0" fontId="64" fillId="0" borderId="117" xfId="0" applyNumberFormat="1" applyFont="1" applyFill="1" applyBorder="1" applyAlignment="1" applyProtection="1">
      <alignment horizontal="center"/>
      <protection locked="0"/>
    </xf>
    <xf numFmtId="0" fontId="0" fillId="0" borderId="69" xfId="2" applyFont="1" applyFill="1" applyBorder="1"/>
    <xf numFmtId="0" fontId="0" fillId="0" borderId="68" xfId="2" applyFont="1" applyFill="1" applyBorder="1"/>
    <xf numFmtId="0" fontId="0" fillId="0" borderId="29" xfId="0" applyFill="1" applyBorder="1"/>
    <xf numFmtId="0" fontId="0" fillId="0" borderId="68" xfId="0" applyFill="1" applyBorder="1"/>
    <xf numFmtId="0" fontId="0" fillId="0" borderId="70" xfId="0" applyFill="1" applyBorder="1"/>
    <xf numFmtId="0" fontId="103" fillId="0" borderId="0" xfId="2" applyFont="1" applyFill="1"/>
    <xf numFmtId="0" fontId="51" fillId="0" borderId="0" xfId="2" applyFont="1" applyFill="1"/>
    <xf numFmtId="0" fontId="51" fillId="0" borderId="0" xfId="2" applyFont="1" applyFill="1" applyBorder="1"/>
    <xf numFmtId="0" fontId="28" fillId="12" borderId="0" xfId="0" applyFont="1" applyFill="1" applyBorder="1"/>
    <xf numFmtId="0" fontId="28" fillId="12" borderId="0" xfId="0" applyFont="1" applyFill="1" applyBorder="1" applyAlignment="1">
      <alignment shrinkToFit="1"/>
    </xf>
    <xf numFmtId="0" fontId="32" fillId="12" borderId="0" xfId="0" applyFont="1" applyFill="1" applyBorder="1" applyAlignment="1">
      <alignment shrinkToFit="1"/>
    </xf>
    <xf numFmtId="0" fontId="28" fillId="16" borderId="102" xfId="2" applyFont="1" applyFill="1" applyBorder="1"/>
    <xf numFmtId="0" fontId="37" fillId="12" borderId="0" xfId="0" applyFont="1" applyFill="1" applyBorder="1"/>
    <xf numFmtId="0" fontId="53" fillId="12" borderId="0" xfId="0" applyFont="1" applyFill="1" applyBorder="1"/>
    <xf numFmtId="0" fontId="72" fillId="12" borderId="0" xfId="0" applyFont="1" applyFill="1" applyBorder="1"/>
    <xf numFmtId="0" fontId="105" fillId="12" borderId="0" xfId="0" applyFont="1" applyFill="1" applyBorder="1"/>
    <xf numFmtId="0" fontId="12" fillId="12" borderId="104" xfId="0" applyFont="1" applyFill="1" applyBorder="1"/>
    <xf numFmtId="0" fontId="6" fillId="12" borderId="104" xfId="0" applyFont="1" applyFill="1" applyBorder="1"/>
    <xf numFmtId="0" fontId="0" fillId="16" borderId="105" xfId="2" applyFont="1" applyFill="1" applyBorder="1"/>
    <xf numFmtId="0" fontId="28" fillId="16" borderId="101" xfId="2" applyFont="1" applyFill="1" applyBorder="1"/>
    <xf numFmtId="0" fontId="0" fillId="16" borderId="103" xfId="2" applyFont="1" applyFill="1" applyBorder="1"/>
    <xf numFmtId="0" fontId="2" fillId="29" borderId="4" xfId="2" applyFont="1" applyFill="1" applyBorder="1" applyAlignment="1"/>
    <xf numFmtId="0" fontId="20" fillId="28" borderId="0" xfId="1" applyFill="1" applyBorder="1" applyAlignment="1"/>
    <xf numFmtId="0" fontId="50" fillId="28" borderId="0" xfId="1" applyFont="1" applyFill="1" applyBorder="1" applyAlignment="1"/>
    <xf numFmtId="0" fontId="8" fillId="29" borderId="5" xfId="2" applyFont="1" applyFill="1" applyBorder="1"/>
    <xf numFmtId="0" fontId="0" fillId="29" borderId="6" xfId="2" applyFont="1" applyFill="1" applyBorder="1"/>
    <xf numFmtId="0" fontId="0" fillId="29" borderId="8" xfId="2" applyFont="1" applyFill="1" applyBorder="1"/>
    <xf numFmtId="0" fontId="51" fillId="29" borderId="8" xfId="2" applyFont="1" applyFill="1" applyBorder="1"/>
    <xf numFmtId="0" fontId="0" fillId="29" borderId="7" xfId="2" applyFont="1" applyFill="1" applyBorder="1"/>
    <xf numFmtId="0" fontId="0" fillId="29" borderId="5" xfId="2" applyFont="1" applyFill="1" applyBorder="1"/>
    <xf numFmtId="9" fontId="55" fillId="10" borderId="0" xfId="0" applyNumberFormat="1" applyFont="1" applyFill="1" applyBorder="1" applyAlignment="1" applyProtection="1"/>
    <xf numFmtId="0" fontId="11" fillId="10" borderId="0" xfId="0" applyFont="1" applyFill="1" applyBorder="1" applyAlignment="1" applyProtection="1"/>
    <xf numFmtId="49" fontId="83" fillId="27" borderId="184" xfId="0" applyNumberFormat="1" applyFont="1" applyFill="1" applyBorder="1" applyAlignment="1" applyProtection="1">
      <alignment horizontal="center" vertical="center"/>
    </xf>
    <xf numFmtId="49" fontId="84" fillId="27" borderId="185" xfId="0" applyNumberFormat="1" applyFont="1" applyFill="1" applyBorder="1" applyAlignment="1" applyProtection="1">
      <alignment horizontal="center" vertical="center"/>
    </xf>
    <xf numFmtId="49" fontId="84" fillId="27" borderId="186" xfId="0" applyNumberFormat="1" applyFont="1" applyFill="1" applyBorder="1" applyAlignment="1" applyProtection="1">
      <alignment horizontal="center" vertical="center"/>
    </xf>
    <xf numFmtId="49" fontId="86" fillId="27" borderId="187" xfId="0" applyNumberFormat="1" applyFont="1" applyFill="1" applyBorder="1" applyAlignment="1" applyProtection="1">
      <alignment horizontal="center" vertical="center"/>
    </xf>
    <xf numFmtId="49" fontId="86" fillId="27" borderId="188" xfId="0" applyNumberFormat="1" applyFont="1" applyFill="1" applyBorder="1" applyAlignment="1" applyProtection="1">
      <alignment horizontal="center" vertical="center"/>
    </xf>
    <xf numFmtId="49" fontId="86" fillId="27" borderId="189" xfId="0" applyNumberFormat="1" applyFont="1" applyFill="1" applyBorder="1" applyAlignment="1" applyProtection="1">
      <alignment horizontal="center" vertical="center"/>
    </xf>
    <xf numFmtId="0" fontId="90" fillId="0" borderId="190" xfId="0" applyFont="1" applyFill="1" applyBorder="1" applyAlignment="1" applyProtection="1">
      <alignment horizontal="center" vertical="center"/>
    </xf>
    <xf numFmtId="0" fontId="90" fillId="0" borderId="0" xfId="0" applyFont="1" applyFill="1" applyBorder="1" applyAlignment="1" applyProtection="1">
      <alignment horizontal="center" vertical="center"/>
    </xf>
    <xf numFmtId="0" fontId="90" fillId="0" borderId="191" xfId="0" applyFont="1" applyFill="1" applyBorder="1" applyAlignment="1" applyProtection="1">
      <alignment horizontal="center" vertical="center"/>
    </xf>
    <xf numFmtId="0" fontId="90" fillId="0" borderId="190" xfId="0" applyFont="1" applyFill="1" applyBorder="1" applyAlignment="1" applyProtection="1">
      <alignment horizontal="center" vertical="top"/>
    </xf>
    <xf numFmtId="0" fontId="90" fillId="0" borderId="0" xfId="0" applyFont="1" applyFill="1" applyBorder="1" applyAlignment="1" applyProtection="1">
      <alignment horizontal="center" vertical="top"/>
    </xf>
    <xf numFmtId="0" fontId="90" fillId="0" borderId="191" xfId="0" applyFont="1" applyFill="1" applyBorder="1" applyAlignment="1" applyProtection="1">
      <alignment horizontal="center" vertical="top"/>
    </xf>
    <xf numFmtId="0" fontId="95" fillId="27" borderId="198" xfId="6" applyFont="1" applyFill="1" applyBorder="1" applyAlignment="1" applyProtection="1">
      <alignment horizontal="center" vertical="center"/>
    </xf>
    <xf numFmtId="0" fontId="95" fillId="27" borderId="199" xfId="6" applyFont="1" applyFill="1" applyBorder="1" applyAlignment="1" applyProtection="1">
      <alignment horizontal="center" vertical="center"/>
    </xf>
    <xf numFmtId="0" fontId="95" fillId="27" borderId="200" xfId="6" applyFont="1" applyFill="1" applyBorder="1" applyAlignment="1" applyProtection="1">
      <alignment horizontal="center" vertical="center"/>
    </xf>
    <xf numFmtId="0" fontId="95" fillId="27" borderId="201" xfId="6" applyFont="1" applyFill="1" applyBorder="1" applyAlignment="1" applyProtection="1">
      <alignment horizontal="center" vertical="center"/>
    </xf>
    <xf numFmtId="0" fontId="95" fillId="27" borderId="202" xfId="6" applyFont="1" applyFill="1" applyBorder="1" applyAlignment="1" applyProtection="1">
      <alignment horizontal="center" vertical="center"/>
    </xf>
    <xf numFmtId="0" fontId="95" fillId="27" borderId="203" xfId="6" applyFont="1" applyFill="1" applyBorder="1" applyAlignment="1" applyProtection="1">
      <alignment horizontal="center" vertical="center"/>
    </xf>
    <xf numFmtId="0" fontId="49" fillId="14" borderId="79" xfId="0" applyFont="1" applyFill="1" applyBorder="1" applyAlignment="1" applyProtection="1">
      <alignment horizontal="center" vertical="center" textRotation="90"/>
    </xf>
    <xf numFmtId="0" fontId="49" fillId="14" borderId="80" xfId="0" applyFont="1" applyFill="1" applyBorder="1" applyAlignment="1" applyProtection="1">
      <alignment horizontal="center" vertical="center" textRotation="90"/>
    </xf>
    <xf numFmtId="0" fontId="49" fillId="14" borderId="81" xfId="0" applyFont="1" applyFill="1" applyBorder="1" applyAlignment="1" applyProtection="1">
      <alignment horizontal="center" vertical="center" textRotation="90"/>
    </xf>
    <xf numFmtId="0" fontId="43" fillId="23" borderId="72" xfId="0" applyFont="1" applyFill="1" applyBorder="1" applyAlignment="1" applyProtection="1">
      <alignment horizontal="left" shrinkToFit="1"/>
      <protection locked="0"/>
    </xf>
    <xf numFmtId="0" fontId="43" fillId="23" borderId="71" xfId="0" applyFont="1" applyFill="1" applyBorder="1" applyAlignment="1" applyProtection="1">
      <alignment horizontal="left" shrinkToFit="1"/>
      <protection locked="0"/>
    </xf>
    <xf numFmtId="0" fontId="40" fillId="8" borderId="72" xfId="0" applyFont="1" applyFill="1" applyBorder="1" applyAlignment="1" applyProtection="1">
      <alignment horizontal="left" shrinkToFit="1"/>
      <protection locked="0"/>
    </xf>
    <xf numFmtId="0" fontId="40" fillId="8" borderId="71" xfId="0" applyFont="1" applyFill="1" applyBorder="1" applyAlignment="1" applyProtection="1">
      <alignment horizontal="left" shrinkToFit="1"/>
      <protection locked="0"/>
    </xf>
    <xf numFmtId="0" fontId="43" fillId="23" borderId="41" xfId="0" applyFont="1" applyFill="1" applyBorder="1" applyAlignment="1" applyProtection="1">
      <alignment horizontal="left" shrinkToFit="1"/>
      <protection locked="0"/>
    </xf>
    <xf numFmtId="0" fontId="43" fillId="23" borderId="77" xfId="0" applyFont="1" applyFill="1" applyBorder="1" applyAlignment="1" applyProtection="1">
      <alignment horizontal="left" shrinkToFit="1"/>
      <protection locked="0"/>
    </xf>
    <xf numFmtId="0" fontId="49" fillId="14" borderId="42" xfId="0" applyFont="1" applyFill="1" applyBorder="1" applyAlignment="1" applyProtection="1">
      <alignment horizontal="center" vertical="center"/>
    </xf>
    <xf numFmtId="0" fontId="49" fillId="14" borderId="78" xfId="0" applyFont="1" applyFill="1" applyBorder="1" applyAlignment="1" applyProtection="1">
      <alignment horizontal="center" vertical="center"/>
    </xf>
    <xf numFmtId="0" fontId="49" fillId="14" borderId="43" xfId="0" applyFont="1" applyFill="1" applyBorder="1" applyAlignment="1" applyProtection="1">
      <alignment horizontal="center" vertical="center"/>
    </xf>
    <xf numFmtId="0" fontId="40" fillId="8" borderId="41" xfId="0" applyFont="1" applyFill="1" applyBorder="1" applyAlignment="1" applyProtection="1">
      <alignment horizontal="left" shrinkToFit="1"/>
      <protection locked="0"/>
    </xf>
    <xf numFmtId="0" fontId="40" fillId="8" borderId="77" xfId="0" applyFont="1" applyFill="1" applyBorder="1" applyAlignment="1" applyProtection="1">
      <alignment horizontal="left" shrinkToFit="1"/>
      <protection locked="0"/>
    </xf>
    <xf numFmtId="0" fontId="45" fillId="21" borderId="34" xfId="0" applyFont="1" applyFill="1" applyBorder="1" applyAlignment="1" applyProtection="1">
      <alignment horizontal="center" vertical="center"/>
    </xf>
    <xf numFmtId="0" fontId="45" fillId="21" borderId="35" xfId="0" applyFont="1" applyFill="1" applyBorder="1" applyAlignment="1" applyProtection="1">
      <alignment horizontal="center" vertical="center"/>
    </xf>
    <xf numFmtId="0" fontId="35" fillId="11" borderId="33" xfId="0" applyFont="1" applyFill="1" applyBorder="1" applyAlignment="1" applyProtection="1">
      <alignment horizontal="center" vertical="center"/>
    </xf>
    <xf numFmtId="0" fontId="35" fillId="11" borderId="35" xfId="0" applyFont="1" applyFill="1" applyBorder="1" applyAlignment="1" applyProtection="1">
      <alignment horizontal="center" vertical="center"/>
    </xf>
    <xf numFmtId="0" fontId="43" fillId="23" borderId="74" xfId="0" applyFont="1" applyFill="1" applyBorder="1" applyAlignment="1" applyProtection="1">
      <alignment horizontal="left" shrinkToFit="1"/>
      <protection locked="0"/>
    </xf>
    <xf numFmtId="0" fontId="43" fillId="23" borderId="75" xfId="0" applyFont="1" applyFill="1" applyBorder="1" applyAlignment="1" applyProtection="1">
      <alignment horizontal="left" shrinkToFit="1"/>
      <protection locked="0"/>
    </xf>
    <xf numFmtId="0" fontId="40" fillId="8" borderId="74" xfId="0" applyFont="1" applyFill="1" applyBorder="1" applyAlignment="1" applyProtection="1">
      <alignment horizontal="left" shrinkToFit="1"/>
      <protection locked="0"/>
    </xf>
    <xf numFmtId="0" fontId="40" fillId="8" borderId="75" xfId="0" applyFont="1" applyFill="1" applyBorder="1" applyAlignment="1" applyProtection="1">
      <alignment horizontal="left" shrinkToFit="1"/>
      <protection locked="0"/>
    </xf>
    <xf numFmtId="0" fontId="48" fillId="17" borderId="51" xfId="3" applyFont="1" applyFill="1" applyBorder="1" applyAlignment="1">
      <alignment horizontal="center" vertical="center"/>
    </xf>
    <xf numFmtId="0" fontId="71" fillId="14" borderId="82" xfId="0" applyFont="1" applyFill="1" applyBorder="1" applyAlignment="1" applyProtection="1">
      <alignment horizontal="center"/>
    </xf>
    <xf numFmtId="0" fontId="100" fillId="12" borderId="0" xfId="2" applyFont="1" applyFill="1" applyBorder="1" applyAlignment="1">
      <alignment horizontal="center"/>
    </xf>
    <xf numFmtId="0" fontId="79" fillId="25" borderId="130" xfId="0" applyFont="1" applyFill="1" applyBorder="1" applyAlignment="1" applyProtection="1">
      <alignment horizontal="center" vertical="center"/>
    </xf>
    <xf numFmtId="0" fontId="79" fillId="25" borderId="0" xfId="0" applyFont="1" applyFill="1" applyBorder="1" applyAlignment="1" applyProtection="1">
      <alignment horizontal="center" vertical="center"/>
    </xf>
    <xf numFmtId="0" fontId="79" fillId="25" borderId="131" xfId="0" applyFont="1" applyFill="1" applyBorder="1" applyAlignment="1" applyProtection="1">
      <alignment horizontal="center" vertical="center"/>
    </xf>
    <xf numFmtId="0" fontId="39" fillId="26" borderId="162" xfId="0" applyFont="1" applyFill="1" applyBorder="1" applyAlignment="1" applyProtection="1">
      <alignment horizontal="center" vertical="center"/>
    </xf>
    <xf numFmtId="0" fontId="39" fillId="26" borderId="163" xfId="0" applyFont="1" applyFill="1" applyBorder="1" applyAlignment="1" applyProtection="1">
      <alignment horizontal="center" vertical="center"/>
    </xf>
    <xf numFmtId="0" fontId="39" fillId="13" borderId="166" xfId="0" applyFont="1" applyFill="1" applyBorder="1" applyAlignment="1" applyProtection="1">
      <alignment horizontal="center" vertical="center"/>
    </xf>
    <xf numFmtId="0" fontId="39" fillId="13" borderId="164" xfId="0" applyFont="1" applyFill="1" applyBorder="1" applyAlignment="1" applyProtection="1">
      <alignment horizontal="center" vertical="center"/>
    </xf>
    <xf numFmtId="0" fontId="39" fillId="13" borderId="165" xfId="0" applyFont="1" applyFill="1" applyBorder="1" applyAlignment="1" applyProtection="1">
      <alignment horizontal="center" vertical="center"/>
    </xf>
    <xf numFmtId="0" fontId="39" fillId="25" borderId="154" xfId="0" applyFont="1" applyFill="1" applyBorder="1" applyAlignment="1" applyProtection="1">
      <alignment horizontal="center" vertical="center"/>
    </xf>
    <xf numFmtId="0" fontId="39" fillId="25" borderId="155" xfId="0" applyFont="1" applyFill="1" applyBorder="1" applyAlignment="1" applyProtection="1">
      <alignment horizontal="center" vertical="center"/>
    </xf>
    <xf numFmtId="0" fontId="39" fillId="19" borderId="64" xfId="0" applyFont="1" applyFill="1" applyBorder="1" applyAlignment="1" applyProtection="1">
      <alignment horizontal="center" vertical="center"/>
    </xf>
    <xf numFmtId="0" fontId="39" fillId="19" borderId="65" xfId="0" applyFont="1" applyFill="1" applyBorder="1" applyAlignment="1" applyProtection="1">
      <alignment horizontal="center" vertical="center"/>
    </xf>
    <xf numFmtId="0" fontId="39" fillId="19" borderId="66" xfId="0" applyFont="1" applyFill="1" applyBorder="1" applyAlignment="1" applyProtection="1">
      <alignment horizontal="center" vertical="center"/>
    </xf>
    <xf numFmtId="0" fontId="81" fillId="8" borderId="182" xfId="0" applyFont="1" applyFill="1" applyBorder="1" applyAlignment="1" applyProtection="1">
      <alignment horizontal="center" shrinkToFit="1"/>
      <protection locked="0"/>
    </xf>
    <xf numFmtId="0" fontId="81" fillId="8" borderId="183" xfId="0" applyFont="1" applyFill="1" applyBorder="1" applyAlignment="1" applyProtection="1">
      <alignment horizontal="center" shrinkToFit="1"/>
      <protection locked="0"/>
    </xf>
    <xf numFmtId="0" fontId="81" fillId="8" borderId="149" xfId="0" applyFont="1" applyFill="1" applyBorder="1" applyAlignment="1" applyProtection="1">
      <alignment horizontal="center" shrinkToFit="1"/>
      <protection locked="0"/>
    </xf>
    <xf numFmtId="0" fontId="81" fillId="8" borderId="158" xfId="0" applyFont="1" applyFill="1" applyBorder="1" applyAlignment="1" applyProtection="1">
      <alignment horizontal="center" shrinkToFit="1"/>
      <protection locked="0"/>
    </xf>
    <xf numFmtId="0" fontId="81" fillId="8" borderId="178" xfId="0" applyFont="1" applyFill="1" applyBorder="1" applyAlignment="1" applyProtection="1">
      <alignment horizontal="center" shrinkToFit="1"/>
      <protection locked="0"/>
    </xf>
    <xf numFmtId="0" fontId="81" fillId="8" borderId="179" xfId="0" applyFont="1" applyFill="1" applyBorder="1" applyAlignment="1" applyProtection="1">
      <alignment horizontal="center" shrinkToFit="1"/>
      <protection locked="0"/>
    </xf>
    <xf numFmtId="0" fontId="81" fillId="8" borderId="174" xfId="0" applyFont="1" applyFill="1" applyBorder="1" applyAlignment="1" applyProtection="1">
      <alignment horizontal="center" shrinkToFit="1"/>
      <protection locked="0"/>
    </xf>
    <xf numFmtId="0" fontId="81" fillId="8" borderId="171" xfId="0" applyFont="1" applyFill="1" applyBorder="1" applyAlignment="1" applyProtection="1">
      <alignment horizontal="center" shrinkToFit="1"/>
      <protection locked="0"/>
    </xf>
    <xf numFmtId="0" fontId="81" fillId="8" borderId="172" xfId="0" applyFont="1" applyFill="1" applyBorder="1" applyAlignment="1" applyProtection="1">
      <alignment horizontal="center" shrinkToFit="1"/>
      <protection locked="0"/>
    </xf>
    <xf numFmtId="0" fontId="81" fillId="8" borderId="180" xfId="0" applyFont="1" applyFill="1" applyBorder="1" applyAlignment="1" applyProtection="1">
      <alignment horizontal="center" shrinkToFit="1"/>
      <protection locked="0"/>
    </xf>
    <xf numFmtId="0" fontId="81" fillId="8" borderId="181" xfId="0" applyFont="1" applyFill="1" applyBorder="1" applyAlignment="1" applyProtection="1">
      <alignment horizontal="center" shrinkToFit="1"/>
      <protection locked="0"/>
    </xf>
    <xf numFmtId="0" fontId="81" fillId="8" borderId="161" xfId="0" applyFont="1" applyFill="1" applyBorder="1" applyAlignment="1" applyProtection="1">
      <alignment horizontal="center" shrinkToFit="1"/>
      <protection locked="0"/>
    </xf>
    <xf numFmtId="0" fontId="5" fillId="10" borderId="9" xfId="0" applyFont="1" applyFill="1" applyBorder="1" applyAlignment="1" applyProtection="1">
      <alignment horizontal="center" vertical="top"/>
    </xf>
    <xf numFmtId="0" fontId="61" fillId="20" borderId="85" xfId="0" applyFont="1" applyFill="1" applyBorder="1" applyAlignment="1" applyProtection="1">
      <alignment horizontal="center"/>
    </xf>
    <xf numFmtId="0" fontId="61" fillId="20" borderId="86" xfId="0" applyFont="1" applyFill="1" applyBorder="1" applyAlignment="1" applyProtection="1">
      <alignment horizontal="center"/>
    </xf>
    <xf numFmtId="0" fontId="61" fillId="20" borderId="87" xfId="0" applyFont="1" applyFill="1" applyBorder="1" applyAlignment="1" applyProtection="1">
      <alignment horizontal="center"/>
    </xf>
    <xf numFmtId="0" fontId="36" fillId="11" borderId="122" xfId="0" applyNumberFormat="1" applyFont="1" applyFill="1" applyBorder="1" applyAlignment="1" applyProtection="1">
      <alignment horizontal="center" shrinkToFit="1"/>
    </xf>
    <xf numFmtId="0" fontId="36" fillId="11" borderId="123" xfId="0" applyNumberFormat="1" applyFont="1" applyFill="1" applyBorder="1" applyAlignment="1" applyProtection="1">
      <alignment horizontal="center" shrinkToFit="1"/>
    </xf>
    <xf numFmtId="0" fontId="32" fillId="11" borderId="122" xfId="0" applyNumberFormat="1" applyFont="1" applyFill="1" applyBorder="1" applyAlignment="1" applyProtection="1">
      <alignment horizontal="center" vertical="top" shrinkToFit="1"/>
    </xf>
    <xf numFmtId="0" fontId="32" fillId="11" borderId="123" xfId="0" applyNumberFormat="1" applyFont="1" applyFill="1" applyBorder="1" applyAlignment="1" applyProtection="1">
      <alignment horizontal="center" vertical="top" shrinkToFit="1"/>
    </xf>
    <xf numFmtId="0" fontId="53" fillId="2" borderId="100" xfId="0" applyFont="1" applyFill="1" applyBorder="1" applyAlignment="1" applyProtection="1">
      <alignment horizontal="left" shrinkToFit="1"/>
      <protection locked="0"/>
    </xf>
    <xf numFmtId="0" fontId="53" fillId="2" borderId="98" xfId="0" applyFont="1" applyFill="1" applyBorder="1" applyAlignment="1" applyProtection="1">
      <alignment horizontal="left" shrinkToFit="1"/>
      <protection locked="0"/>
    </xf>
    <xf numFmtId="0" fontId="36" fillId="20" borderId="92" xfId="0" applyNumberFormat="1" applyFont="1" applyFill="1" applyBorder="1" applyAlignment="1" applyProtection="1">
      <alignment horizontal="center" shrinkToFit="1"/>
    </xf>
    <xf numFmtId="0" fontId="36" fillId="20" borderId="93" xfId="0" applyNumberFormat="1" applyFont="1" applyFill="1" applyBorder="1" applyAlignment="1" applyProtection="1">
      <alignment horizontal="center" shrinkToFit="1"/>
    </xf>
    <xf numFmtId="0" fontId="32" fillId="20" borderId="92" xfId="0" applyNumberFormat="1" applyFont="1" applyFill="1" applyBorder="1" applyAlignment="1" applyProtection="1">
      <alignment horizontal="center" vertical="top" shrinkToFit="1"/>
    </xf>
    <xf numFmtId="0" fontId="32" fillId="20" borderId="93" xfId="0" applyNumberFormat="1" applyFont="1" applyFill="1" applyBorder="1" applyAlignment="1" applyProtection="1">
      <alignment horizontal="center" vertical="top" shrinkToFit="1"/>
    </xf>
    <xf numFmtId="0" fontId="101" fillId="12" borderId="0" xfId="2" applyFont="1" applyFill="1" applyBorder="1" applyAlignment="1">
      <alignment horizontal="center"/>
    </xf>
    <xf numFmtId="0" fontId="73" fillId="17" borderId="0" xfId="3" applyFont="1" applyFill="1" applyBorder="1" applyAlignment="1">
      <alignment horizontal="center" vertical="center"/>
    </xf>
    <xf numFmtId="0" fontId="73" fillId="17" borderId="44" xfId="3" applyFont="1" applyFill="1" applyBorder="1" applyAlignment="1">
      <alignment horizontal="center" vertical="center"/>
    </xf>
    <xf numFmtId="0" fontId="63" fillId="20" borderId="85" xfId="0" applyFont="1" applyFill="1" applyBorder="1" applyAlignment="1" applyProtection="1">
      <alignment horizontal="center"/>
    </xf>
    <xf numFmtId="0" fontId="63" fillId="20" borderId="87" xfId="0" applyFont="1" applyFill="1" applyBorder="1" applyAlignment="1" applyProtection="1">
      <alignment horizontal="center"/>
    </xf>
    <xf numFmtId="0" fontId="28" fillId="11" borderId="124" xfId="0" applyFont="1" applyFill="1" applyBorder="1" applyAlignment="1" applyProtection="1">
      <alignment horizontal="center" vertical="top" shrinkToFit="1"/>
    </xf>
    <xf numFmtId="0" fontId="28" fillId="11" borderId="125" xfId="0" applyFont="1" applyFill="1" applyBorder="1" applyAlignment="1" applyProtection="1">
      <alignment horizontal="center" vertical="top" shrinkToFit="1"/>
    </xf>
    <xf numFmtId="0" fontId="28" fillId="20" borderId="97" xfId="0" applyFont="1" applyFill="1" applyBorder="1" applyAlignment="1" applyProtection="1">
      <alignment horizontal="center" vertical="top" shrinkToFit="1"/>
    </xf>
    <xf numFmtId="0" fontId="28" fillId="20" borderId="98" xfId="0" applyFont="1" applyFill="1" applyBorder="1" applyAlignment="1" applyProtection="1">
      <alignment horizontal="center" vertical="top" shrinkToFit="1"/>
    </xf>
    <xf numFmtId="0" fontId="12" fillId="0" borderId="31" xfId="0" applyFont="1" applyFill="1" applyBorder="1" applyAlignment="1">
      <alignment horizontal="center"/>
    </xf>
    <xf numFmtId="0" fontId="12" fillId="0" borderId="32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164" fontId="19" fillId="0" borderId="0" xfId="0" applyNumberFormat="1" applyFont="1" applyAlignment="1" applyProtection="1">
      <alignment horizontal="center"/>
      <protection locked="0"/>
    </xf>
  </cellXfs>
  <cellStyles count="7">
    <cellStyle name="FONS" xfId="2"/>
    <cellStyle name="Hipervínculo" xfId="6" builtinId="8"/>
    <cellStyle name="Neutral" xfId="1" builtinId="28"/>
    <cellStyle name="Normal" xfId="0" builtinId="0"/>
    <cellStyle name="Titol 3" xfId="5"/>
    <cellStyle name="Títol1" xfId="3"/>
    <cellStyle name="Títol2" xfId="4"/>
  </cellStyles>
  <dxfs count="18">
    <dxf>
      <fill>
        <patternFill>
          <bgColor theme="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0.499984740745262"/>
        </patternFill>
      </fill>
    </dxf>
    <dxf>
      <font>
        <b/>
        <i val="0"/>
        <color rgb="FFFF0000"/>
      </font>
    </dxf>
    <dxf>
      <fill>
        <patternFill>
          <bgColor theme="2" tint="-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499984740745262"/>
        </patternFill>
      </fill>
    </dxf>
    <dxf>
      <font>
        <b val="0"/>
        <i val="0"/>
        <color theme="2"/>
      </font>
      <fill>
        <patternFill>
          <bgColor theme="0"/>
        </patternFill>
      </fill>
    </dxf>
    <dxf>
      <font>
        <color theme="2"/>
      </font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FFFFCC"/>
      <color rgb="FFFFFF99"/>
      <color rgb="FF339933"/>
      <color rgb="FF008000"/>
      <color rgb="FFCCFFCC"/>
      <color rgb="FF006600"/>
      <color rgb="FFCC9900"/>
      <color rgb="FF000000"/>
      <color rgb="FFCCCC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810972657545E-2"/>
          <c:y val="4.1448576153414352E-2"/>
          <c:w val="0.95272927655888273"/>
          <c:h val="0.91085976969641802"/>
        </c:manualLayout>
      </c:layout>
      <c:bubbleChart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406400" sx="102000" sy="102000" algn="c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D8-4E51-A639-1E30524CE2D6}"/>
              </c:ext>
            </c:extLst>
          </c:dPt>
          <c:xVal>
            <c:numRef>
              <c:f>'DAFO 3'!$I$247</c:f>
              <c:numCache>
                <c:formatCode>General</c:formatCode>
                <c:ptCount val="1"/>
                <c:pt idx="0">
                  <c:v>2.2600000000000002</c:v>
                </c:pt>
              </c:numCache>
            </c:numRef>
          </c:xVal>
          <c:yVal>
            <c:numRef>
              <c:f>'DAFO 3'!$I$248</c:f>
              <c:numCache>
                <c:formatCode>General</c:formatCode>
                <c:ptCount val="1"/>
                <c:pt idx="0">
                  <c:v>3.18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FD8-4E51-A639-1E30524C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108984192"/>
        <c:axId val="108985728"/>
      </c:bubbleChart>
      <c:valAx>
        <c:axId val="108984192"/>
        <c:scaling>
          <c:orientation val="minMax"/>
          <c:max val="4"/>
          <c:min val="1"/>
        </c:scaling>
        <c:delete val="1"/>
        <c:axPos val="b"/>
        <c:majorGridlines>
          <c:spPr>
            <a:ln>
              <a:solidFill>
                <a:srgbClr val="C00000"/>
              </a:solidFill>
            </a:ln>
          </c:spPr>
        </c:majorGridlines>
        <c:numFmt formatCode="General" sourceLinked="1"/>
        <c:majorTickMark val="none"/>
        <c:minorTickMark val="none"/>
        <c:tickLblPos val="none"/>
        <c:crossAx val="108985728"/>
        <c:crosses val="autoZero"/>
        <c:crossBetween val="midCat"/>
        <c:majorUnit val="1.5"/>
        <c:minorUnit val="1"/>
      </c:valAx>
      <c:valAx>
        <c:axId val="108985728"/>
        <c:scaling>
          <c:orientation val="minMax"/>
          <c:max val="4"/>
          <c:min val="1"/>
        </c:scaling>
        <c:delete val="1"/>
        <c:axPos val="l"/>
        <c:majorGridlines>
          <c:spPr>
            <a:ln w="15875">
              <a:solidFill>
                <a:srgbClr val="C00000"/>
              </a:solidFill>
            </a:ln>
          </c:spPr>
        </c:majorGridlines>
        <c:numFmt formatCode="General" sourceLinked="1"/>
        <c:majorTickMark val="out"/>
        <c:minorTickMark val="none"/>
        <c:tickLblPos val="none"/>
        <c:crossAx val="108984192"/>
        <c:crosses val="autoZero"/>
        <c:crossBetween val="midCat"/>
        <c:majorUnit val="1.5"/>
        <c:minorUnit val="1"/>
      </c:valAx>
      <c:spPr>
        <a:noFill/>
        <a:ln>
          <a:solidFill>
            <a:schemeClr val="bg2">
              <a:lumMod val="75000"/>
            </a:schemeClr>
          </a:solidFill>
        </a:ln>
      </c:spPr>
    </c:plotArea>
    <c:plotVisOnly val="1"/>
    <c:dispBlanksAs val="gap"/>
    <c:showDLblsOverMax val="0"/>
  </c:chart>
  <c:spPr>
    <a:ln w="12700">
      <a:solidFill>
        <a:schemeClr val="bg2">
          <a:lumMod val="50000"/>
        </a:schemeClr>
      </a:solidFill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mailto:atencion@e.ditor.com?subject=PE248G%20DAFO" TargetMode="External"/><Relationship Id="rId1" Type="http://schemas.openxmlformats.org/officeDocument/2006/relationships/hyperlink" Target="#ARRIBADAFOUNO"/><Relationship Id="rId5" Type="http://schemas.openxmlformats.org/officeDocument/2006/relationships/image" Target="../media/image2.jpeg"/><Relationship Id="rId4" Type="http://schemas.openxmlformats.org/officeDocument/2006/relationships/hyperlink" Target="#RECOUNO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RRIBADAFOUNO"/><Relationship Id="rId2" Type="http://schemas.openxmlformats.org/officeDocument/2006/relationships/image" Target="../media/image3.png"/><Relationship Id="rId1" Type="http://schemas.openxmlformats.org/officeDocument/2006/relationships/hyperlink" Target="#INFOUNO"/><Relationship Id="rId5" Type="http://schemas.openxmlformats.org/officeDocument/2006/relationships/hyperlink" Target="#arribados"/><Relationship Id="rId4" Type="http://schemas.openxmlformats.org/officeDocument/2006/relationships/hyperlink" Target="#ini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arribados"/><Relationship Id="rId7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hyperlink" Target="http://www.plannegocios.com/plan_negocios/plan_estrategico" TargetMode="External"/><Relationship Id="rId6" Type="http://schemas.openxmlformats.org/officeDocument/2006/relationships/hyperlink" Target="#infodos"/><Relationship Id="rId5" Type="http://schemas.openxmlformats.org/officeDocument/2006/relationships/hyperlink" Target="#arribatres"/><Relationship Id="rId4" Type="http://schemas.openxmlformats.org/officeDocument/2006/relationships/hyperlink" Target="#ARRIBADAFOUNO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arribatres"/><Relationship Id="rId3" Type="http://schemas.openxmlformats.org/officeDocument/2006/relationships/chart" Target="../charts/chart1.xml"/><Relationship Id="rId7" Type="http://schemas.openxmlformats.org/officeDocument/2006/relationships/hyperlink" Target="#arribados"/><Relationship Id="rId2" Type="http://schemas.openxmlformats.org/officeDocument/2006/relationships/image" Target="../media/image3.png"/><Relationship Id="rId1" Type="http://schemas.openxmlformats.org/officeDocument/2006/relationships/hyperlink" Target="#infotres"/><Relationship Id="rId6" Type="http://schemas.openxmlformats.org/officeDocument/2006/relationships/image" Target="../media/image4.png"/><Relationship Id="rId5" Type="http://schemas.openxmlformats.org/officeDocument/2006/relationships/hyperlink" Target="http://www.plannegocios.com/plan_negocios/plan_estrategico" TargetMode="External"/><Relationship Id="rId4" Type="http://schemas.openxmlformats.org/officeDocument/2006/relationships/hyperlink" Target="#recotres"/><Relationship Id="rId9" Type="http://schemas.openxmlformats.org/officeDocument/2006/relationships/hyperlink" Target="#ini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19</xdr:row>
      <xdr:rowOff>47628</xdr:rowOff>
    </xdr:from>
    <xdr:to>
      <xdr:col>17</xdr:col>
      <xdr:colOff>409574</xdr:colOff>
      <xdr:row>20</xdr:row>
      <xdr:rowOff>114301</xdr:rowOff>
    </xdr:to>
    <xdr:sp macro="" textlink="">
      <xdr:nvSpPr>
        <xdr:cNvPr id="2" name="1 Triángulo isósceles">
          <a:hlinkClick xmlns:r="http://schemas.openxmlformats.org/officeDocument/2006/relationships" r:id="rId1" tooltip="Ir a la hoja SIGUIENTE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5400000">
          <a:off x="7577138" y="3852865"/>
          <a:ext cx="238123" cy="209549"/>
        </a:xfrm>
        <a:prstGeom prst="triangle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 editAs="oneCell">
    <xdr:from>
      <xdr:col>15</xdr:col>
      <xdr:colOff>233860</xdr:colOff>
      <xdr:row>6</xdr:row>
      <xdr:rowOff>266699</xdr:rowOff>
    </xdr:from>
    <xdr:to>
      <xdr:col>17</xdr:col>
      <xdr:colOff>67876</xdr:colOff>
      <xdr:row>7</xdr:row>
      <xdr:rowOff>114300</xdr:rowOff>
    </xdr:to>
    <xdr:pic>
      <xdr:nvPicPr>
        <xdr:cNvPr id="3" name="Picture 2" descr="EDITOR">
          <a:hlinkClick xmlns:r="http://schemas.openxmlformats.org/officeDocument/2006/relationships" r:id="rId2" tooltip="atención al cliente: atencion@e.ditor.com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29910" y="1247774"/>
          <a:ext cx="729366" cy="295276"/>
        </a:xfrm>
        <a:prstGeom prst="rect">
          <a:avLst/>
        </a:prstGeom>
        <a:noFill/>
        <a:ln w="50800">
          <a:solidFill>
            <a:schemeClr val="accent2">
              <a:lumMod val="50000"/>
            </a:schemeClr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76200</xdr:colOff>
      <xdr:row>15</xdr:row>
      <xdr:rowOff>38100</xdr:rowOff>
    </xdr:from>
    <xdr:to>
      <xdr:col>6</xdr:col>
      <xdr:colOff>352425</xdr:colOff>
      <xdr:row>24</xdr:row>
      <xdr:rowOff>72026</xdr:rowOff>
    </xdr:to>
    <xdr:pic>
      <xdr:nvPicPr>
        <xdr:cNvPr id="4" name="Picture 205" descr="Fotolia_36549914_XS">
          <a:hlinkClick xmlns:r="http://schemas.openxmlformats.org/officeDocument/2006/relationships" r:id="rId4" tooltip="Recomendación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371600" y="3067050"/>
          <a:ext cx="1619250" cy="16246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63500</xdr:colOff>
      <xdr:row>1</xdr:row>
      <xdr:rowOff>68755</xdr:rowOff>
    </xdr:from>
    <xdr:to>
      <xdr:col>15</xdr:col>
      <xdr:colOff>411958</xdr:colOff>
      <xdr:row>1</xdr:row>
      <xdr:rowOff>381166</xdr:rowOff>
    </xdr:to>
    <xdr:pic>
      <xdr:nvPicPr>
        <xdr:cNvPr id="7" name="6 Imagen" descr="INFORMATION.png">
          <a:hlinkClick xmlns:r="http://schemas.openxmlformats.org/officeDocument/2006/relationships" r:id="rId1" tooltip="Información"/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61700" y="132255"/>
          <a:ext cx="348458" cy="312411"/>
        </a:xfrm>
        <a:prstGeom prst="rect">
          <a:avLst/>
        </a:prstGeom>
      </xdr:spPr>
    </xdr:pic>
    <xdr:clientData/>
  </xdr:twoCellAnchor>
  <xdr:twoCellAnchor>
    <xdr:from>
      <xdr:col>5</xdr:col>
      <xdr:colOff>158750</xdr:colOff>
      <xdr:row>1</xdr:row>
      <xdr:rowOff>76200</xdr:rowOff>
    </xdr:from>
    <xdr:to>
      <xdr:col>5</xdr:col>
      <xdr:colOff>482600</xdr:colOff>
      <xdr:row>1</xdr:row>
      <xdr:rowOff>406400</xdr:rowOff>
    </xdr:to>
    <xdr:sp macro="" textlink="">
      <xdr:nvSpPr>
        <xdr:cNvPr id="12" name="11 Triángulo isósceles">
          <a:hlinkClick xmlns:r="http://schemas.openxmlformats.org/officeDocument/2006/relationships" r:id="rId3" tooltip="VOLVER INICIO"/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692150" y="139700"/>
          <a:ext cx="323850" cy="33020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3</xdr:col>
      <xdr:colOff>53975</xdr:colOff>
      <xdr:row>1</xdr:row>
      <xdr:rowOff>73025</xdr:rowOff>
    </xdr:from>
    <xdr:to>
      <xdr:col>5</xdr:col>
      <xdr:colOff>41275</xdr:colOff>
      <xdr:row>1</xdr:row>
      <xdr:rowOff>396875</xdr:rowOff>
    </xdr:to>
    <xdr:sp macro="" textlink="">
      <xdr:nvSpPr>
        <xdr:cNvPr id="13" name="12 Triángulo isósceles">
          <a:hlinkClick xmlns:r="http://schemas.openxmlformats.org/officeDocument/2006/relationships" r:id="rId4" tooltip="Ir al INICIO"/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 rot="16200000">
          <a:off x="279400" y="165100"/>
          <a:ext cx="323850" cy="26670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15</xdr:col>
      <xdr:colOff>495300</xdr:colOff>
      <xdr:row>1</xdr:row>
      <xdr:rowOff>63500</xdr:rowOff>
    </xdr:from>
    <xdr:to>
      <xdr:col>17</xdr:col>
      <xdr:colOff>25400</xdr:colOff>
      <xdr:row>1</xdr:row>
      <xdr:rowOff>387350</xdr:rowOff>
    </xdr:to>
    <xdr:sp macro="" textlink="">
      <xdr:nvSpPr>
        <xdr:cNvPr id="14" name="13 Triángulo isósceles">
          <a:hlinkClick xmlns:r="http://schemas.openxmlformats.org/officeDocument/2006/relationships" r:id="rId5" tooltip="Ir al INICIO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 rot="5400000">
          <a:off x="11464925" y="155575"/>
          <a:ext cx="323850" cy="266700"/>
        </a:xfrm>
        <a:prstGeom prst="triangle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406400</xdr:colOff>
      <xdr:row>216</xdr:row>
      <xdr:rowOff>63500</xdr:rowOff>
    </xdr:from>
    <xdr:to>
      <xdr:col>11</xdr:col>
      <xdr:colOff>132759</xdr:colOff>
      <xdr:row>220</xdr:row>
      <xdr:rowOff>139700</xdr:rowOff>
    </xdr:to>
    <xdr:pic>
      <xdr:nvPicPr>
        <xdr:cNvPr id="3" name="2 Imagen" descr="Cal Bonada002.png">
          <a:hlinkClick xmlns:r="http://schemas.openxmlformats.org/officeDocument/2006/relationships" r:id="rId1" tooltip="Información en plannegocios.com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16200" y="39319200"/>
          <a:ext cx="4958759" cy="1054100"/>
        </a:xfrm>
        <a:prstGeom prst="rect">
          <a:avLst/>
        </a:prstGeom>
      </xdr:spPr>
    </xdr:pic>
    <xdr:clientData/>
  </xdr:twoCellAnchor>
  <xdr:twoCellAnchor>
    <xdr:from>
      <xdr:col>4</xdr:col>
      <xdr:colOff>146050</xdr:colOff>
      <xdr:row>1</xdr:row>
      <xdr:rowOff>101600</xdr:rowOff>
    </xdr:from>
    <xdr:to>
      <xdr:col>5</xdr:col>
      <xdr:colOff>12700</xdr:colOff>
      <xdr:row>1</xdr:row>
      <xdr:rowOff>406400</xdr:rowOff>
    </xdr:to>
    <xdr:sp macro="" textlink="">
      <xdr:nvSpPr>
        <xdr:cNvPr id="8" name="7 Triángulo isósceles">
          <a:hlinkClick xmlns:r="http://schemas.openxmlformats.org/officeDocument/2006/relationships" r:id="rId3" tooltip="VOLVER INICIO"/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514350" y="165100"/>
          <a:ext cx="311150" cy="30480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2</xdr:col>
      <xdr:colOff>53975</xdr:colOff>
      <xdr:row>1</xdr:row>
      <xdr:rowOff>73025</xdr:rowOff>
    </xdr:from>
    <xdr:to>
      <xdr:col>4</xdr:col>
      <xdr:colOff>41275</xdr:colOff>
      <xdr:row>1</xdr:row>
      <xdr:rowOff>396875</xdr:rowOff>
    </xdr:to>
    <xdr:sp macro="" textlink="">
      <xdr:nvSpPr>
        <xdr:cNvPr id="9" name="8 Triángulo isósceles">
          <a:hlinkClick xmlns:r="http://schemas.openxmlformats.org/officeDocument/2006/relationships" r:id="rId4" tooltip="Ir a hoja ANTERIOR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 rot="16200000">
          <a:off x="266700" y="165100"/>
          <a:ext cx="323850" cy="25400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14</xdr:col>
      <xdr:colOff>1295400</xdr:colOff>
      <xdr:row>1</xdr:row>
      <xdr:rowOff>50800</xdr:rowOff>
    </xdr:from>
    <xdr:to>
      <xdr:col>15</xdr:col>
      <xdr:colOff>63500</xdr:colOff>
      <xdr:row>1</xdr:row>
      <xdr:rowOff>374650</xdr:rowOff>
    </xdr:to>
    <xdr:sp macro="" textlink="">
      <xdr:nvSpPr>
        <xdr:cNvPr id="13" name="12 Triángulo isósceles">
          <a:hlinkClick xmlns:r="http://schemas.openxmlformats.org/officeDocument/2006/relationships" r:id="rId5" tooltip="Ir al INICIO"/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 rot="5400000">
          <a:off x="11337925" y="142875"/>
          <a:ext cx="323850" cy="266700"/>
        </a:xfrm>
        <a:prstGeom prst="triangle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 editAs="oneCell">
    <xdr:from>
      <xdr:col>14</xdr:col>
      <xdr:colOff>863600</xdr:colOff>
      <xdr:row>1</xdr:row>
      <xdr:rowOff>88900</xdr:rowOff>
    </xdr:from>
    <xdr:to>
      <xdr:col>14</xdr:col>
      <xdr:colOff>1212058</xdr:colOff>
      <xdr:row>1</xdr:row>
      <xdr:rowOff>401311</xdr:rowOff>
    </xdr:to>
    <xdr:pic>
      <xdr:nvPicPr>
        <xdr:cNvPr id="14" name="13 Imagen" descr="INFORMATION.png">
          <a:hlinkClick xmlns:r="http://schemas.openxmlformats.org/officeDocument/2006/relationships" r:id="rId6" tooltip="Información"/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696700" y="152400"/>
          <a:ext cx="348458" cy="3124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1057275</xdr:colOff>
      <xdr:row>1</xdr:row>
      <xdr:rowOff>47626</xdr:rowOff>
    </xdr:from>
    <xdr:to>
      <xdr:col>15</xdr:col>
      <xdr:colOff>1333500</xdr:colOff>
      <xdr:row>1</xdr:row>
      <xdr:rowOff>295276</xdr:rowOff>
    </xdr:to>
    <xdr:pic>
      <xdr:nvPicPr>
        <xdr:cNvPr id="18" name="17 Imagen" descr="INFORMATION.png">
          <a:hlinkClick xmlns:r="http://schemas.openxmlformats.org/officeDocument/2006/relationships" r:id="rId1" tooltip="Información"/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82075" y="104776"/>
          <a:ext cx="276225" cy="247650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38</xdr:row>
      <xdr:rowOff>104776</xdr:rowOff>
    </xdr:from>
    <xdr:to>
      <xdr:col>15</xdr:col>
      <xdr:colOff>1247775</xdr:colOff>
      <xdr:row>55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19050</xdr:colOff>
      <xdr:row>52</xdr:row>
      <xdr:rowOff>0</xdr:rowOff>
    </xdr:from>
    <xdr:ext cx="1513043" cy="609013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704850" y="11620500"/>
          <a:ext cx="1513043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>
              <a:solidFill>
                <a:srgbClr val="C00000"/>
              </a:solidFill>
            </a:rPr>
            <a:t> POSICIÓN MUY DÉBIL</a:t>
          </a:r>
        </a:p>
        <a:p>
          <a:r>
            <a:rPr lang="es-ES" sz="1100"/>
            <a:t>en</a:t>
          </a:r>
          <a:r>
            <a:rPr lang="es-ES" sz="1100" baseline="0"/>
            <a:t> </a:t>
          </a:r>
          <a:r>
            <a:rPr lang="es-ES" sz="1100"/>
            <a:t>factores</a:t>
          </a:r>
          <a:r>
            <a:rPr lang="es-ES" sz="1100" baseline="0"/>
            <a:t> EXTERNOS</a:t>
          </a:r>
        </a:p>
        <a:p>
          <a:r>
            <a:rPr lang="es-ES" sz="1100" baseline="0"/>
            <a:t>                  y INTERNOS</a:t>
          </a:r>
          <a:endParaRPr lang="es-ES" sz="1100"/>
        </a:p>
      </xdr:txBody>
    </xdr:sp>
    <xdr:clientData/>
  </xdr:oneCellAnchor>
  <xdr:oneCellAnchor>
    <xdr:from>
      <xdr:col>13</xdr:col>
      <xdr:colOff>885825</xdr:colOff>
      <xdr:row>39</xdr:row>
      <xdr:rowOff>38100</xdr:rowOff>
    </xdr:from>
    <xdr:ext cx="1560492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6629400" y="9182100"/>
          <a:ext cx="1560492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>
              <a:solidFill>
                <a:srgbClr val="C00000"/>
              </a:solidFill>
            </a:rPr>
            <a:t>POSICIÓN</a:t>
          </a:r>
          <a:r>
            <a:rPr lang="es-ES" sz="1100" baseline="0">
              <a:solidFill>
                <a:srgbClr val="C00000"/>
              </a:solidFill>
            </a:rPr>
            <a:t>  MUY FUERTE</a:t>
          </a:r>
        </a:p>
        <a:p>
          <a:r>
            <a:rPr lang="es-ES" sz="1100"/>
            <a:t>   en factores</a:t>
          </a:r>
          <a:r>
            <a:rPr lang="es-ES" sz="1100" baseline="0"/>
            <a:t> </a:t>
          </a:r>
          <a:r>
            <a:rPr lang="es-ES" sz="1100"/>
            <a:t>INTERNOS</a:t>
          </a:r>
        </a:p>
        <a:p>
          <a:r>
            <a:rPr lang="es-ES" sz="1100"/>
            <a:t>                     y</a:t>
          </a:r>
          <a:r>
            <a:rPr lang="es-ES" sz="1100" baseline="0"/>
            <a:t> EXTERNOS</a:t>
          </a:r>
          <a:endParaRPr lang="es-ES" sz="1100"/>
        </a:p>
      </xdr:txBody>
    </xdr:sp>
    <xdr:clientData/>
  </xdr:oneCellAnchor>
  <xdr:oneCellAnchor>
    <xdr:from>
      <xdr:col>6</xdr:col>
      <xdr:colOff>28575</xdr:colOff>
      <xdr:row>39</xdr:row>
      <xdr:rowOff>28575</xdr:rowOff>
    </xdr:from>
    <xdr:ext cx="1288558" cy="609013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714375" y="9172575"/>
          <a:ext cx="1288558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/>
            <a:t>POSICIÓN</a:t>
          </a:r>
          <a:r>
            <a:rPr lang="es-ES" sz="1100" baseline="0"/>
            <a:t>  FUERTE</a:t>
          </a:r>
        </a:p>
        <a:p>
          <a:r>
            <a:rPr lang="es-ES" sz="1100"/>
            <a:t>factores</a:t>
          </a:r>
          <a:r>
            <a:rPr lang="es-ES" sz="1100" baseline="0"/>
            <a:t> EXTERNOS</a:t>
          </a:r>
        </a:p>
        <a:p>
          <a:r>
            <a:rPr lang="es-ES" sz="1100" baseline="0"/>
            <a:t>y  </a:t>
          </a:r>
          <a:r>
            <a:rPr lang="es-ES" sz="1100" baseline="0">
              <a:solidFill>
                <a:srgbClr val="C00000"/>
              </a:solidFill>
            </a:rPr>
            <a:t>DÉBIL INTERNOS</a:t>
          </a:r>
          <a:endParaRPr lang="es-ES" sz="1100">
            <a:solidFill>
              <a:srgbClr val="C00000"/>
            </a:solidFill>
          </a:endParaRPr>
        </a:p>
      </xdr:txBody>
    </xdr:sp>
    <xdr:clientData/>
  </xdr:oneCellAnchor>
  <xdr:oneCellAnchor>
    <xdr:from>
      <xdr:col>13</xdr:col>
      <xdr:colOff>1190625</xdr:colOff>
      <xdr:row>51</xdr:row>
      <xdr:rowOff>180975</xdr:rowOff>
    </xdr:from>
    <xdr:ext cx="1300292" cy="609013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6934200" y="11610975"/>
          <a:ext cx="1300292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/>
            <a:t>POSICIÓN</a:t>
          </a:r>
          <a:r>
            <a:rPr lang="es-ES" sz="1100" baseline="0"/>
            <a:t>  FUERTE</a:t>
          </a:r>
        </a:p>
        <a:p>
          <a:r>
            <a:rPr lang="es-ES" sz="1100"/>
            <a:t>factores</a:t>
          </a:r>
          <a:r>
            <a:rPr lang="es-ES" sz="1100" baseline="0"/>
            <a:t> </a:t>
          </a:r>
          <a:r>
            <a:rPr lang="es-ES" sz="1100"/>
            <a:t>INTERNOS</a:t>
          </a:r>
        </a:p>
        <a:p>
          <a:r>
            <a:rPr lang="es-ES" sz="1100"/>
            <a:t>y</a:t>
          </a:r>
          <a:r>
            <a:rPr lang="es-ES" sz="1100" baseline="0"/>
            <a:t>   </a:t>
          </a:r>
          <a:r>
            <a:rPr lang="es-ES" sz="1100" baseline="0">
              <a:solidFill>
                <a:srgbClr val="C00000"/>
              </a:solidFill>
            </a:rPr>
            <a:t>DÉBIL EXTERNOS</a:t>
          </a:r>
          <a:endParaRPr lang="es-ES" sz="1100">
            <a:solidFill>
              <a:srgbClr val="C00000"/>
            </a:solidFill>
          </a:endParaRPr>
        </a:p>
      </xdr:txBody>
    </xdr:sp>
    <xdr:clientData/>
  </xdr:oneCellAnchor>
  <xdr:oneCellAnchor>
    <xdr:from>
      <xdr:col>17</xdr:col>
      <xdr:colOff>76200</xdr:colOff>
      <xdr:row>3</xdr:row>
      <xdr:rowOff>19051</xdr:rowOff>
    </xdr:from>
    <xdr:ext cx="3219450" cy="1924050"/>
    <xdr:sp macro="" textlink="">
      <xdr:nvSpPr>
        <xdr:cNvPr id="11" name="10 CuadroTexto">
          <a:hlinkClick xmlns:r="http://schemas.openxmlformats.org/officeDocument/2006/relationships" r:id="rId4" tooltip="INFORMACIÓN"/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/>
      </xdr:nvSpPr>
      <xdr:spPr>
        <a:xfrm>
          <a:off x="8848725" y="485776"/>
          <a:ext cx="3219450" cy="1924050"/>
        </a:xfrm>
        <a:prstGeom prst="rect">
          <a:avLst/>
        </a:prstGeom>
        <a:solidFill>
          <a:schemeClr val="bg2">
            <a:lumMod val="90000"/>
          </a:schemeClr>
        </a:solidFill>
        <a:ln w="25400">
          <a:solidFill>
            <a:schemeClr val="bg2">
              <a:lumMod val="1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lang="es-ES" sz="12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Adaptación de la MATRIZ DAFO </a:t>
          </a:r>
        </a:p>
        <a:p>
          <a:pPr algn="l"/>
          <a:r>
            <a:rPr lang="es-ES" sz="1200" b="1" baseline="0">
              <a:solidFill>
                <a:sysClr val="windowText" lastClr="000000"/>
              </a:solidFill>
              <a:latin typeface="Segoe UI" pitchFamily="34" charset="0"/>
              <a:cs typeface="Segoe UI" pitchFamily="34" charset="0"/>
            </a:rPr>
            <a:t>para  visualizar la posición estratégica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Cuidado: Pruébalo y comprueba como funciona,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 muy importante enunciar bien los conceptos.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Recomendado, antes de trabajar aquí: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1º Lee la información de la hoja.</a:t>
          </a:r>
          <a:endParaRPr lang="es-ES" sz="1050" b="1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2º Pon los factores críticos para el éxito.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3º Evalúa y prueba hasta entenderlo bien.</a:t>
          </a:r>
        </a:p>
      </xdr:txBody>
    </xdr:sp>
    <xdr:clientData/>
  </xdr:oneCellAnchor>
  <xdr:twoCellAnchor editAs="oneCell">
    <xdr:from>
      <xdr:col>8</xdr:col>
      <xdr:colOff>128750</xdr:colOff>
      <xdr:row>197</xdr:row>
      <xdr:rowOff>73025</xdr:rowOff>
    </xdr:from>
    <xdr:to>
      <xdr:col>13</xdr:col>
      <xdr:colOff>485184</xdr:colOff>
      <xdr:row>200</xdr:row>
      <xdr:rowOff>152400</xdr:rowOff>
    </xdr:to>
    <xdr:pic>
      <xdr:nvPicPr>
        <xdr:cNvPr id="12" name="11 Imagen" descr="Cal Bonada002.png">
          <a:hlinkClick xmlns:r="http://schemas.openxmlformats.org/officeDocument/2006/relationships" r:id="rId5" tooltip="informacion en plannegocios.com"/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71875" y="37182425"/>
          <a:ext cx="3956884" cy="889000"/>
        </a:xfrm>
        <a:prstGeom prst="rect">
          <a:avLst/>
        </a:prstGeom>
      </xdr:spPr>
    </xdr:pic>
    <xdr:clientData/>
  </xdr:twoCellAnchor>
  <xdr:twoCellAnchor>
    <xdr:from>
      <xdr:col>3</xdr:col>
      <xdr:colOff>38101</xdr:colOff>
      <xdr:row>1</xdr:row>
      <xdr:rowOff>28571</xdr:rowOff>
    </xdr:from>
    <xdr:to>
      <xdr:col>4</xdr:col>
      <xdr:colOff>190500</xdr:colOff>
      <xdr:row>1</xdr:row>
      <xdr:rowOff>276225</xdr:rowOff>
    </xdr:to>
    <xdr:sp macro="" textlink="">
      <xdr:nvSpPr>
        <xdr:cNvPr id="15" name="14 Triángulo isósceles">
          <a:hlinkClick xmlns:r="http://schemas.openxmlformats.org/officeDocument/2006/relationships" r:id="rId7" tooltip="Ir a hoja ANTERIOR"/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/>
      </xdr:nvSpPr>
      <xdr:spPr>
        <a:xfrm rot="16200000">
          <a:off x="909636" y="90486"/>
          <a:ext cx="247654" cy="238124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5</xdr:col>
      <xdr:colOff>33337</xdr:colOff>
      <xdr:row>1</xdr:row>
      <xdr:rowOff>38101</xdr:rowOff>
    </xdr:from>
    <xdr:to>
      <xdr:col>6</xdr:col>
      <xdr:colOff>19050</xdr:colOff>
      <xdr:row>1</xdr:row>
      <xdr:rowOff>285751</xdr:rowOff>
    </xdr:to>
    <xdr:sp macro="" textlink="">
      <xdr:nvSpPr>
        <xdr:cNvPr id="16" name="15 Triángulo isósceles">
          <a:hlinkClick xmlns:r="http://schemas.openxmlformats.org/officeDocument/2006/relationships" r:id="rId8" tooltip="VOLVER"/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/>
      </xdr:nvSpPr>
      <xdr:spPr>
        <a:xfrm>
          <a:off x="1243012" y="95251"/>
          <a:ext cx="223838" cy="247650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16</xdr:col>
      <xdr:colOff>76200</xdr:colOff>
      <xdr:row>1</xdr:row>
      <xdr:rowOff>38100</xdr:rowOff>
    </xdr:from>
    <xdr:to>
      <xdr:col>17</xdr:col>
      <xdr:colOff>66674</xdr:colOff>
      <xdr:row>1</xdr:row>
      <xdr:rowOff>285754</xdr:rowOff>
    </xdr:to>
    <xdr:sp macro="" textlink="">
      <xdr:nvSpPr>
        <xdr:cNvPr id="17" name="16 Triángulo isósceles">
          <a:hlinkClick xmlns:r="http://schemas.openxmlformats.org/officeDocument/2006/relationships" r:id="rId9" tooltip="IR A INICIO"/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/>
      </xdr:nvSpPr>
      <xdr:spPr>
        <a:xfrm rot="5400000">
          <a:off x="9358310" y="100015"/>
          <a:ext cx="247654" cy="238124"/>
        </a:xfrm>
        <a:prstGeom prst="triangle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endParaRPr lang="es-ES" sz="1100">
            <a:solidFill>
              <a:schemeClr val="accent3">
                <a:lumMod val="20000"/>
                <a:lumOff val="8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315367</xdr:colOff>
      <xdr:row>39</xdr:row>
      <xdr:rowOff>0</xdr:rowOff>
    </xdr:from>
    <xdr:ext cx="4655641" cy="445700"/>
    <xdr:sp macro="" textlink="">
      <xdr:nvSpPr>
        <xdr:cNvPr id="20482" name="Text Box 2">
          <a:extLst>
            <a:ext uri="{FF2B5EF4-FFF2-40B4-BE49-F238E27FC236}">
              <a16:creationId xmlns:a16="http://schemas.microsoft.com/office/drawing/2014/main" xmlns="" id="{00000000-0008-0000-0500-000002500000}"/>
            </a:ext>
          </a:extLst>
        </xdr:cNvPr>
        <xdr:cNvSpPr txBox="1">
          <a:spLocks noChangeArrowheads="1"/>
        </xdr:cNvSpPr>
      </xdr:nvSpPr>
      <xdr:spPr bwMode="auto">
        <a:xfrm>
          <a:off x="2601367" y="1133475"/>
          <a:ext cx="4655641" cy="445700"/>
        </a:xfrm>
        <a:prstGeom prst="rect">
          <a:avLst/>
        </a:prstGeom>
        <a:solidFill>
          <a:srgbClr val="CCFFFF"/>
        </a:solidFill>
        <a:ln w="9525" algn="ctr">
          <a:solidFill>
            <a:srgbClr val="C0C0C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wrap="none" lIns="108000" tIns="46800" rIns="90000" bIns="46800" anchor="t" upright="1">
          <a:spAutoFit/>
        </a:bodyPr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No suprimas esta hoja o el libro no funcionará correctamente. 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Haz las modificaciones que desees en las demás hojas</a:t>
          </a:r>
          <a:endParaRPr lang="es-ES"/>
        </a:p>
      </xdr:txBody>
    </xdr:sp>
    <xdr:clientData/>
  </xdr:oneCellAnchor>
  <xdr:twoCellAnchor editAs="oneCell">
    <xdr:from>
      <xdr:col>3</xdr:col>
      <xdr:colOff>342900</xdr:colOff>
      <xdr:row>42</xdr:row>
      <xdr:rowOff>19050</xdr:rowOff>
    </xdr:from>
    <xdr:to>
      <xdr:col>9</xdr:col>
      <xdr:colOff>371475</xdr:colOff>
      <xdr:row>51</xdr:row>
      <xdr:rowOff>66675</xdr:rowOff>
    </xdr:to>
    <xdr:sp macro="" textlink="">
      <xdr:nvSpPr>
        <xdr:cNvPr id="20483" name="Text Box 3">
          <a:extLst>
            <a:ext uri="{FF2B5EF4-FFF2-40B4-BE49-F238E27FC236}">
              <a16:creationId xmlns:a16="http://schemas.microsoft.com/office/drawing/2014/main" xmlns="" id="{00000000-0008-0000-0500-000003500000}"/>
            </a:ext>
          </a:extLst>
        </xdr:cNvPr>
        <xdr:cNvSpPr txBox="1">
          <a:spLocks noChangeArrowheads="1"/>
        </xdr:cNvSpPr>
      </xdr:nvSpPr>
      <xdr:spPr bwMode="auto">
        <a:xfrm>
          <a:off x="2628900" y="1638300"/>
          <a:ext cx="4600575" cy="1504950"/>
        </a:xfrm>
        <a:prstGeom prst="rect">
          <a:avLst/>
        </a:prstGeom>
        <a:noFill/>
        <a:ln w="9525" algn="ctr">
          <a:solidFill>
            <a:srgbClr val="C0C0C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28398" dir="6993903" algn="ctr" rotWithShape="0">
                  <a:srgbClr xmlns:mc="http://schemas.openxmlformats.org/markup-compatibility/2006" val="737373" mc:Ignorable="a14" a14:legacySpreadsheetColorIndex="22">
                    <a:gamma/>
                    <a:shade val="60000"/>
                    <a:invGamma/>
                  </a:srgbClr>
                </a:outerShdw>
              </a:effectLst>
            </a14:hiddenEffects>
          </a:ext>
        </a:extLst>
      </xdr:spPr>
      <xdr:txBody>
        <a:bodyPr vertOverflow="clip" wrap="square" lIns="72000" tIns="46800" rIns="90000" bIns="4680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© e.ditor consulting s.l. y el autor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    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La venta, comercialización o distribución por cualquier medio, soporte o formato no está permitida sin el permiso previo y por escrito de sus 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autores. Contáctanos y te proporcionaremos una copia abierta:</a:t>
          </a:r>
          <a:endParaRPr lang="es-ES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   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info@e.ditor.com</a:t>
          </a:r>
        </a:p>
        <a:p>
          <a:pPr algn="ctr" rtl="0">
            <a:defRPr sz="1000"/>
          </a:pPr>
          <a:endParaRPr lang="es-ES"/>
        </a:p>
      </xdr:txBody>
    </xdr:sp>
    <xdr:clientData/>
  </xdr:twoCellAnchor>
  <xdr:twoCellAnchor>
    <xdr:from>
      <xdr:col>2</xdr:col>
      <xdr:colOff>409575</xdr:colOff>
      <xdr:row>39</xdr:row>
      <xdr:rowOff>9525</xdr:rowOff>
    </xdr:from>
    <xdr:to>
      <xdr:col>3</xdr:col>
      <xdr:colOff>457200</xdr:colOff>
      <xdr:row>43</xdr:row>
      <xdr:rowOff>133350</xdr:rowOff>
    </xdr:to>
    <xdr:pic>
      <xdr:nvPicPr>
        <xdr:cNvPr id="20484" name="Picture 4" descr="attention_niels_epting_01">
          <a:extLst>
            <a:ext uri="{FF2B5EF4-FFF2-40B4-BE49-F238E27FC236}">
              <a16:creationId xmlns:a16="http://schemas.microsoft.com/office/drawing/2014/main" xmlns="" id="{00000000-0008-0000-0500-000004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143000"/>
          <a:ext cx="8096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742950</xdr:colOff>
      <xdr:row>50</xdr:row>
      <xdr:rowOff>85725</xdr:rowOff>
    </xdr:from>
    <xdr:to>
      <xdr:col>6</xdr:col>
      <xdr:colOff>733425</xdr:colOff>
      <xdr:row>52</xdr:row>
      <xdr:rowOff>38100</xdr:rowOff>
    </xdr:to>
    <xdr:pic>
      <xdr:nvPicPr>
        <xdr:cNvPr id="20485" name="Picture 5" descr="EDITOR">
          <a:extLst>
            <a:ext uri="{FF2B5EF4-FFF2-40B4-BE49-F238E27FC236}">
              <a16:creationId xmlns:a16="http://schemas.microsoft.com/office/drawing/2014/main" xmlns="" id="{00000000-0008-0000-0500-000005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000375"/>
          <a:ext cx="752475" cy="276225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ton%20M%20Dunyo%20Esteve/Mis%20documentos/E-DITOR%20ANTERIOR%20Y%20ALTRES/PRODUCTES%20ENTREGATS/2%20EXCEL/PE101%20Pto%20Equilibrio/FinancialMetricsPro_201_136576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E.DITOR/PRODUCTE%20EN%20CURS/EN%20PROC&#201;S/1%20%20PRODUCTES%20MES%20ACTUAL/NOVEDADES%20MES%20(acabats)/PLAN%20ESTRATEGICO/5%20fuer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7/Documents/EMPRESA/9%20NOVEDADES%20WEBS%202013/7%20NOVEDADES%20JULIO%202013/PARA%20REVISAR/PLA%20MARKETING%202012/ORIGINALS/PMPROv6P1e03%20PM%20TROSSEJ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serGuide"/>
      <sheetName val="CashFlow"/>
      <sheetName val="CumulativeCF"/>
      <sheetName val="Payback"/>
      <sheetName val="ROI"/>
      <sheetName val="NPV"/>
      <sheetName val="Compounding"/>
      <sheetName val="CAGR"/>
      <sheetName val="IRR"/>
      <sheetName val="Breakeven"/>
      <sheetName val="Income"/>
      <sheetName val="Balance"/>
      <sheetName val="FinCashFlow"/>
      <sheetName val="Retained"/>
      <sheetName val="FSAnalysis"/>
      <sheetName val="Liquidity"/>
      <sheetName val="Activity"/>
      <sheetName val="Leverage"/>
      <sheetName val="Profitability"/>
      <sheetName val="Valuation"/>
      <sheetName val="MultiYear"/>
      <sheetName val="Growth"/>
      <sheetName val="DuPont"/>
    </sheetNames>
    <sheetDataSet>
      <sheetData sheetId="0" refreshError="1"/>
      <sheetData sheetId="1" refreshError="1"/>
      <sheetData sheetId="2" refreshError="1">
        <row r="47">
          <cell r="E47">
            <v>1500</v>
          </cell>
          <cell r="F47">
            <v>1612</v>
          </cell>
          <cell r="G47">
            <v>1681</v>
          </cell>
          <cell r="H47">
            <v>1960</v>
          </cell>
          <cell r="I47">
            <v>2111</v>
          </cell>
          <cell r="J47">
            <v>2010</v>
          </cell>
          <cell r="K47">
            <v>2041</v>
          </cell>
          <cell r="L47">
            <v>2173</v>
          </cell>
          <cell r="M47">
            <v>2223</v>
          </cell>
          <cell r="N47">
            <v>2245</v>
          </cell>
        </row>
        <row r="48">
          <cell r="E48">
            <v>-1565</v>
          </cell>
          <cell r="F48">
            <v>-1345</v>
          </cell>
          <cell r="G48">
            <v>-1107</v>
          </cell>
          <cell r="H48">
            <v>-1094</v>
          </cell>
          <cell r="I48">
            <v>-1081</v>
          </cell>
          <cell r="J48">
            <v>-910</v>
          </cell>
          <cell r="K48">
            <v>-890</v>
          </cell>
          <cell r="L48">
            <v>-790</v>
          </cell>
          <cell r="M48">
            <v>-880</v>
          </cell>
          <cell r="N48">
            <v>-840</v>
          </cell>
        </row>
        <row r="90">
          <cell r="E90">
            <v>233</v>
          </cell>
          <cell r="F90">
            <v>268</v>
          </cell>
          <cell r="G90">
            <v>229</v>
          </cell>
          <cell r="H90">
            <v>293</v>
          </cell>
          <cell r="I90">
            <v>321</v>
          </cell>
          <cell r="J90">
            <v>350</v>
          </cell>
          <cell r="K90">
            <v>331</v>
          </cell>
          <cell r="L90">
            <v>523</v>
          </cell>
          <cell r="M90">
            <v>588</v>
          </cell>
          <cell r="N90">
            <v>635</v>
          </cell>
        </row>
        <row r="91">
          <cell r="E91">
            <v>-339</v>
          </cell>
          <cell r="F91">
            <v>-301</v>
          </cell>
          <cell r="G91">
            <v>-115</v>
          </cell>
          <cell r="H91">
            <v>21</v>
          </cell>
          <cell r="I91">
            <v>61</v>
          </cell>
          <cell r="J91">
            <v>50</v>
          </cell>
          <cell r="K91">
            <v>130</v>
          </cell>
          <cell r="L91">
            <v>250</v>
          </cell>
          <cell r="M91">
            <v>180</v>
          </cell>
          <cell r="N91">
            <v>240</v>
          </cell>
        </row>
        <row r="92">
          <cell r="E92">
            <v>-106</v>
          </cell>
          <cell r="F92">
            <v>-33</v>
          </cell>
          <cell r="G92">
            <v>114</v>
          </cell>
          <cell r="H92">
            <v>314</v>
          </cell>
          <cell r="I92">
            <v>382</v>
          </cell>
          <cell r="J92">
            <v>400</v>
          </cell>
          <cell r="K92">
            <v>461</v>
          </cell>
          <cell r="L92">
            <v>773</v>
          </cell>
          <cell r="M92">
            <v>768</v>
          </cell>
          <cell r="N92">
            <v>875</v>
          </cell>
        </row>
      </sheetData>
      <sheetData sheetId="3" refreshError="1"/>
      <sheetData sheetId="4" refreshError="1">
        <row r="28">
          <cell r="E28">
            <v>-106</v>
          </cell>
          <cell r="F28">
            <v>-33</v>
          </cell>
          <cell r="G28">
            <v>114</v>
          </cell>
          <cell r="H28">
            <v>314</v>
          </cell>
          <cell r="I28">
            <v>382</v>
          </cell>
          <cell r="J28">
            <v>400</v>
          </cell>
          <cell r="K28">
            <v>461</v>
          </cell>
          <cell r="L28">
            <v>773</v>
          </cell>
          <cell r="M28">
            <v>768</v>
          </cell>
          <cell r="N28">
            <v>875</v>
          </cell>
        </row>
        <row r="32">
          <cell r="E32">
            <v>-106</v>
          </cell>
          <cell r="F32">
            <v>-139</v>
          </cell>
          <cell r="G32">
            <v>-25</v>
          </cell>
          <cell r="H32">
            <v>289</v>
          </cell>
          <cell r="I32">
            <v>671</v>
          </cell>
          <cell r="J32">
            <v>1071</v>
          </cell>
          <cell r="K32">
            <v>1532</v>
          </cell>
          <cell r="L32">
            <v>2305</v>
          </cell>
          <cell r="M32">
            <v>3073</v>
          </cell>
          <cell r="N32">
            <v>3948</v>
          </cell>
        </row>
        <row r="58">
          <cell r="M58">
            <v>0.08</v>
          </cell>
        </row>
        <row r="66">
          <cell r="E66">
            <v>-98.148148148148138</v>
          </cell>
          <cell r="F66">
            <v>-28.292181069958847</v>
          </cell>
          <cell r="G66">
            <v>90.496875476299337</v>
          </cell>
          <cell r="H66">
            <v>230.79937377808633</v>
          </cell>
          <cell r="I66">
            <v>259.98278126689365</v>
          </cell>
          <cell r="J66">
            <v>252.06785075324183</v>
          </cell>
          <cell r="K66">
            <v>268.98907221584369</v>
          </cell>
          <cell r="L66">
            <v>417.62784772002726</v>
          </cell>
          <cell r="M66">
            <v>384.19120675696053</v>
          </cell>
          <cell r="N66">
            <v>405.29430207409871</v>
          </cell>
        </row>
        <row r="67">
          <cell r="E67">
            <v>-98.148148148148138</v>
          </cell>
          <cell r="F67">
            <v>-126.44032921810698</v>
          </cell>
          <cell r="G67">
            <v>-35.943453741807645</v>
          </cell>
          <cell r="H67">
            <v>194.85592003627869</v>
          </cell>
          <cell r="I67">
            <v>454.83870130317234</v>
          </cell>
          <cell r="J67">
            <v>706.90655205641417</v>
          </cell>
          <cell r="K67">
            <v>975.89562427225792</v>
          </cell>
          <cell r="L67">
            <v>1393.5234719922851</v>
          </cell>
          <cell r="M67">
            <v>1777.7146787492456</v>
          </cell>
          <cell r="N67">
            <v>2183.0089808233442</v>
          </cell>
        </row>
      </sheetData>
      <sheetData sheetId="5" refreshError="1">
        <row r="34">
          <cell r="F34">
            <v>140</v>
          </cell>
        </row>
        <row r="36">
          <cell r="F36">
            <v>100</v>
          </cell>
        </row>
      </sheetData>
      <sheetData sheetId="6" refreshError="1">
        <row r="32">
          <cell r="F32">
            <v>0.1</v>
          </cell>
        </row>
        <row r="35">
          <cell r="F35">
            <v>8</v>
          </cell>
        </row>
        <row r="38">
          <cell r="F38">
            <v>1000</v>
          </cell>
        </row>
        <row r="68">
          <cell r="J68">
            <v>0.1</v>
          </cell>
        </row>
        <row r="105">
          <cell r="F105">
            <v>4</v>
          </cell>
        </row>
      </sheetData>
      <sheetData sheetId="7" refreshError="1">
        <row r="28">
          <cell r="F28">
            <v>0.06</v>
          </cell>
        </row>
        <row r="31">
          <cell r="F31">
            <v>10</v>
          </cell>
        </row>
        <row r="34">
          <cell r="F34">
            <v>100000</v>
          </cell>
        </row>
        <row r="56">
          <cell r="F56">
            <v>100000</v>
          </cell>
        </row>
        <row r="58">
          <cell r="F58">
            <v>0.06</v>
          </cell>
        </row>
        <row r="75">
          <cell r="F75">
            <v>4</v>
          </cell>
        </row>
        <row r="149">
          <cell r="F149">
            <v>0</v>
          </cell>
        </row>
        <row r="151">
          <cell r="F151">
            <v>1000</v>
          </cell>
        </row>
        <row r="153">
          <cell r="F153">
            <v>0.1</v>
          </cell>
        </row>
        <row r="155">
          <cell r="F155">
            <v>10</v>
          </cell>
        </row>
        <row r="157">
          <cell r="F157">
            <v>0</v>
          </cell>
        </row>
        <row r="198">
          <cell r="F198">
            <v>0.1</v>
          </cell>
        </row>
        <row r="200">
          <cell r="F200">
            <v>4</v>
          </cell>
        </row>
        <row r="202">
          <cell r="F202">
            <v>10</v>
          </cell>
        </row>
      </sheetData>
      <sheetData sheetId="8" refreshError="1">
        <row r="25">
          <cell r="F25">
            <v>600</v>
          </cell>
        </row>
        <row r="27">
          <cell r="F27">
            <v>1600</v>
          </cell>
        </row>
        <row r="29">
          <cell r="F29">
            <v>10</v>
          </cell>
        </row>
      </sheetData>
      <sheetData sheetId="9" refreshError="1">
        <row r="50">
          <cell r="G50">
            <v>0.2</v>
          </cell>
        </row>
        <row r="83">
          <cell r="G83">
            <v>0.1</v>
          </cell>
        </row>
        <row r="85">
          <cell r="G85">
            <v>0.1</v>
          </cell>
        </row>
      </sheetData>
      <sheetData sheetId="10" refreshError="1">
        <row r="145">
          <cell r="H145">
            <v>36000</v>
          </cell>
        </row>
        <row r="147">
          <cell r="H147">
            <v>15</v>
          </cell>
        </row>
        <row r="150">
          <cell r="H150">
            <v>1</v>
          </cell>
          <cell r="I150">
            <v>1500</v>
          </cell>
          <cell r="J150">
            <v>3000</v>
          </cell>
          <cell r="K150">
            <v>4000</v>
          </cell>
          <cell r="L150">
            <v>5000</v>
          </cell>
        </row>
        <row r="151">
          <cell r="H151">
            <v>5</v>
          </cell>
          <cell r="I151">
            <v>10</v>
          </cell>
          <cell r="J151">
            <v>15</v>
          </cell>
          <cell r="K151">
            <v>20</v>
          </cell>
          <cell r="L151">
            <v>25</v>
          </cell>
        </row>
        <row r="153">
          <cell r="H153">
            <v>20</v>
          </cell>
        </row>
        <row r="156">
          <cell r="H156">
            <v>1</v>
          </cell>
          <cell r="I156">
            <v>3000</v>
          </cell>
          <cell r="J156">
            <v>3500</v>
          </cell>
          <cell r="K156">
            <v>4000</v>
          </cell>
          <cell r="L156">
            <v>4500</v>
          </cell>
        </row>
        <row r="157">
          <cell r="H157">
            <v>30</v>
          </cell>
          <cell r="I157">
            <v>28</v>
          </cell>
          <cell r="J157">
            <v>26</v>
          </cell>
          <cell r="K157">
            <v>24</v>
          </cell>
          <cell r="L157">
            <v>22</v>
          </cell>
        </row>
        <row r="159">
          <cell r="H159">
            <v>100</v>
          </cell>
        </row>
        <row r="161">
          <cell r="H161">
            <v>6000</v>
          </cell>
        </row>
        <row r="202">
          <cell r="E202">
            <v>983.33333333333337</v>
          </cell>
        </row>
        <row r="212">
          <cell r="E212">
            <v>100</v>
          </cell>
          <cell r="F212">
            <v>1083.3333333333335</v>
          </cell>
          <cell r="G212">
            <v>2066.666666666667</v>
          </cell>
          <cell r="H212">
            <v>3050</v>
          </cell>
          <cell r="I212">
            <v>4033.3333333333335</v>
          </cell>
          <cell r="J212">
            <v>5016.666666666667</v>
          </cell>
          <cell r="K212">
            <v>6000</v>
          </cell>
        </row>
        <row r="221">
          <cell r="E221">
            <v>1500</v>
          </cell>
          <cell r="F221">
            <v>16250.000000000002</v>
          </cell>
          <cell r="G221">
            <v>31000.000000000004</v>
          </cell>
          <cell r="H221">
            <v>45750</v>
          </cell>
          <cell r="I221">
            <v>60500</v>
          </cell>
          <cell r="J221">
            <v>75250</v>
          </cell>
          <cell r="K221">
            <v>90000</v>
          </cell>
        </row>
        <row r="226">
          <cell r="E226">
            <v>500</v>
          </cell>
          <cell r="F226">
            <v>5416.6666666666679</v>
          </cell>
          <cell r="G226">
            <v>20666.666666666672</v>
          </cell>
          <cell r="H226">
            <v>45750</v>
          </cell>
          <cell r="I226">
            <v>80666.666666666672</v>
          </cell>
          <cell r="J226">
            <v>125416.66666666667</v>
          </cell>
          <cell r="K226">
            <v>150000</v>
          </cell>
        </row>
        <row r="231">
          <cell r="E231">
            <v>38000</v>
          </cell>
          <cell r="F231">
            <v>57666.666666666672</v>
          </cell>
          <cell r="G231">
            <v>87666.666666666672</v>
          </cell>
          <cell r="H231">
            <v>127500</v>
          </cell>
          <cell r="I231">
            <v>177166.66666666669</v>
          </cell>
          <cell r="J231">
            <v>236666.66666666669</v>
          </cell>
          <cell r="K231">
            <v>276000</v>
          </cell>
        </row>
        <row r="235">
          <cell r="E235">
            <v>2000</v>
          </cell>
          <cell r="F235">
            <v>21666.666666666672</v>
          </cell>
          <cell r="G235">
            <v>41333.333333333343</v>
          </cell>
          <cell r="H235">
            <v>61000</v>
          </cell>
          <cell r="I235">
            <v>80666.666666666672</v>
          </cell>
          <cell r="J235">
            <v>100333.33333333334</v>
          </cell>
          <cell r="K235">
            <v>120000</v>
          </cell>
        </row>
        <row r="240">
          <cell r="E240">
            <v>3000</v>
          </cell>
          <cell r="F240">
            <v>32500.000000000004</v>
          </cell>
          <cell r="G240">
            <v>62000.000000000007</v>
          </cell>
          <cell r="H240">
            <v>85400</v>
          </cell>
          <cell r="I240">
            <v>96800</v>
          </cell>
          <cell r="J240">
            <v>110366.66666666667</v>
          </cell>
          <cell r="K240">
            <v>132000</v>
          </cell>
        </row>
        <row r="245">
          <cell r="E245">
            <v>5000</v>
          </cell>
          <cell r="F245">
            <v>54166.666666666672</v>
          </cell>
          <cell r="G245">
            <v>103333.33333333334</v>
          </cell>
          <cell r="H245">
            <v>146400</v>
          </cell>
          <cell r="I245">
            <v>177466.66666666669</v>
          </cell>
          <cell r="J245">
            <v>210700</v>
          </cell>
          <cell r="K245">
            <v>252000</v>
          </cell>
        </row>
        <row r="250">
          <cell r="E250">
            <v>-33000</v>
          </cell>
          <cell r="F250">
            <v>-3500</v>
          </cell>
          <cell r="G250">
            <v>15666.666666666672</v>
          </cell>
          <cell r="H250">
            <v>18900</v>
          </cell>
          <cell r="I250">
            <v>300</v>
          </cell>
          <cell r="J250">
            <v>-25966.666666666686</v>
          </cell>
          <cell r="K250">
            <v>-24000</v>
          </cell>
        </row>
      </sheetData>
      <sheetData sheetId="11" refreshError="1">
        <row r="47">
          <cell r="H47" t="str">
            <v>GRANDE COMPANY</v>
          </cell>
        </row>
        <row r="49">
          <cell r="H49" t="str">
            <v>$</v>
          </cell>
        </row>
        <row r="51">
          <cell r="H51">
            <v>1</v>
          </cell>
        </row>
        <row r="53">
          <cell r="H53">
            <v>38352</v>
          </cell>
          <cell r="J53">
            <v>37987</v>
          </cell>
        </row>
        <row r="55">
          <cell r="H55">
            <v>0.46</v>
          </cell>
        </row>
        <row r="57">
          <cell r="H57">
            <v>0.25490196078431371</v>
          </cell>
        </row>
        <row r="59">
          <cell r="H59">
            <v>136860</v>
          </cell>
        </row>
        <row r="61">
          <cell r="H61">
            <v>8300</v>
          </cell>
        </row>
        <row r="71">
          <cell r="J71">
            <v>32983260</v>
          </cell>
        </row>
        <row r="73">
          <cell r="J73">
            <v>22043584</v>
          </cell>
        </row>
        <row r="74">
          <cell r="J74">
            <v>10939676</v>
          </cell>
        </row>
        <row r="80">
          <cell r="H80">
            <v>136860</v>
          </cell>
        </row>
        <row r="84">
          <cell r="H84">
            <v>18248</v>
          </cell>
        </row>
        <row r="86">
          <cell r="I86">
            <v>6021839</v>
          </cell>
        </row>
        <row r="91">
          <cell r="H91">
            <v>32846</v>
          </cell>
        </row>
        <row r="92">
          <cell r="H92">
            <v>9124</v>
          </cell>
        </row>
        <row r="93">
          <cell r="H93">
            <v>0</v>
          </cell>
        </row>
        <row r="97">
          <cell r="I97">
            <v>1788302</v>
          </cell>
        </row>
        <row r="98">
          <cell r="J98">
            <v>7810141</v>
          </cell>
        </row>
        <row r="100">
          <cell r="J100">
            <v>3129535</v>
          </cell>
        </row>
        <row r="103">
          <cell r="I103">
            <v>118612</v>
          </cell>
        </row>
        <row r="104">
          <cell r="I104">
            <v>510944</v>
          </cell>
        </row>
        <row r="106">
          <cell r="J106">
            <v>2737203</v>
          </cell>
        </row>
        <row r="107">
          <cell r="J107">
            <v>1259113.3800000001</v>
          </cell>
        </row>
        <row r="109">
          <cell r="J109">
            <v>1478089.6199999999</v>
          </cell>
        </row>
        <row r="112">
          <cell r="H112">
            <v>510944</v>
          </cell>
        </row>
        <row r="114">
          <cell r="I114">
            <v>465324</v>
          </cell>
        </row>
        <row r="115">
          <cell r="I115">
            <v>118611.99999999999</v>
          </cell>
        </row>
        <row r="116">
          <cell r="J116">
            <v>346712</v>
          </cell>
        </row>
        <row r="118">
          <cell r="J118">
            <v>1824801.6199999999</v>
          </cell>
        </row>
        <row r="124">
          <cell r="J124">
            <v>13.091492181791612</v>
          </cell>
        </row>
      </sheetData>
      <sheetData sheetId="12" refreshError="1">
        <row r="55">
          <cell r="I55">
            <v>1368600</v>
          </cell>
        </row>
        <row r="56">
          <cell r="I56">
            <v>364960</v>
          </cell>
        </row>
        <row r="59">
          <cell r="I59">
            <v>3832080</v>
          </cell>
        </row>
        <row r="60">
          <cell r="I60">
            <v>20000</v>
          </cell>
        </row>
        <row r="66">
          <cell r="I66">
            <v>13786363</v>
          </cell>
        </row>
        <row r="67">
          <cell r="I67">
            <v>36496</v>
          </cell>
        </row>
        <row r="68">
          <cell r="J68">
            <v>19408499</v>
          </cell>
        </row>
        <row r="75">
          <cell r="J75">
            <v>1459839</v>
          </cell>
        </row>
        <row r="87">
          <cell r="J87">
            <v>930648</v>
          </cell>
        </row>
        <row r="96">
          <cell r="J96">
            <v>208014</v>
          </cell>
        </row>
        <row r="98">
          <cell r="J98">
            <v>68000</v>
          </cell>
        </row>
        <row r="100">
          <cell r="J100">
            <v>22075000</v>
          </cell>
        </row>
        <row r="113">
          <cell r="J113">
            <v>3464400</v>
          </cell>
        </row>
        <row r="118">
          <cell r="J118">
            <v>5474400</v>
          </cell>
        </row>
        <row r="120">
          <cell r="J120">
            <v>8938800</v>
          </cell>
        </row>
        <row r="128">
          <cell r="I128">
            <v>9438468</v>
          </cell>
        </row>
        <row r="130">
          <cell r="I130">
            <v>3697731.62</v>
          </cell>
        </row>
        <row r="132">
          <cell r="J132">
            <v>13136199.620000001</v>
          </cell>
        </row>
        <row r="134">
          <cell r="J134">
            <v>22074999.620000001</v>
          </cell>
        </row>
      </sheetData>
      <sheetData sheetId="13" refreshError="1">
        <row r="72">
          <cell r="K72">
            <v>3391391.620000001</v>
          </cell>
        </row>
        <row r="77">
          <cell r="J77">
            <v>-33100</v>
          </cell>
        </row>
        <row r="78">
          <cell r="J78">
            <v>-101250</v>
          </cell>
        </row>
        <row r="87">
          <cell r="K87">
            <v>-1210982</v>
          </cell>
        </row>
        <row r="89">
          <cell r="K89">
            <v>2180409.620000001</v>
          </cell>
        </row>
      </sheetData>
      <sheetData sheetId="14" refreshError="1">
        <row r="45">
          <cell r="I45">
            <v>3697731.62</v>
          </cell>
        </row>
      </sheetData>
      <sheetData sheetId="15" refreshError="1"/>
      <sheetData sheetId="16" refreshError="1"/>
      <sheetData sheetId="17" refreshError="1">
        <row r="42">
          <cell r="H42">
            <v>275</v>
          </cell>
        </row>
        <row r="87">
          <cell r="J87">
            <v>2.3924555011354336</v>
          </cell>
        </row>
        <row r="175">
          <cell r="J175">
            <v>90365.095890410958</v>
          </cell>
        </row>
      </sheetData>
      <sheetData sheetId="18" refreshError="1"/>
      <sheetData sheetId="19" refreshError="1"/>
      <sheetData sheetId="20" refreshError="1">
        <row r="46">
          <cell r="H46">
            <v>103.75</v>
          </cell>
        </row>
        <row r="87">
          <cell r="K87">
            <v>282200</v>
          </cell>
        </row>
        <row r="90">
          <cell r="K90">
            <v>9960</v>
          </cell>
        </row>
        <row r="92">
          <cell r="L92">
            <v>292160</v>
          </cell>
        </row>
        <row r="94">
          <cell r="L94">
            <v>12844039.620000001</v>
          </cell>
        </row>
        <row r="97">
          <cell r="L97">
            <v>35.200000000000003</v>
          </cell>
        </row>
        <row r="98">
          <cell r="L98">
            <v>93.848017097764142</v>
          </cell>
        </row>
      </sheetData>
      <sheetData sheetId="21" refreshError="1">
        <row r="46">
          <cell r="H46" t="str">
            <v>MAJESTIC COMPANY</v>
          </cell>
        </row>
        <row r="48">
          <cell r="H48" t="str">
            <v>$</v>
          </cell>
        </row>
        <row r="50">
          <cell r="H50">
            <v>1000</v>
          </cell>
        </row>
        <row r="52">
          <cell r="H52">
            <v>38352</v>
          </cell>
          <cell r="J52">
            <v>37987</v>
          </cell>
        </row>
        <row r="60">
          <cell r="H60">
            <v>0.35</v>
          </cell>
          <cell r="I60">
            <v>0.35</v>
          </cell>
          <cell r="J60">
            <v>0.35</v>
          </cell>
          <cell r="K60">
            <v>0.36</v>
          </cell>
          <cell r="L60">
            <v>0.36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2">
          <cell r="H62">
            <v>0.3</v>
          </cell>
          <cell r="I62">
            <v>0.3</v>
          </cell>
          <cell r="J62">
            <v>0.3</v>
          </cell>
          <cell r="K62">
            <v>0.3</v>
          </cell>
          <cell r="L62">
            <v>0.3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H64">
            <v>255000</v>
          </cell>
          <cell r="I64">
            <v>249312</v>
          </cell>
          <cell r="J64">
            <v>230182</v>
          </cell>
          <cell r="K64">
            <v>210067</v>
          </cell>
          <cell r="L64">
            <v>193456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6">
          <cell r="H66">
            <v>52385</v>
          </cell>
          <cell r="I66">
            <v>43825</v>
          </cell>
          <cell r="J66">
            <v>39812</v>
          </cell>
          <cell r="K66">
            <v>28435</v>
          </cell>
          <cell r="L66">
            <v>22843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8">
          <cell r="H68">
            <v>9019</v>
          </cell>
          <cell r="I68">
            <v>8991</v>
          </cell>
          <cell r="J68">
            <v>8855</v>
          </cell>
          <cell r="K68">
            <v>8430</v>
          </cell>
          <cell r="L68">
            <v>8172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77">
          <cell r="H77">
            <v>4624274</v>
          </cell>
          <cell r="I77">
            <v>4090970</v>
          </cell>
          <cell r="J77">
            <v>3406786</v>
          </cell>
          <cell r="K77">
            <v>2906365</v>
          </cell>
          <cell r="L77">
            <v>2452939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H78">
            <v>2958708</v>
          </cell>
          <cell r="I78">
            <v>2673129</v>
          </cell>
          <cell r="J78">
            <v>2253815</v>
          </cell>
          <cell r="K78">
            <v>1942591</v>
          </cell>
          <cell r="L78">
            <v>1617253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H79">
            <v>1665566</v>
          </cell>
          <cell r="I79">
            <v>1417841</v>
          </cell>
          <cell r="J79">
            <v>1152971</v>
          </cell>
          <cell r="K79">
            <v>963774</v>
          </cell>
          <cell r="L79">
            <v>835686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2">
          <cell r="H82">
            <v>410505</v>
          </cell>
          <cell r="I82">
            <v>383619</v>
          </cell>
          <cell r="J82">
            <v>331045</v>
          </cell>
          <cell r="K82">
            <v>291588</v>
          </cell>
          <cell r="L82">
            <v>256620.6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H83">
            <v>273670</v>
          </cell>
          <cell r="I83">
            <v>255746.4</v>
          </cell>
          <cell r="J83">
            <v>220697</v>
          </cell>
          <cell r="K83">
            <v>194392</v>
          </cell>
          <cell r="L83">
            <v>171080.4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H84">
            <v>684175</v>
          </cell>
          <cell r="I84">
            <v>639365.4</v>
          </cell>
          <cell r="J84">
            <v>551742</v>
          </cell>
          <cell r="K84">
            <v>485980</v>
          </cell>
          <cell r="L84">
            <v>427701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6">
          <cell r="H86">
            <v>981391</v>
          </cell>
          <cell r="I86">
            <v>778475.6</v>
          </cell>
          <cell r="J86">
            <v>601229</v>
          </cell>
          <cell r="K86">
            <v>477794</v>
          </cell>
          <cell r="L86">
            <v>407985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9">
          <cell r="H89">
            <v>279459</v>
          </cell>
          <cell r="I89">
            <v>211500</v>
          </cell>
          <cell r="J89">
            <v>181545</v>
          </cell>
          <cell r="K89">
            <v>140135</v>
          </cell>
          <cell r="L89">
            <v>132741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H90">
            <v>111586</v>
          </cell>
          <cell r="I90">
            <v>107273</v>
          </cell>
          <cell r="J90">
            <v>120272</v>
          </cell>
          <cell r="K90">
            <v>102957</v>
          </cell>
          <cell r="L90">
            <v>105056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H91">
            <v>167873</v>
          </cell>
          <cell r="I91">
            <v>104227</v>
          </cell>
          <cell r="J91">
            <v>61273</v>
          </cell>
          <cell r="K91">
            <v>37178</v>
          </cell>
          <cell r="L91">
            <v>27685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H92">
            <v>1149264</v>
          </cell>
          <cell r="I92">
            <v>882702.6</v>
          </cell>
          <cell r="J92">
            <v>662502</v>
          </cell>
          <cell r="K92">
            <v>514972</v>
          </cell>
          <cell r="L92">
            <v>435670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H93">
            <v>402242.39999999997</v>
          </cell>
          <cell r="I93">
            <v>308945.90999999997</v>
          </cell>
          <cell r="J93">
            <v>231875.69999999998</v>
          </cell>
          <cell r="K93">
            <v>185389.91999999998</v>
          </cell>
          <cell r="L93">
            <v>156841.19999999998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5">
          <cell r="H95">
            <v>747021.60000000009</v>
          </cell>
          <cell r="I95">
            <v>573756.68999999994</v>
          </cell>
          <cell r="J95">
            <v>430626.30000000005</v>
          </cell>
          <cell r="K95">
            <v>329582.08000000002</v>
          </cell>
          <cell r="L95">
            <v>278828.80000000005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8">
          <cell r="H98">
            <v>23088</v>
          </cell>
          <cell r="I98">
            <v>16541</v>
          </cell>
          <cell r="J98">
            <v>17478</v>
          </cell>
          <cell r="K98">
            <v>24932</v>
          </cell>
          <cell r="L98">
            <v>13267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H99">
            <v>6317</v>
          </cell>
          <cell r="I99">
            <v>13416</v>
          </cell>
          <cell r="J99">
            <v>6524</v>
          </cell>
          <cell r="K99">
            <v>6017</v>
          </cell>
          <cell r="L99">
            <v>3294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H100">
            <v>16771</v>
          </cell>
          <cell r="I100">
            <v>3125</v>
          </cell>
          <cell r="J100">
            <v>10954</v>
          </cell>
          <cell r="K100">
            <v>18915</v>
          </cell>
          <cell r="L100">
            <v>9973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H101">
            <v>5031.3</v>
          </cell>
          <cell r="I101">
            <v>937.5</v>
          </cell>
          <cell r="J101">
            <v>3286.2</v>
          </cell>
          <cell r="K101">
            <v>5674.5</v>
          </cell>
          <cell r="L101">
            <v>2991.9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H102">
            <v>11739.7</v>
          </cell>
          <cell r="I102">
            <v>2187.5</v>
          </cell>
          <cell r="J102">
            <v>7667.8</v>
          </cell>
          <cell r="K102">
            <v>13240.5</v>
          </cell>
          <cell r="L102">
            <v>6981.1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4">
          <cell r="H104">
            <v>758761.3</v>
          </cell>
          <cell r="I104">
            <v>575944.18999999994</v>
          </cell>
          <cell r="J104">
            <v>438294.10000000003</v>
          </cell>
          <cell r="K104">
            <v>342822.58</v>
          </cell>
          <cell r="L104">
            <v>285809.90000000002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10">
          <cell r="H110">
            <v>2.9755345098039223</v>
          </cell>
          <cell r="I110">
            <v>2.3101342494544985</v>
          </cell>
          <cell r="J110">
            <v>1.9041197834756847</v>
          </cell>
          <cell r="K110">
            <v>1.6319678007492848</v>
          </cell>
          <cell r="L110">
            <v>1.4773896906790176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21">
          <cell r="H121">
            <v>812449</v>
          </cell>
          <cell r="I121">
            <v>420928</v>
          </cell>
          <cell r="J121">
            <v>439438</v>
          </cell>
          <cell r="K121">
            <v>419736</v>
          </cell>
          <cell r="L121">
            <v>183415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H122">
            <v>510211</v>
          </cell>
          <cell r="I122">
            <v>514800</v>
          </cell>
          <cell r="J122">
            <v>196011</v>
          </cell>
          <cell r="K122">
            <v>134529</v>
          </cell>
          <cell r="L122">
            <v>101329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H123">
            <v>128416</v>
          </cell>
          <cell r="I123">
            <v>146694</v>
          </cell>
          <cell r="J123">
            <v>118843</v>
          </cell>
          <cell r="K123">
            <v>98311</v>
          </cell>
          <cell r="L123">
            <v>101708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H124">
            <v>1001990</v>
          </cell>
          <cell r="I124">
            <v>824771</v>
          </cell>
          <cell r="J124">
            <v>656421</v>
          </cell>
          <cell r="K124">
            <v>530859</v>
          </cell>
          <cell r="L124">
            <v>440951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H125">
            <v>207821</v>
          </cell>
          <cell r="I125">
            <v>218156</v>
          </cell>
          <cell r="J125">
            <v>181115</v>
          </cell>
          <cell r="K125">
            <v>191931</v>
          </cell>
          <cell r="L125">
            <v>168616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H126">
            <v>94345</v>
          </cell>
          <cell r="I126">
            <v>88237</v>
          </cell>
          <cell r="J126">
            <v>73436</v>
          </cell>
          <cell r="K126">
            <v>56427</v>
          </cell>
          <cell r="L126">
            <v>54304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H127">
            <v>2755232</v>
          </cell>
          <cell r="I127">
            <v>2213586</v>
          </cell>
          <cell r="J127">
            <v>1665264</v>
          </cell>
          <cell r="K127">
            <v>1431793</v>
          </cell>
          <cell r="L127">
            <v>1050323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30">
          <cell r="H130">
            <v>151020</v>
          </cell>
          <cell r="I130">
            <v>121931</v>
          </cell>
          <cell r="J130">
            <v>111552</v>
          </cell>
          <cell r="K130">
            <v>23712</v>
          </cell>
          <cell r="L130">
            <v>34852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H133">
            <v>735859</v>
          </cell>
          <cell r="I133">
            <v>382809</v>
          </cell>
          <cell r="J133">
            <v>379323</v>
          </cell>
          <cell r="K133">
            <v>234091</v>
          </cell>
          <cell r="L133">
            <v>354888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7">
          <cell r="H137">
            <v>2291185</v>
          </cell>
          <cell r="I137">
            <v>1906256</v>
          </cell>
          <cell r="J137">
            <v>1863215</v>
          </cell>
          <cell r="K137">
            <v>1783261</v>
          </cell>
          <cell r="L137">
            <v>1523641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H138">
            <v>1144875</v>
          </cell>
          <cell r="I138">
            <v>1058327</v>
          </cell>
          <cell r="J138">
            <v>1021435</v>
          </cell>
          <cell r="K138">
            <v>954821</v>
          </cell>
          <cell r="L138">
            <v>823415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H139">
            <v>1146310</v>
          </cell>
          <cell r="I139">
            <v>847929</v>
          </cell>
          <cell r="J139">
            <v>841780</v>
          </cell>
          <cell r="K139">
            <v>828440</v>
          </cell>
          <cell r="L139">
            <v>700226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2">
          <cell r="H142">
            <v>103678</v>
          </cell>
          <cell r="I142">
            <v>99930</v>
          </cell>
          <cell r="J142">
            <v>75229</v>
          </cell>
          <cell r="K142">
            <v>54331</v>
          </cell>
          <cell r="L142">
            <v>55408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4">
          <cell r="H144">
            <v>358114</v>
          </cell>
          <cell r="I144">
            <v>135296</v>
          </cell>
          <cell r="J144">
            <v>132365</v>
          </cell>
          <cell r="K144">
            <v>96603</v>
          </cell>
          <cell r="L144">
            <v>61046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6">
          <cell r="H146">
            <v>5250213</v>
          </cell>
          <cell r="I146">
            <v>3801481</v>
          </cell>
          <cell r="J146">
            <v>3205513</v>
          </cell>
          <cell r="K146">
            <v>2668970</v>
          </cell>
          <cell r="L146">
            <v>2256743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51">
          <cell r="H151">
            <v>203902</v>
          </cell>
          <cell r="I151">
            <v>202977</v>
          </cell>
          <cell r="J151">
            <v>200439</v>
          </cell>
          <cell r="K151">
            <v>199352</v>
          </cell>
          <cell r="L151">
            <v>192321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H152">
            <v>32910</v>
          </cell>
          <cell r="I152">
            <v>30644</v>
          </cell>
          <cell r="J152">
            <v>43419</v>
          </cell>
          <cell r="K152">
            <v>23944</v>
          </cell>
          <cell r="L152">
            <v>64921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H153">
            <v>324305</v>
          </cell>
          <cell r="I153">
            <v>180494</v>
          </cell>
          <cell r="J153">
            <v>199020</v>
          </cell>
          <cell r="K153">
            <v>198436</v>
          </cell>
          <cell r="L153">
            <v>198314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H154">
            <v>107566</v>
          </cell>
          <cell r="I154">
            <v>182579</v>
          </cell>
          <cell r="J154">
            <v>341116</v>
          </cell>
          <cell r="K154">
            <v>327821</v>
          </cell>
          <cell r="L154">
            <v>358902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H156">
            <v>102483</v>
          </cell>
          <cell r="I156">
            <v>102931</v>
          </cell>
          <cell r="J156">
            <v>93127</v>
          </cell>
          <cell r="K156">
            <v>93219</v>
          </cell>
          <cell r="L156">
            <v>89210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H157">
            <v>46120</v>
          </cell>
          <cell r="I157">
            <v>41029</v>
          </cell>
          <cell r="J157">
            <v>39023</v>
          </cell>
          <cell r="K157">
            <v>36921</v>
          </cell>
          <cell r="L157">
            <v>52482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H158">
            <v>817286</v>
          </cell>
          <cell r="I158">
            <v>740654</v>
          </cell>
          <cell r="J158">
            <v>916144</v>
          </cell>
          <cell r="K158">
            <v>879693</v>
          </cell>
          <cell r="L158">
            <v>956150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61">
          <cell r="H161">
            <v>370000</v>
          </cell>
          <cell r="I161">
            <v>180983</v>
          </cell>
          <cell r="J161">
            <v>201995</v>
          </cell>
          <cell r="K161">
            <v>290820</v>
          </cell>
          <cell r="L161">
            <v>295023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H162">
            <v>432901</v>
          </cell>
          <cell r="I162">
            <v>264120</v>
          </cell>
          <cell r="J162">
            <v>262419</v>
          </cell>
          <cell r="K162">
            <v>251367</v>
          </cell>
          <cell r="L162">
            <v>299567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H163">
            <v>802901</v>
          </cell>
          <cell r="I163">
            <v>445103</v>
          </cell>
          <cell r="J163">
            <v>464414</v>
          </cell>
          <cell r="K163">
            <v>542187</v>
          </cell>
          <cell r="L163">
            <v>594590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5">
          <cell r="H165">
            <v>1620187</v>
          </cell>
          <cell r="I165">
            <v>1185757</v>
          </cell>
          <cell r="J165">
            <v>1380558</v>
          </cell>
          <cell r="K165">
            <v>1421880</v>
          </cell>
          <cell r="L165">
            <v>1550740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70">
          <cell r="H170">
            <v>25030</v>
          </cell>
          <cell r="I170">
            <v>23910</v>
          </cell>
          <cell r="J170">
            <v>20100</v>
          </cell>
          <cell r="K170">
            <v>39924</v>
          </cell>
          <cell r="L170">
            <v>19321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H171">
            <v>102732</v>
          </cell>
          <cell r="I171">
            <v>102711</v>
          </cell>
          <cell r="J171">
            <v>102932</v>
          </cell>
          <cell r="K171">
            <v>102732</v>
          </cell>
          <cell r="L171">
            <v>102510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H173">
            <v>127762</v>
          </cell>
          <cell r="I173">
            <v>126621</v>
          </cell>
          <cell r="J173">
            <v>123032</v>
          </cell>
          <cell r="K173">
            <v>142656</v>
          </cell>
          <cell r="L173">
            <v>121831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H175">
            <v>2543644.0700000003</v>
          </cell>
          <cell r="I175">
            <v>1784882.77</v>
          </cell>
          <cell r="J175">
            <v>1208938.58</v>
          </cell>
          <cell r="K175">
            <v>770644.47999999998</v>
          </cell>
          <cell r="L175">
            <v>427821.9</v>
          </cell>
          <cell r="M175">
            <v>142012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7">
          <cell r="H177">
            <v>2671406.0700000003</v>
          </cell>
          <cell r="I177">
            <v>1911503.77</v>
          </cell>
          <cell r="J177">
            <v>1331970.58</v>
          </cell>
          <cell r="K177">
            <v>913300.47999999998</v>
          </cell>
          <cell r="L177">
            <v>549652.9</v>
          </cell>
          <cell r="M177">
            <v>142012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84">
          <cell r="J184">
            <v>1999</v>
          </cell>
        </row>
        <row r="185">
          <cell r="J185">
            <v>142012</v>
          </cell>
        </row>
        <row r="197">
          <cell r="H197">
            <v>2543644.0700000003</v>
          </cell>
          <cell r="I197">
            <v>1784882.77</v>
          </cell>
          <cell r="J197">
            <v>1208938.58</v>
          </cell>
          <cell r="K197">
            <v>770644.47999999998</v>
          </cell>
          <cell r="L197">
            <v>427821.9</v>
          </cell>
          <cell r="M197">
            <v>142012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213"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21"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6"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5"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7"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</sheetData>
      <sheetData sheetId="22" refreshError="1">
        <row r="24">
          <cell r="I24">
            <v>5</v>
          </cell>
        </row>
      </sheetData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encia"/>
      <sheetName val="entorno"/>
    </sheetNames>
    <sheetDataSet>
      <sheetData sheetId="0">
        <row r="4">
          <cell r="Z4">
            <v>1</v>
          </cell>
          <cell r="AA4">
            <v>1</v>
          </cell>
        </row>
        <row r="5">
          <cell r="AA5">
            <v>5</v>
          </cell>
        </row>
      </sheetData>
      <sheetData sheetId="1">
        <row r="4">
          <cell r="Z4">
            <v>1</v>
          </cell>
        </row>
        <row r="5">
          <cell r="Z5">
            <v>2</v>
          </cell>
        </row>
        <row r="6">
          <cell r="Z6">
            <v>3</v>
          </cell>
        </row>
        <row r="7">
          <cell r="Z7">
            <v>4</v>
          </cell>
        </row>
        <row r="8">
          <cell r="Z8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NDICE"/>
      <sheetName val="Market"/>
      <sheetName val="1a"/>
      <sheetName val="1b"/>
      <sheetName val="1c"/>
      <sheetName val="1d"/>
      <sheetName val="Objetivos"/>
      <sheetName val="2a"/>
      <sheetName val="2b"/>
      <sheetName val="2c"/>
      <sheetName val="2d"/>
      <sheetName val="Análisis"/>
      <sheetName val="3a"/>
      <sheetName val="3b"/>
      <sheetName val="3c"/>
      <sheetName val="Ventas"/>
      <sheetName val="6a"/>
      <sheetName val="6b"/>
      <sheetName val="6c"/>
      <sheetName val="7"/>
      <sheetName val="calc"/>
      <sheetName val="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3">
          <cell r="B13" t="str">
            <v>Enero</v>
          </cell>
        </row>
        <row r="14">
          <cell r="B14" t="str">
            <v>Febrero</v>
          </cell>
        </row>
        <row r="15">
          <cell r="B15" t="str">
            <v>Marzo</v>
          </cell>
        </row>
        <row r="16">
          <cell r="B16" t="str">
            <v>Abril</v>
          </cell>
        </row>
        <row r="17">
          <cell r="B17" t="str">
            <v>Mayo</v>
          </cell>
        </row>
        <row r="18">
          <cell r="B18" t="str">
            <v>Junio</v>
          </cell>
        </row>
        <row r="19">
          <cell r="B19" t="str">
            <v>Julio</v>
          </cell>
        </row>
        <row r="20">
          <cell r="B20" t="str">
            <v>Agosto</v>
          </cell>
        </row>
        <row r="21">
          <cell r="B21" t="str">
            <v>Septiembre</v>
          </cell>
        </row>
        <row r="22">
          <cell r="B22" t="str">
            <v>Octubre</v>
          </cell>
        </row>
        <row r="23">
          <cell r="B23" t="str">
            <v>Noviembre</v>
          </cell>
        </row>
        <row r="24">
          <cell r="B24" t="str">
            <v>Diciembre</v>
          </cell>
        </row>
        <row r="56">
          <cell r="E56" t="e">
            <v>#REF!</v>
          </cell>
          <cell r="G56" t="str">
            <v>GENERAL</v>
          </cell>
        </row>
        <row r="57">
          <cell r="E57" t="e">
            <v>#REF!</v>
          </cell>
          <cell r="G57" t="e">
            <v>#REF!</v>
          </cell>
        </row>
        <row r="58">
          <cell r="E58" t="e">
            <v>#REF!</v>
          </cell>
          <cell r="G58" t="e">
            <v>#REF!</v>
          </cell>
        </row>
        <row r="59">
          <cell r="E59" t="e">
            <v>#REF!</v>
          </cell>
          <cell r="G59" t="e">
            <v>#REF!</v>
          </cell>
        </row>
        <row r="60">
          <cell r="E60" t="e">
            <v>#REF!</v>
          </cell>
          <cell r="G60" t="e">
            <v>#REF!</v>
          </cell>
        </row>
        <row r="61">
          <cell r="E61" t="e">
            <v>#REF!</v>
          </cell>
          <cell r="G61" t="e">
            <v>#REF!</v>
          </cell>
        </row>
        <row r="62">
          <cell r="E62" t="e">
            <v>#REF!</v>
          </cell>
          <cell r="G62" t="e">
            <v>#REF!</v>
          </cell>
        </row>
        <row r="63">
          <cell r="E63" t="e">
            <v>#REF!</v>
          </cell>
          <cell r="G63" t="e">
            <v>#REF!</v>
          </cell>
        </row>
        <row r="64">
          <cell r="E64" t="e">
            <v>#REF!</v>
          </cell>
          <cell r="G64" t="e">
            <v>#REF!</v>
          </cell>
        </row>
        <row r="65">
          <cell r="E65" t="e">
            <v>#REF!</v>
          </cell>
          <cell r="G65" t="e">
            <v>#REF!</v>
          </cell>
        </row>
        <row r="66">
          <cell r="E66" t="e">
            <v>#REF!</v>
          </cell>
          <cell r="G66" t="e">
            <v>#REF!</v>
          </cell>
        </row>
        <row r="67">
          <cell r="E67" t="e">
            <v>#REF!</v>
          </cell>
        </row>
        <row r="68">
          <cell r="E68" t="e">
            <v>#REF!</v>
          </cell>
        </row>
        <row r="69">
          <cell r="E69" t="e">
            <v>#REF!</v>
          </cell>
        </row>
        <row r="70">
          <cell r="E70" t="e">
            <v>#REF!</v>
          </cell>
        </row>
      </sheetData>
    </sheetDataSet>
  </externalBook>
</externalLink>
</file>

<file path=xl/tables/table1.xml><?xml version="1.0" encoding="utf-8"?>
<table xmlns="http://schemas.openxmlformats.org/spreadsheetml/2006/main" id="1" name="Lista1" displayName="Lista1_1" ref="B12:B24" totalsRowShown="0">
  <autoFilter ref="B12:B24"/>
  <tableColumns count="1">
    <tableColumn id="1" name="nomes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94"/>
  <sheetViews>
    <sheetView showGridLines="0" showRowColHeaders="0" topLeftCell="B1" workbookViewId="0">
      <selection activeCell="O20" activeCellId="2" sqref="O20:R21 O20:R21 O20:R21"/>
    </sheetView>
  </sheetViews>
  <sheetFormatPr baseColWidth="10" defaultRowHeight="12.75" x14ac:dyDescent="0.2"/>
  <cols>
    <col min="1" max="1" width="0" hidden="1" customWidth="1"/>
    <col min="2" max="2" width="15.7109375" customWidth="1"/>
    <col min="3" max="3" width="3.7109375" customWidth="1"/>
    <col min="4" max="7" width="6.7109375" customWidth="1"/>
    <col min="8" max="10" width="5.7109375" customWidth="1"/>
    <col min="11" max="11" width="10.140625" customWidth="1"/>
    <col min="12" max="14" width="5.7109375" customWidth="1"/>
    <col min="15" max="18" width="6.7109375" customWidth="1"/>
    <col min="19" max="19" width="3.7109375" customWidth="1"/>
  </cols>
  <sheetData>
    <row r="1" spans="2:39" x14ac:dyDescent="0.2">
      <c r="B1" s="284"/>
      <c r="C1" s="7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7"/>
      <c r="T1" s="1"/>
      <c r="U1" s="1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</row>
    <row r="2" spans="2:39" x14ac:dyDescent="0.2">
      <c r="B2" s="284"/>
      <c r="C2" s="7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7"/>
      <c r="T2" s="1"/>
      <c r="U2" s="1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</row>
    <row r="3" spans="2:39" x14ac:dyDescent="0.2">
      <c r="B3" s="284"/>
      <c r="C3" s="7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7"/>
      <c r="T3" s="1"/>
      <c r="U3" s="1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</row>
    <row r="4" spans="2:39" x14ac:dyDescent="0.2">
      <c r="B4" s="284"/>
      <c r="C4" s="7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7"/>
      <c r="T4" s="1"/>
      <c r="U4" s="1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</row>
    <row r="5" spans="2:39" x14ac:dyDescent="0.2">
      <c r="B5" s="284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1"/>
      <c r="U5" s="1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</row>
    <row r="6" spans="2:39" ht="13.5" thickBot="1" x14ac:dyDescent="0.25">
      <c r="B6" s="284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7"/>
      <c r="T6" s="1"/>
      <c r="U6" s="1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</row>
    <row r="7" spans="2:39" ht="35.25" thickTop="1" x14ac:dyDescent="0.45">
      <c r="B7" s="284"/>
      <c r="C7" s="286"/>
      <c r="D7" s="419" t="s">
        <v>92</v>
      </c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287"/>
      <c r="T7" s="288"/>
      <c r="U7" s="1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</row>
    <row r="8" spans="2:39" ht="18.75" customHeight="1" thickBot="1" x14ac:dyDescent="0.4">
      <c r="B8" s="284"/>
      <c r="C8" s="286"/>
      <c r="D8" s="422" t="s">
        <v>93</v>
      </c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4"/>
      <c r="S8" s="287"/>
      <c r="T8" s="289"/>
      <c r="U8" s="1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</row>
    <row r="9" spans="2:39" ht="15.95" customHeight="1" thickTop="1" x14ac:dyDescent="0.2">
      <c r="B9" s="284"/>
      <c r="C9" s="285"/>
      <c r="D9" s="290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2"/>
      <c r="S9" s="293"/>
      <c r="T9" s="1"/>
      <c r="U9" s="1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</row>
    <row r="10" spans="2:39" ht="15.95" customHeight="1" x14ac:dyDescent="0.2">
      <c r="B10" s="284"/>
      <c r="C10" s="285"/>
      <c r="D10" s="290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2"/>
      <c r="S10" s="293"/>
      <c r="T10" s="1"/>
      <c r="U10" s="1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</row>
    <row r="11" spans="2:39" ht="15.95" customHeight="1" x14ac:dyDescent="0.2">
      <c r="B11" s="284"/>
      <c r="C11" s="285"/>
      <c r="D11" s="290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2"/>
      <c r="S11" s="293"/>
      <c r="T11" s="1"/>
      <c r="U11" s="1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</row>
    <row r="12" spans="2:39" ht="15" customHeight="1" x14ac:dyDescent="0.2">
      <c r="B12" s="284"/>
      <c r="C12" s="285"/>
      <c r="D12" s="294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6"/>
      <c r="S12" s="293"/>
      <c r="T12" s="1"/>
      <c r="U12" s="1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</row>
    <row r="13" spans="2:39" ht="15" customHeight="1" x14ac:dyDescent="0.2">
      <c r="B13" s="284"/>
      <c r="C13" s="297"/>
      <c r="D13" s="425" t="s">
        <v>94</v>
      </c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7"/>
      <c r="S13" s="298"/>
      <c r="T13" s="1"/>
      <c r="U13" s="1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</row>
    <row r="14" spans="2:39" ht="15" customHeight="1" x14ac:dyDescent="0.2">
      <c r="B14" s="284"/>
      <c r="C14" s="297"/>
      <c r="D14" s="428" t="s">
        <v>95</v>
      </c>
      <c r="E14" s="429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29"/>
      <c r="Q14" s="429"/>
      <c r="R14" s="430"/>
      <c r="S14" s="298"/>
      <c r="T14" s="1"/>
      <c r="U14" s="1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</row>
    <row r="15" spans="2:39" ht="15" customHeight="1" x14ac:dyDescent="0.2">
      <c r="B15" s="284"/>
      <c r="C15" s="297"/>
      <c r="D15" s="299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1"/>
      <c r="S15" s="298"/>
      <c r="T15" s="1"/>
      <c r="U15" s="1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</row>
    <row r="16" spans="2:39" ht="15" customHeight="1" x14ac:dyDescent="0.25">
      <c r="B16" s="284"/>
      <c r="C16" s="297"/>
      <c r="D16" s="302"/>
      <c r="E16" s="303"/>
      <c r="F16" s="303"/>
      <c r="G16" s="303"/>
      <c r="H16" s="303"/>
      <c r="I16" s="303"/>
      <c r="J16" s="303"/>
      <c r="K16" s="303"/>
      <c r="L16" s="303"/>
      <c r="M16" s="303"/>
      <c r="N16" s="304"/>
      <c r="O16" s="304"/>
      <c r="P16" s="304"/>
      <c r="Q16" s="304"/>
      <c r="R16" s="305"/>
      <c r="S16" s="298"/>
      <c r="T16" s="1"/>
      <c r="U16" s="1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</row>
    <row r="17" spans="2:39" ht="15" customHeight="1" x14ac:dyDescent="0.2">
      <c r="B17" s="284"/>
      <c r="C17" s="285"/>
      <c r="D17" s="306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8"/>
      <c r="S17" s="309"/>
      <c r="T17" s="1"/>
      <c r="U17" s="1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</row>
    <row r="18" spans="2:39" ht="15" customHeight="1" x14ac:dyDescent="0.2">
      <c r="B18" s="284"/>
      <c r="C18" s="285"/>
      <c r="D18" s="310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2"/>
      <c r="S18" s="309"/>
      <c r="T18" s="1"/>
      <c r="U18" s="1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</row>
    <row r="19" spans="2:39" ht="15" customHeight="1" thickBot="1" x14ac:dyDescent="0.25">
      <c r="B19" s="284"/>
      <c r="C19" s="285"/>
      <c r="D19" s="313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8"/>
      <c r="S19" s="285"/>
      <c r="T19" s="1"/>
      <c r="U19" s="1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</row>
    <row r="20" spans="2:39" ht="14.1" customHeight="1" x14ac:dyDescent="0.2">
      <c r="B20" s="284"/>
      <c r="C20" s="285"/>
      <c r="D20" s="314"/>
      <c r="E20" s="315"/>
      <c r="F20" s="315"/>
      <c r="G20" s="315"/>
      <c r="H20" s="316"/>
      <c r="I20" s="317"/>
      <c r="J20" s="317"/>
      <c r="K20" s="317"/>
      <c r="L20" s="317"/>
      <c r="M20" s="317"/>
      <c r="N20" s="307"/>
      <c r="O20" s="431" t="s">
        <v>91</v>
      </c>
      <c r="P20" s="432"/>
      <c r="Q20" s="432"/>
      <c r="R20" s="433"/>
      <c r="S20" s="285"/>
      <c r="T20" s="1"/>
      <c r="U20" s="1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</row>
    <row r="21" spans="2:39" ht="14.1" customHeight="1" thickBot="1" x14ac:dyDescent="0.25">
      <c r="B21" s="284"/>
      <c r="C21" s="285"/>
      <c r="D21" s="318"/>
      <c r="E21" s="318"/>
      <c r="F21" s="318"/>
      <c r="G21" s="318"/>
      <c r="H21" s="319"/>
      <c r="I21" s="307"/>
      <c r="J21" s="307"/>
      <c r="K21" s="307"/>
      <c r="L21" s="307"/>
      <c r="M21" s="307"/>
      <c r="N21" s="320"/>
      <c r="O21" s="434"/>
      <c r="P21" s="435"/>
      <c r="Q21" s="435"/>
      <c r="R21" s="436"/>
      <c r="S21" s="285"/>
      <c r="T21" s="1"/>
      <c r="U21" s="1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</row>
    <row r="22" spans="2:39" x14ac:dyDescent="0.2">
      <c r="B22" s="284"/>
      <c r="C22" s="285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285"/>
      <c r="T22" s="1"/>
      <c r="U22" s="1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</row>
    <row r="23" spans="2:39" x14ac:dyDescent="0.2">
      <c r="B23" s="284"/>
      <c r="C23" s="7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7"/>
      <c r="T23" s="1"/>
      <c r="U23" s="1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</row>
    <row r="24" spans="2:39" x14ac:dyDescent="0.2">
      <c r="B24" s="284"/>
      <c r="C24" s="7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7"/>
      <c r="T24" s="1"/>
      <c r="U24" s="1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</row>
    <row r="25" spans="2:39" x14ac:dyDescent="0.2">
      <c r="B25" s="284"/>
      <c r="C25" s="7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7"/>
      <c r="T25" s="1"/>
      <c r="U25" s="1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</row>
    <row r="26" spans="2:39" x14ac:dyDescent="0.2">
      <c r="B26" s="284"/>
      <c r="C26" s="7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7"/>
      <c r="T26" s="1"/>
      <c r="U26" s="1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</row>
    <row r="27" spans="2:39" x14ac:dyDescent="0.2">
      <c r="B27" s="284"/>
      <c r="C27" s="7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7"/>
      <c r="T27" s="1"/>
      <c r="U27" s="1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</row>
    <row r="28" spans="2:39" x14ac:dyDescent="0.2">
      <c r="B28" s="284"/>
      <c r="C28" s="32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7"/>
      <c r="T28" s="1"/>
      <c r="U28" s="1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</row>
    <row r="29" spans="2:39" x14ac:dyDescent="0.2">
      <c r="B29" s="284"/>
      <c r="C29" s="7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7"/>
      <c r="T29" s="1"/>
      <c r="U29" s="1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</row>
    <row r="30" spans="2:39" x14ac:dyDescent="0.2">
      <c r="B30" s="284"/>
      <c r="C30" s="7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7"/>
      <c r="T30" s="1"/>
      <c r="U30" s="1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</row>
    <row r="31" spans="2:39" x14ac:dyDescent="0.2">
      <c r="B31" s="284"/>
      <c r="C31" s="7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7"/>
      <c r="T31" s="1"/>
      <c r="U31" s="1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</row>
    <row r="32" spans="2:39" x14ac:dyDescent="0.2">
      <c r="B32" s="284"/>
      <c r="C32" s="7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7"/>
      <c r="T32" s="1"/>
      <c r="U32" s="1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</row>
    <row r="33" spans="2:39" x14ac:dyDescent="0.2">
      <c r="B33" s="284"/>
      <c r="C33" s="7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7"/>
      <c r="T33" s="1"/>
      <c r="U33" s="1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</row>
    <row r="34" spans="2:39" x14ac:dyDescent="0.2">
      <c r="B34" s="284"/>
      <c r="C34" s="7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7"/>
      <c r="T34" s="1"/>
      <c r="U34" s="1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</row>
    <row r="35" spans="2:39" x14ac:dyDescent="0.2">
      <c r="B35" s="284"/>
      <c r="C35" s="7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7"/>
      <c r="T35" s="1"/>
      <c r="U35" s="1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</row>
    <row r="36" spans="2:39" x14ac:dyDescent="0.2">
      <c r="B36" s="284"/>
      <c r="C36" s="7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7"/>
      <c r="T36" s="1"/>
      <c r="U36" s="1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</row>
    <row r="37" spans="2:39" x14ac:dyDescent="0.2">
      <c r="B37" s="284"/>
      <c r="C37" s="7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7"/>
      <c r="T37" s="1"/>
      <c r="U37" s="1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</row>
    <row r="38" spans="2:39" x14ac:dyDescent="0.2">
      <c r="B38" s="284"/>
      <c r="C38" s="7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7"/>
      <c r="T38" s="1"/>
      <c r="U38" s="1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</row>
    <row r="39" spans="2:39" x14ac:dyDescent="0.2">
      <c r="B39" s="284"/>
      <c r="C39" s="7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7"/>
      <c r="T39" s="1"/>
      <c r="U39" s="1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</row>
    <row r="40" spans="2:39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</row>
    <row r="41" spans="2:39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</row>
    <row r="42" spans="2:39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</row>
    <row r="43" spans="2:39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</row>
    <row r="44" spans="2:39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</row>
    <row r="45" spans="2:39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</row>
    <row r="46" spans="2:39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</row>
    <row r="47" spans="2:39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</row>
    <row r="48" spans="2:39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</row>
    <row r="49" spans="2:39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</row>
    <row r="50" spans="2:39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</row>
    <row r="51" spans="2:39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</row>
    <row r="52" spans="2:39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</row>
    <row r="53" spans="2:39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</row>
    <row r="54" spans="2:39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</row>
    <row r="55" spans="2:39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</row>
    <row r="56" spans="2:39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</row>
    <row r="57" spans="2:39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</row>
    <row r="58" spans="2:39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</row>
    <row r="59" spans="2:39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</row>
    <row r="60" spans="2:39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</row>
    <row r="61" spans="2:39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</row>
    <row r="62" spans="2:39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76"/>
      <c r="U62" s="276"/>
      <c r="V62" s="276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276"/>
      <c r="AK62" s="276"/>
      <c r="AL62" s="276"/>
      <c r="AM62" s="276"/>
    </row>
    <row r="63" spans="2:39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</row>
    <row r="64" spans="2:39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</row>
    <row r="65" spans="2:39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</row>
    <row r="66" spans="2:39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</row>
    <row r="67" spans="2:39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</row>
    <row r="68" spans="2:39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</row>
    <row r="69" spans="2:39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</row>
    <row r="70" spans="2:39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</row>
    <row r="71" spans="2:39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</row>
    <row r="72" spans="2:39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</row>
    <row r="73" spans="2:39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</row>
    <row r="74" spans="2:39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</row>
    <row r="75" spans="2:39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</row>
    <row r="76" spans="2:39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6"/>
    </row>
    <row r="77" spans="2:39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</row>
    <row r="78" spans="2:39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</row>
    <row r="79" spans="2:39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</row>
    <row r="80" spans="2:39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</row>
    <row r="81" spans="2:39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</row>
    <row r="82" spans="2:39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</row>
    <row r="83" spans="2:39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</row>
    <row r="84" spans="2:39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</row>
    <row r="85" spans="2:39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</row>
    <row r="86" spans="2:39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</row>
    <row r="87" spans="2:39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</row>
    <row r="88" spans="2:39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</row>
    <row r="89" spans="2:39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</row>
    <row r="90" spans="2:39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</row>
    <row r="91" spans="2:39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</row>
    <row r="92" spans="2:39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6"/>
    </row>
    <row r="93" spans="2:39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6"/>
      <c r="AL93" s="276"/>
      <c r="AM93" s="276"/>
    </row>
    <row r="94" spans="2:39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</row>
  </sheetData>
  <sheetProtection password="F2E4" sheet="1" objects="1" scenarios="1"/>
  <mergeCells count="5">
    <mergeCell ref="D7:R7"/>
    <mergeCell ref="D8:R8"/>
    <mergeCell ref="D13:R13"/>
    <mergeCell ref="D14:R14"/>
    <mergeCell ref="O20:R21"/>
  </mergeCells>
  <hyperlinks>
    <hyperlink ref="O20:Q21" location="Cálculo!A1" tooltip="Ir a la primera hoja" display="comenzar"/>
    <hyperlink ref="O20:R21" location="config!A1" tooltip="Ir a la PRIMERA hoja" display="comenzar"/>
  </hyperlinks>
  <printOptions horizontalCentered="1" verticalCentered="1"/>
  <pageMargins left="0.70866141732283472" right="0.70866141732283472" top="0.74803149606299213" bottom="0.74803149606299213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8000"/>
    <pageSetUpPr autoPageBreaks="0" fitToPage="1"/>
  </sheetPr>
  <dimension ref="A1:BM416"/>
  <sheetViews>
    <sheetView showGridLines="0" showRowColHeaders="0" showZeros="0" showOutlineSymbols="0" topLeftCell="C1" zoomScale="75" zoomScaleNormal="75" workbookViewId="0">
      <pane xSplit="16" ySplit="2" topLeftCell="S3" activePane="bottomRight" state="frozen"/>
      <selection activeCell="C1" sqref="C1"/>
      <selection pane="topRight" activeCell="S1" sqref="S1"/>
      <selection pane="bottomLeft" activeCell="C3" sqref="C3"/>
      <selection pane="bottomRight" activeCell="N21" sqref="N21"/>
    </sheetView>
  </sheetViews>
  <sheetFormatPr baseColWidth="10" defaultRowHeight="12.75" x14ac:dyDescent="0.2"/>
  <cols>
    <col min="1" max="1" width="11.42578125" hidden="1" customWidth="1"/>
    <col min="2" max="2" width="2.85546875" style="1" hidden="1" customWidth="1"/>
    <col min="3" max="3" width="0.85546875" style="1" customWidth="1"/>
    <col min="4" max="4" width="0.85546875" customWidth="1"/>
    <col min="5" max="5" width="3.140625" customWidth="1"/>
    <col min="6" max="6" width="7.85546875" customWidth="1"/>
    <col min="7" max="7" width="4.42578125" customWidth="1"/>
    <col min="8" max="8" width="1.28515625" customWidth="1"/>
    <col min="9" max="9" width="6.7109375" customWidth="1"/>
    <col min="10" max="10" width="31.42578125" customWidth="1"/>
    <col min="11" max="11" width="32" customWidth="1"/>
    <col min="12" max="12" width="3.28515625" customWidth="1"/>
    <col min="13" max="13" width="6.7109375" customWidth="1"/>
    <col min="14" max="14" width="31.42578125" customWidth="1"/>
    <col min="15" max="15" width="32" customWidth="1"/>
    <col min="16" max="16" width="7.85546875" customWidth="1"/>
    <col min="17" max="17" width="3.140625" customWidth="1"/>
    <col min="18" max="18" width="0.85546875" customWidth="1"/>
    <col min="19" max="19" width="4.7109375" style="1" customWidth="1"/>
    <col min="20" max="62" width="11.42578125" style="1"/>
  </cols>
  <sheetData>
    <row r="1" spans="2:65" s="1" customFormat="1" ht="5.0999999999999996" customHeight="1" thickBot="1" x14ac:dyDescent="0.25">
      <c r="B1" s="267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71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72"/>
    </row>
    <row r="2" spans="2:65" ht="35.1" customHeight="1" thickTop="1" thickBot="1" x14ac:dyDescent="0.25">
      <c r="B2" s="267"/>
      <c r="C2" s="267"/>
      <c r="D2" s="54"/>
      <c r="E2" s="55"/>
      <c r="F2" s="55"/>
      <c r="G2" s="55"/>
      <c r="H2" s="47"/>
      <c r="I2" s="47"/>
      <c r="J2" s="459" t="s">
        <v>4</v>
      </c>
      <c r="K2" s="459"/>
      <c r="L2" s="459"/>
      <c r="M2" s="459"/>
      <c r="N2" s="459"/>
      <c r="O2" s="459"/>
      <c r="P2" s="72"/>
      <c r="Q2" s="47"/>
      <c r="R2" s="48"/>
      <c r="S2" s="273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38"/>
      <c r="BL2" s="38"/>
      <c r="BM2" s="42"/>
    </row>
    <row r="3" spans="2:65" ht="8.1" customHeight="1" thickTop="1" x14ac:dyDescent="0.25">
      <c r="B3" s="267"/>
      <c r="C3" s="268"/>
      <c r="D3" s="50"/>
      <c r="E3" s="52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6"/>
      <c r="S3" s="274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38"/>
      <c r="BL3" s="38"/>
      <c r="BM3" s="42"/>
    </row>
    <row r="4" spans="2:65" ht="6.75" customHeight="1" x14ac:dyDescent="0.25">
      <c r="B4" s="267"/>
      <c r="C4" s="267"/>
      <c r="D4" s="50"/>
      <c r="E4" s="53"/>
      <c r="F4" s="79"/>
      <c r="G4" s="80"/>
      <c r="H4" s="80"/>
      <c r="I4" s="80"/>
      <c r="J4" s="80"/>
      <c r="K4" s="80"/>
      <c r="L4" s="80"/>
      <c r="M4" s="80"/>
      <c r="N4" s="80"/>
      <c r="O4" s="80"/>
      <c r="P4" s="81"/>
      <c r="Q4" s="51"/>
      <c r="R4" s="59"/>
      <c r="S4" s="267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38"/>
      <c r="BL4" s="38"/>
      <c r="BM4" s="42"/>
    </row>
    <row r="5" spans="2:65" ht="35.1" customHeight="1" x14ac:dyDescent="0.6">
      <c r="B5" s="267"/>
      <c r="C5" s="267"/>
      <c r="D5" s="50"/>
      <c r="E5" s="53"/>
      <c r="F5" s="74"/>
      <c r="G5" s="92"/>
      <c r="H5" s="92"/>
      <c r="I5" s="93"/>
      <c r="J5" s="94"/>
      <c r="K5" s="460" t="s">
        <v>5</v>
      </c>
      <c r="L5" s="460"/>
      <c r="M5" s="460"/>
      <c r="N5" s="460"/>
      <c r="O5" s="95"/>
      <c r="P5" s="82"/>
      <c r="Q5" s="51"/>
      <c r="R5" s="59"/>
      <c r="S5" s="267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38"/>
      <c r="BL5" s="38"/>
      <c r="BM5" s="42"/>
    </row>
    <row r="6" spans="2:65" ht="15" customHeight="1" x14ac:dyDescent="0.25">
      <c r="B6" s="267"/>
      <c r="C6" s="267"/>
      <c r="D6" s="50"/>
      <c r="E6" s="53"/>
      <c r="F6" s="74"/>
      <c r="G6" s="73"/>
      <c r="H6" s="73"/>
      <c r="I6" s="73"/>
      <c r="J6" s="73"/>
      <c r="K6" s="73"/>
      <c r="L6" s="73"/>
      <c r="M6" s="73"/>
      <c r="N6" s="73"/>
      <c r="O6" s="73"/>
      <c r="P6" s="82"/>
      <c r="Q6" s="51"/>
      <c r="R6" s="59"/>
      <c r="S6" s="267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38"/>
      <c r="BL6" s="38"/>
      <c r="BM6" s="42"/>
    </row>
    <row r="7" spans="2:65" ht="21" customHeight="1" x14ac:dyDescent="0.25">
      <c r="B7" s="267"/>
      <c r="C7" s="267"/>
      <c r="D7" s="50"/>
      <c r="E7" s="53"/>
      <c r="F7" s="74"/>
      <c r="G7" s="73"/>
      <c r="H7" s="73"/>
      <c r="I7" s="446" t="s">
        <v>32</v>
      </c>
      <c r="J7" s="447"/>
      <c r="K7" s="448"/>
      <c r="L7" s="91"/>
      <c r="M7" s="446" t="s">
        <v>31</v>
      </c>
      <c r="N7" s="447"/>
      <c r="O7" s="448"/>
      <c r="P7" s="82"/>
      <c r="Q7" s="51"/>
      <c r="R7" s="59"/>
      <c r="S7" s="267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38"/>
      <c r="BL7" s="38"/>
      <c r="BM7" s="42"/>
    </row>
    <row r="8" spans="2:65" ht="5.0999999999999996" customHeight="1" x14ac:dyDescent="0.25">
      <c r="B8" s="267"/>
      <c r="C8" s="267"/>
      <c r="D8" s="50"/>
      <c r="E8" s="53"/>
      <c r="F8" s="74"/>
      <c r="G8" s="73"/>
      <c r="H8" s="73"/>
      <c r="I8" s="73"/>
      <c r="J8" s="73"/>
      <c r="K8" s="73"/>
      <c r="L8" s="73"/>
      <c r="M8" s="73"/>
      <c r="N8" s="73"/>
      <c r="O8" s="73"/>
      <c r="P8" s="82"/>
      <c r="Q8" s="51"/>
      <c r="R8" s="59"/>
      <c r="S8" s="267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38"/>
      <c r="BL8" s="38"/>
      <c r="BM8" s="42"/>
    </row>
    <row r="9" spans="2:65" ht="35.1" customHeight="1" thickBot="1" x14ac:dyDescent="0.3">
      <c r="B9" s="267"/>
      <c r="C9" s="267"/>
      <c r="D9" s="50"/>
      <c r="E9" s="53"/>
      <c r="F9" s="74"/>
      <c r="G9" s="437" t="s">
        <v>33</v>
      </c>
      <c r="H9" s="73"/>
      <c r="I9" s="188" t="s">
        <v>1</v>
      </c>
      <c r="J9" s="451" t="s">
        <v>6</v>
      </c>
      <c r="K9" s="452"/>
      <c r="L9" s="73"/>
      <c r="M9" s="90" t="s">
        <v>29</v>
      </c>
      <c r="N9" s="453" t="s">
        <v>7</v>
      </c>
      <c r="O9" s="454"/>
      <c r="P9" s="82"/>
      <c r="Q9" s="51"/>
      <c r="R9" s="59"/>
      <c r="S9" s="267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38"/>
      <c r="BL9" s="38"/>
      <c r="BM9" s="42"/>
    </row>
    <row r="10" spans="2:65" ht="2.1" customHeight="1" x14ac:dyDescent="0.25">
      <c r="B10" s="267"/>
      <c r="C10" s="267"/>
      <c r="D10" s="50"/>
      <c r="E10" s="53"/>
      <c r="F10" s="74"/>
      <c r="G10" s="438"/>
      <c r="H10" s="73"/>
      <c r="I10" s="75"/>
      <c r="J10" s="75"/>
      <c r="K10" s="75"/>
      <c r="L10" s="73"/>
      <c r="M10" s="75"/>
      <c r="N10" s="75"/>
      <c r="O10" s="75"/>
      <c r="P10" s="82"/>
      <c r="Q10" s="51"/>
      <c r="R10" s="59"/>
      <c r="S10" s="267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38"/>
      <c r="BL10" s="38"/>
      <c r="BM10" s="42"/>
    </row>
    <row r="11" spans="2:65" ht="24.95" customHeight="1" x14ac:dyDescent="0.35">
      <c r="B11" s="267"/>
      <c r="C11" s="267"/>
      <c r="D11" s="50"/>
      <c r="E11" s="53"/>
      <c r="F11" s="74"/>
      <c r="G11" s="438"/>
      <c r="H11" s="73"/>
      <c r="I11" s="84">
        <v>1</v>
      </c>
      <c r="J11" s="455" t="s">
        <v>114</v>
      </c>
      <c r="K11" s="456"/>
      <c r="L11" s="73"/>
      <c r="M11" s="76">
        <v>1</v>
      </c>
      <c r="N11" s="457" t="s">
        <v>117</v>
      </c>
      <c r="O11" s="458"/>
      <c r="P11" s="82"/>
      <c r="Q11" s="51"/>
      <c r="R11" s="59"/>
      <c r="S11" s="267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38"/>
      <c r="BL11" s="38"/>
      <c r="BM11" s="42"/>
    </row>
    <row r="12" spans="2:65" ht="24.95" customHeight="1" x14ac:dyDescent="0.35">
      <c r="B12" s="267"/>
      <c r="C12" s="267"/>
      <c r="D12" s="50"/>
      <c r="E12" s="53"/>
      <c r="F12" s="74"/>
      <c r="G12" s="438"/>
      <c r="H12" s="73"/>
      <c r="I12" s="85">
        <v>2</v>
      </c>
      <c r="J12" s="440" t="s">
        <v>113</v>
      </c>
      <c r="K12" s="441"/>
      <c r="L12" s="73"/>
      <c r="M12" s="77">
        <v>2</v>
      </c>
      <c r="N12" s="442" t="s">
        <v>118</v>
      </c>
      <c r="O12" s="443"/>
      <c r="P12" s="82"/>
      <c r="Q12" s="51"/>
      <c r="R12" s="59"/>
      <c r="S12" s="267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38"/>
      <c r="BL12" s="38"/>
      <c r="BM12" s="42"/>
    </row>
    <row r="13" spans="2:65" ht="24.95" customHeight="1" x14ac:dyDescent="0.35">
      <c r="B13" s="267"/>
      <c r="C13" s="267"/>
      <c r="D13" s="50"/>
      <c r="E13" s="53"/>
      <c r="F13" s="74"/>
      <c r="G13" s="438"/>
      <c r="H13" s="73"/>
      <c r="I13" s="85">
        <v>3</v>
      </c>
      <c r="J13" s="440" t="s">
        <v>115</v>
      </c>
      <c r="K13" s="441"/>
      <c r="L13" s="73"/>
      <c r="M13" s="77">
        <v>3</v>
      </c>
      <c r="N13" s="442" t="s">
        <v>119</v>
      </c>
      <c r="O13" s="443"/>
      <c r="P13" s="82"/>
      <c r="Q13" s="51"/>
      <c r="R13" s="59"/>
      <c r="S13" s="267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269"/>
      <c r="BD13" s="269"/>
      <c r="BE13" s="269"/>
      <c r="BF13" s="269"/>
      <c r="BG13" s="269"/>
      <c r="BH13" s="269"/>
      <c r="BI13" s="269"/>
      <c r="BJ13" s="269"/>
      <c r="BK13" s="38"/>
      <c r="BL13" s="38"/>
      <c r="BM13" s="42"/>
    </row>
    <row r="14" spans="2:65" ht="24.95" customHeight="1" x14ac:dyDescent="0.35">
      <c r="B14" s="267"/>
      <c r="C14" s="267"/>
      <c r="D14" s="50"/>
      <c r="E14" s="53"/>
      <c r="F14" s="74"/>
      <c r="G14" s="438"/>
      <c r="H14" s="73"/>
      <c r="I14" s="85">
        <v>4</v>
      </c>
      <c r="J14" s="440" t="s">
        <v>116</v>
      </c>
      <c r="K14" s="441"/>
      <c r="L14" s="73"/>
      <c r="M14" s="77">
        <v>4</v>
      </c>
      <c r="N14" s="442" t="s">
        <v>120</v>
      </c>
      <c r="O14" s="443"/>
      <c r="P14" s="82"/>
      <c r="Q14" s="51"/>
      <c r="R14" s="59"/>
      <c r="S14" s="267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269"/>
      <c r="BD14" s="269"/>
      <c r="BE14" s="269"/>
      <c r="BF14" s="269"/>
      <c r="BG14" s="269"/>
      <c r="BH14" s="269"/>
      <c r="BI14" s="269"/>
      <c r="BJ14" s="269"/>
      <c r="BK14" s="38"/>
      <c r="BL14" s="38"/>
      <c r="BM14" s="42"/>
    </row>
    <row r="15" spans="2:65" ht="24.95" customHeight="1" x14ac:dyDescent="0.35">
      <c r="B15" s="267"/>
      <c r="C15" s="267"/>
      <c r="D15" s="50"/>
      <c r="E15" s="53"/>
      <c r="F15" s="74"/>
      <c r="G15" s="438"/>
      <c r="H15" s="73"/>
      <c r="I15" s="85">
        <v>5</v>
      </c>
      <c r="J15" s="440"/>
      <c r="K15" s="441"/>
      <c r="L15" s="73"/>
      <c r="M15" s="77">
        <v>5</v>
      </c>
      <c r="N15" s="442"/>
      <c r="O15" s="443"/>
      <c r="P15" s="82"/>
      <c r="Q15" s="51"/>
      <c r="R15" s="59"/>
      <c r="S15" s="267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38"/>
      <c r="BL15" s="38"/>
      <c r="BM15" s="42"/>
    </row>
    <row r="16" spans="2:65" ht="24.95" customHeight="1" x14ac:dyDescent="0.35">
      <c r="B16" s="267"/>
      <c r="C16" s="267"/>
      <c r="D16" s="50"/>
      <c r="E16" s="53"/>
      <c r="F16" s="74"/>
      <c r="G16" s="438"/>
      <c r="H16" s="73"/>
      <c r="I16" s="85">
        <v>6</v>
      </c>
      <c r="J16" s="440"/>
      <c r="K16" s="441"/>
      <c r="L16" s="73"/>
      <c r="M16" s="77">
        <v>6</v>
      </c>
      <c r="N16" s="442"/>
      <c r="O16" s="443"/>
      <c r="P16" s="82"/>
      <c r="Q16" s="51"/>
      <c r="R16" s="59"/>
      <c r="S16" s="267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38"/>
      <c r="BL16" s="38"/>
      <c r="BM16" s="42"/>
    </row>
    <row r="17" spans="2:65" ht="24.95" customHeight="1" x14ac:dyDescent="0.35">
      <c r="B17" s="267"/>
      <c r="C17" s="267"/>
      <c r="D17" s="50"/>
      <c r="E17" s="53"/>
      <c r="F17" s="74"/>
      <c r="G17" s="438"/>
      <c r="H17" s="73"/>
      <c r="I17" s="85">
        <v>7</v>
      </c>
      <c r="J17" s="440"/>
      <c r="K17" s="441"/>
      <c r="L17" s="73"/>
      <c r="M17" s="77">
        <v>7</v>
      </c>
      <c r="N17" s="442"/>
      <c r="O17" s="443"/>
      <c r="P17" s="82"/>
      <c r="Q17" s="51"/>
      <c r="R17" s="59"/>
      <c r="S17" s="267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38"/>
      <c r="BL17" s="38"/>
      <c r="BM17" s="42"/>
    </row>
    <row r="18" spans="2:65" ht="24.95" customHeight="1" x14ac:dyDescent="0.35">
      <c r="B18" s="267"/>
      <c r="C18" s="267"/>
      <c r="D18" s="50"/>
      <c r="E18" s="53"/>
      <c r="F18" s="74"/>
      <c r="G18" s="438"/>
      <c r="H18" s="73"/>
      <c r="I18" s="85">
        <v>8</v>
      </c>
      <c r="J18" s="440"/>
      <c r="K18" s="441"/>
      <c r="L18" s="73"/>
      <c r="M18" s="77">
        <v>8</v>
      </c>
      <c r="N18" s="442"/>
      <c r="O18" s="443"/>
      <c r="P18" s="82"/>
      <c r="Q18" s="51"/>
      <c r="R18" s="59"/>
      <c r="S18" s="267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38"/>
      <c r="BL18" s="38"/>
      <c r="BM18" s="42"/>
    </row>
    <row r="19" spans="2:65" ht="24.95" customHeight="1" x14ac:dyDescent="0.35">
      <c r="B19" s="267"/>
      <c r="C19" s="267"/>
      <c r="D19" s="50"/>
      <c r="E19" s="53"/>
      <c r="F19" s="74"/>
      <c r="G19" s="438"/>
      <c r="H19" s="73"/>
      <c r="I19" s="85">
        <v>9</v>
      </c>
      <c r="J19" s="440"/>
      <c r="K19" s="441"/>
      <c r="L19" s="73"/>
      <c r="M19" s="77">
        <v>9</v>
      </c>
      <c r="N19" s="442"/>
      <c r="O19" s="443"/>
      <c r="P19" s="82"/>
      <c r="Q19" s="51"/>
      <c r="R19" s="59"/>
      <c r="S19" s="267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38"/>
      <c r="BL19" s="38"/>
      <c r="BM19" s="42"/>
    </row>
    <row r="20" spans="2:65" ht="24.95" customHeight="1" x14ac:dyDescent="0.35">
      <c r="B20" s="267"/>
      <c r="C20" s="267"/>
      <c r="D20" s="50"/>
      <c r="E20" s="53"/>
      <c r="F20" s="74"/>
      <c r="G20" s="439"/>
      <c r="H20" s="73"/>
      <c r="I20" s="86">
        <v>10</v>
      </c>
      <c r="J20" s="444"/>
      <c r="K20" s="445"/>
      <c r="L20" s="73"/>
      <c r="M20" s="78">
        <v>10</v>
      </c>
      <c r="N20" s="449"/>
      <c r="O20" s="450"/>
      <c r="P20" s="82"/>
      <c r="Q20" s="51"/>
      <c r="R20" s="59"/>
      <c r="S20" s="267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38"/>
      <c r="BL20" s="38"/>
      <c r="BM20" s="42"/>
    </row>
    <row r="21" spans="2:65" ht="9.75" customHeight="1" x14ac:dyDescent="0.25">
      <c r="B21" s="267"/>
      <c r="C21" s="267"/>
      <c r="D21" s="50"/>
      <c r="E21" s="53"/>
      <c r="F21" s="74"/>
      <c r="G21" s="73"/>
      <c r="H21" s="73"/>
      <c r="I21" s="73"/>
      <c r="J21" s="73"/>
      <c r="K21" s="73"/>
      <c r="L21" s="73"/>
      <c r="M21" s="73"/>
      <c r="N21" s="73"/>
      <c r="O21" s="73"/>
      <c r="P21" s="82"/>
      <c r="Q21" s="51"/>
      <c r="R21" s="59"/>
      <c r="S21" s="267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38"/>
      <c r="BL21" s="38"/>
      <c r="BM21" s="42"/>
    </row>
    <row r="22" spans="2:65" ht="35.1" customHeight="1" thickBot="1" x14ac:dyDescent="0.3">
      <c r="B22" s="267"/>
      <c r="C22" s="267"/>
      <c r="D22" s="50"/>
      <c r="E22" s="53"/>
      <c r="F22" s="74"/>
      <c r="G22" s="437" t="s">
        <v>34</v>
      </c>
      <c r="H22" s="74"/>
      <c r="I22" s="188" t="s">
        <v>0</v>
      </c>
      <c r="J22" s="451" t="s">
        <v>8</v>
      </c>
      <c r="K22" s="452"/>
      <c r="L22" s="73"/>
      <c r="M22" s="90" t="s">
        <v>30</v>
      </c>
      <c r="N22" s="453" t="s">
        <v>9</v>
      </c>
      <c r="O22" s="454"/>
      <c r="P22" s="82"/>
      <c r="Q22" s="51"/>
      <c r="R22" s="59"/>
      <c r="S22" s="267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38"/>
      <c r="BL22" s="38"/>
      <c r="BM22" s="42"/>
    </row>
    <row r="23" spans="2:65" ht="2.1" customHeight="1" x14ac:dyDescent="0.25">
      <c r="B23" s="267"/>
      <c r="C23" s="267"/>
      <c r="D23" s="50"/>
      <c r="E23" s="53"/>
      <c r="F23" s="74"/>
      <c r="G23" s="438"/>
      <c r="H23" s="73"/>
      <c r="I23" s="83"/>
      <c r="J23" s="83"/>
      <c r="K23" s="83"/>
      <c r="L23" s="73"/>
      <c r="M23" s="75"/>
      <c r="N23" s="75"/>
      <c r="O23" s="75"/>
      <c r="P23" s="82"/>
      <c r="Q23" s="51"/>
      <c r="R23" s="59"/>
      <c r="S23" s="267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38"/>
      <c r="BL23" s="38"/>
      <c r="BM23" s="42"/>
    </row>
    <row r="24" spans="2:65" ht="24.95" customHeight="1" x14ac:dyDescent="0.35">
      <c r="B24" s="267"/>
      <c r="C24" s="267"/>
      <c r="D24" s="50"/>
      <c r="E24" s="53"/>
      <c r="F24" s="74"/>
      <c r="G24" s="438"/>
      <c r="H24" s="73"/>
      <c r="I24" s="84">
        <v>1</v>
      </c>
      <c r="J24" s="455" t="s">
        <v>123</v>
      </c>
      <c r="K24" s="456"/>
      <c r="L24" s="73"/>
      <c r="M24" s="76">
        <v>1</v>
      </c>
      <c r="N24" s="457" t="s">
        <v>110</v>
      </c>
      <c r="O24" s="458"/>
      <c r="P24" s="82"/>
      <c r="Q24" s="51"/>
      <c r="R24" s="59"/>
      <c r="S24" s="267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38"/>
      <c r="BL24" s="38"/>
      <c r="BM24" s="42"/>
    </row>
    <row r="25" spans="2:65" ht="24.95" customHeight="1" x14ac:dyDescent="0.35">
      <c r="B25" s="267"/>
      <c r="C25" s="267"/>
      <c r="D25" s="50"/>
      <c r="E25" s="53"/>
      <c r="F25" s="74"/>
      <c r="G25" s="438"/>
      <c r="H25" s="73"/>
      <c r="I25" s="85">
        <v>2</v>
      </c>
      <c r="J25" s="440" t="s">
        <v>107</v>
      </c>
      <c r="K25" s="441"/>
      <c r="L25" s="73"/>
      <c r="M25" s="77">
        <v>2</v>
      </c>
      <c r="N25" s="442" t="s">
        <v>121</v>
      </c>
      <c r="O25" s="443"/>
      <c r="P25" s="82"/>
      <c r="Q25" s="51"/>
      <c r="R25" s="59"/>
      <c r="S25" s="267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38"/>
      <c r="BL25" s="38"/>
      <c r="BM25" s="42"/>
    </row>
    <row r="26" spans="2:65" ht="24.95" customHeight="1" x14ac:dyDescent="0.35">
      <c r="B26" s="267"/>
      <c r="C26" s="267"/>
      <c r="D26" s="50"/>
      <c r="E26" s="53"/>
      <c r="F26" s="74"/>
      <c r="G26" s="438"/>
      <c r="H26" s="73"/>
      <c r="I26" s="85">
        <v>3</v>
      </c>
      <c r="J26" s="440" t="s">
        <v>108</v>
      </c>
      <c r="K26" s="441"/>
      <c r="L26" s="73"/>
      <c r="M26" s="77">
        <v>3</v>
      </c>
      <c r="N26" s="442" t="s">
        <v>111</v>
      </c>
      <c r="O26" s="443"/>
      <c r="P26" s="82"/>
      <c r="Q26" s="51"/>
      <c r="R26" s="59"/>
      <c r="S26" s="267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38"/>
      <c r="BL26" s="38"/>
      <c r="BM26" s="42"/>
    </row>
    <row r="27" spans="2:65" ht="24.95" customHeight="1" x14ac:dyDescent="0.35">
      <c r="B27" s="267"/>
      <c r="C27" s="267"/>
      <c r="D27" s="50"/>
      <c r="E27" s="53"/>
      <c r="F27" s="74"/>
      <c r="G27" s="438"/>
      <c r="H27" s="73"/>
      <c r="I27" s="85">
        <v>4</v>
      </c>
      <c r="J27" s="440" t="s">
        <v>109</v>
      </c>
      <c r="K27" s="441"/>
      <c r="L27" s="73"/>
      <c r="M27" s="77">
        <v>4</v>
      </c>
      <c r="N27" s="442" t="s">
        <v>112</v>
      </c>
      <c r="O27" s="443"/>
      <c r="P27" s="82"/>
      <c r="Q27" s="51"/>
      <c r="R27" s="59"/>
      <c r="S27" s="267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38"/>
      <c r="BL27" s="38"/>
      <c r="BM27" s="42"/>
    </row>
    <row r="28" spans="2:65" ht="24.95" customHeight="1" x14ac:dyDescent="0.35">
      <c r="B28" s="267"/>
      <c r="C28" s="267"/>
      <c r="D28" s="50"/>
      <c r="E28" s="53"/>
      <c r="F28" s="74"/>
      <c r="G28" s="438"/>
      <c r="H28" s="73"/>
      <c r="I28" s="85">
        <v>5</v>
      </c>
      <c r="J28" s="440"/>
      <c r="K28" s="441"/>
      <c r="L28" s="73"/>
      <c r="M28" s="77">
        <v>5</v>
      </c>
      <c r="N28" s="442"/>
      <c r="O28" s="443"/>
      <c r="P28" s="82"/>
      <c r="Q28" s="51"/>
      <c r="R28" s="59"/>
      <c r="S28" s="267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38"/>
      <c r="BL28" s="38"/>
      <c r="BM28" s="42"/>
    </row>
    <row r="29" spans="2:65" ht="24.95" customHeight="1" x14ac:dyDescent="0.35">
      <c r="B29" s="267"/>
      <c r="C29" s="267"/>
      <c r="D29" s="50"/>
      <c r="E29" s="53"/>
      <c r="F29" s="74"/>
      <c r="G29" s="438"/>
      <c r="H29" s="73"/>
      <c r="I29" s="85">
        <v>6</v>
      </c>
      <c r="J29" s="440"/>
      <c r="K29" s="441"/>
      <c r="L29" s="73"/>
      <c r="M29" s="77">
        <v>6</v>
      </c>
      <c r="N29" s="442"/>
      <c r="O29" s="443"/>
      <c r="P29" s="82"/>
      <c r="Q29" s="51"/>
      <c r="R29" s="59"/>
      <c r="S29" s="267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38"/>
      <c r="BL29" s="38"/>
      <c r="BM29" s="42"/>
    </row>
    <row r="30" spans="2:65" ht="24.95" customHeight="1" x14ac:dyDescent="0.35">
      <c r="B30" s="267"/>
      <c r="C30" s="267"/>
      <c r="D30" s="50"/>
      <c r="E30" s="53"/>
      <c r="F30" s="74"/>
      <c r="G30" s="438"/>
      <c r="H30" s="73"/>
      <c r="I30" s="85">
        <v>7</v>
      </c>
      <c r="J30" s="440"/>
      <c r="K30" s="441"/>
      <c r="L30" s="73"/>
      <c r="M30" s="77">
        <v>7</v>
      </c>
      <c r="N30" s="442"/>
      <c r="O30" s="443"/>
      <c r="P30" s="82"/>
      <c r="Q30" s="51"/>
      <c r="R30" s="59"/>
      <c r="S30" s="267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38"/>
      <c r="BL30" s="38"/>
      <c r="BM30" s="42"/>
    </row>
    <row r="31" spans="2:65" ht="24.95" customHeight="1" x14ac:dyDescent="0.35">
      <c r="B31" s="267"/>
      <c r="C31" s="267"/>
      <c r="D31" s="50"/>
      <c r="E31" s="53"/>
      <c r="F31" s="74"/>
      <c r="G31" s="438"/>
      <c r="H31" s="73"/>
      <c r="I31" s="85">
        <v>8</v>
      </c>
      <c r="J31" s="440"/>
      <c r="K31" s="441"/>
      <c r="L31" s="73"/>
      <c r="M31" s="77">
        <v>8</v>
      </c>
      <c r="N31" s="442"/>
      <c r="O31" s="443"/>
      <c r="P31" s="82"/>
      <c r="Q31" s="51"/>
      <c r="R31" s="59"/>
      <c r="S31" s="267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38"/>
      <c r="BL31" s="38"/>
      <c r="BM31" s="42"/>
    </row>
    <row r="32" spans="2:65" ht="24.95" customHeight="1" x14ac:dyDescent="0.35">
      <c r="B32" s="267"/>
      <c r="C32" s="267"/>
      <c r="D32" s="50"/>
      <c r="E32" s="53"/>
      <c r="F32" s="74"/>
      <c r="G32" s="438"/>
      <c r="H32" s="73"/>
      <c r="I32" s="85">
        <v>9</v>
      </c>
      <c r="J32" s="440"/>
      <c r="K32" s="441"/>
      <c r="L32" s="73"/>
      <c r="M32" s="77">
        <v>9</v>
      </c>
      <c r="N32" s="442"/>
      <c r="O32" s="443"/>
      <c r="P32" s="82"/>
      <c r="Q32" s="51"/>
      <c r="R32" s="59"/>
      <c r="S32" s="267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38"/>
      <c r="BL32" s="38"/>
      <c r="BM32" s="42"/>
    </row>
    <row r="33" spans="2:65" ht="24.95" customHeight="1" x14ac:dyDescent="0.35">
      <c r="B33" s="267"/>
      <c r="C33" s="267"/>
      <c r="D33" s="50"/>
      <c r="E33" s="53"/>
      <c r="F33" s="74"/>
      <c r="G33" s="439"/>
      <c r="H33" s="73"/>
      <c r="I33" s="86">
        <v>10</v>
      </c>
      <c r="J33" s="444"/>
      <c r="K33" s="445"/>
      <c r="L33" s="73"/>
      <c r="M33" s="78">
        <v>10</v>
      </c>
      <c r="N33" s="449"/>
      <c r="O33" s="450"/>
      <c r="P33" s="82"/>
      <c r="Q33" s="51"/>
      <c r="R33" s="59"/>
      <c r="S33" s="267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38"/>
      <c r="BL33" s="38"/>
      <c r="BM33" s="42"/>
    </row>
    <row r="34" spans="2:65" ht="35.1" customHeight="1" x14ac:dyDescent="0.25">
      <c r="B34" s="267"/>
      <c r="C34" s="267"/>
      <c r="D34" s="50"/>
      <c r="E34" s="53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9"/>
      <c r="Q34" s="51"/>
      <c r="R34" s="59"/>
      <c r="S34" s="267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38"/>
      <c r="BL34" s="38"/>
      <c r="BM34" s="42"/>
    </row>
    <row r="35" spans="2:65" ht="18.75" customHeight="1" x14ac:dyDescent="0.2">
      <c r="B35" s="267"/>
      <c r="C35" s="26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60"/>
      <c r="S35" s="267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38"/>
      <c r="BL35" s="38"/>
      <c r="BM35" s="42"/>
    </row>
    <row r="36" spans="2:65" s="1" customFormat="1" x14ac:dyDescent="0.2"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72"/>
    </row>
    <row r="37" spans="2:65" s="1" customFormat="1" x14ac:dyDescent="0.2"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72"/>
    </row>
    <row r="38" spans="2:65" s="1" customFormat="1" x14ac:dyDescent="0.2"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72"/>
    </row>
    <row r="39" spans="2:65" s="1" customFormat="1" x14ac:dyDescent="0.2"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72"/>
    </row>
    <row r="40" spans="2:65" s="1" customFormat="1" x14ac:dyDescent="0.2"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72"/>
    </row>
    <row r="41" spans="2:65" s="1" customFormat="1" x14ac:dyDescent="0.2"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72"/>
    </row>
    <row r="42" spans="2:65" s="1" customFormat="1" x14ac:dyDescent="0.2"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72"/>
    </row>
    <row r="43" spans="2:65" s="1" customFormat="1" x14ac:dyDescent="0.2">
      <c r="B43" s="267"/>
      <c r="C43" s="269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72"/>
    </row>
    <row r="44" spans="2:65" s="1" customFormat="1" x14ac:dyDescent="0.2">
      <c r="B44" s="267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72"/>
    </row>
    <row r="45" spans="2:65" s="1" customFormat="1" x14ac:dyDescent="0.2">
      <c r="B45" s="267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72"/>
    </row>
    <row r="46" spans="2:65" s="1" customFormat="1" x14ac:dyDescent="0.2">
      <c r="B46" s="267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72"/>
    </row>
    <row r="47" spans="2:65" s="1" customFormat="1" x14ac:dyDescent="0.2">
      <c r="B47" s="267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72"/>
    </row>
    <row r="48" spans="2:65" s="1" customFormat="1" x14ac:dyDescent="0.2">
      <c r="B48" s="267"/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72"/>
    </row>
    <row r="49" spans="2:65" s="1" customFormat="1" x14ac:dyDescent="0.2">
      <c r="B49" s="267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72"/>
    </row>
    <row r="50" spans="2:65" s="1" customFormat="1" x14ac:dyDescent="0.2">
      <c r="B50" s="267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  <c r="BK50" s="269"/>
      <c r="BL50" s="269"/>
      <c r="BM50" s="272"/>
    </row>
    <row r="51" spans="2:65" s="1" customFormat="1" x14ac:dyDescent="0.2">
      <c r="B51" s="267"/>
      <c r="C51" s="269"/>
      <c r="D51" s="269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72"/>
    </row>
    <row r="52" spans="2:65" s="1" customFormat="1" x14ac:dyDescent="0.2">
      <c r="B52" s="267"/>
      <c r="C52" s="269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72"/>
    </row>
    <row r="53" spans="2:65" s="1" customFormat="1" x14ac:dyDescent="0.2">
      <c r="B53" s="267"/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69"/>
      <c r="BL53" s="269"/>
      <c r="BM53" s="272"/>
    </row>
    <row r="54" spans="2:65" s="1" customFormat="1" x14ac:dyDescent="0.2">
      <c r="B54" s="267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69"/>
      <c r="BL54" s="269"/>
      <c r="BM54" s="272"/>
    </row>
    <row r="55" spans="2:65" s="1" customFormat="1" x14ac:dyDescent="0.2">
      <c r="B55" s="267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69"/>
      <c r="BL55" s="269"/>
      <c r="BM55" s="272"/>
    </row>
    <row r="56" spans="2:65" s="1" customFormat="1" x14ac:dyDescent="0.2">
      <c r="B56" s="267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69"/>
      <c r="BH56" s="269"/>
      <c r="BI56" s="269"/>
      <c r="BJ56" s="269"/>
      <c r="BK56" s="269"/>
      <c r="BL56" s="269"/>
      <c r="BM56" s="272"/>
    </row>
    <row r="57" spans="2:65" s="1" customFormat="1" x14ac:dyDescent="0.2">
      <c r="B57" s="267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69"/>
      <c r="BI57" s="269"/>
      <c r="BJ57" s="269"/>
      <c r="BK57" s="269"/>
      <c r="BL57" s="269"/>
      <c r="BM57" s="272"/>
    </row>
    <row r="58" spans="2:65" s="1" customFormat="1" x14ac:dyDescent="0.2">
      <c r="B58" s="267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69"/>
      <c r="BL58" s="269"/>
      <c r="BM58" s="272"/>
    </row>
    <row r="59" spans="2:65" s="1" customFormat="1" x14ac:dyDescent="0.2">
      <c r="B59" s="267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69"/>
      <c r="BG59" s="269"/>
      <c r="BH59" s="269"/>
      <c r="BI59" s="269"/>
      <c r="BJ59" s="269"/>
      <c r="BK59" s="269"/>
      <c r="BL59" s="269"/>
      <c r="BM59" s="272"/>
    </row>
    <row r="60" spans="2:65" s="1" customFormat="1" x14ac:dyDescent="0.2">
      <c r="B60" s="267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69"/>
      <c r="BL60" s="269"/>
      <c r="BM60" s="272"/>
    </row>
    <row r="61" spans="2:65" s="1" customFormat="1" x14ac:dyDescent="0.2">
      <c r="B61" s="267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69"/>
      <c r="BL61" s="269"/>
      <c r="BM61" s="272"/>
    </row>
    <row r="62" spans="2:65" s="1" customFormat="1" x14ac:dyDescent="0.2">
      <c r="B62" s="267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  <c r="BM62" s="272"/>
    </row>
    <row r="63" spans="2:65" s="1" customFormat="1" x14ac:dyDescent="0.2">
      <c r="B63" s="267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69"/>
      <c r="BL63" s="269"/>
      <c r="BM63" s="272"/>
    </row>
    <row r="64" spans="2:65" s="1" customFormat="1" x14ac:dyDescent="0.2">
      <c r="B64" s="267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  <c r="BL64" s="269"/>
      <c r="BM64" s="272"/>
    </row>
    <row r="65" spans="2:65" s="1" customFormat="1" x14ac:dyDescent="0.2">
      <c r="B65" s="267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69"/>
      <c r="BM65" s="272"/>
    </row>
    <row r="66" spans="2:65" s="1" customFormat="1" x14ac:dyDescent="0.2">
      <c r="B66" s="267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272"/>
    </row>
    <row r="67" spans="2:65" s="1" customFormat="1" x14ac:dyDescent="0.2">
      <c r="B67" s="267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72"/>
    </row>
    <row r="68" spans="2:65" s="1" customFormat="1" x14ac:dyDescent="0.2">
      <c r="B68" s="267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72"/>
    </row>
    <row r="69" spans="2:65" s="1" customFormat="1" x14ac:dyDescent="0.2">
      <c r="B69" s="267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69"/>
      <c r="BI69" s="269"/>
      <c r="BJ69" s="269"/>
      <c r="BK69" s="269"/>
      <c r="BL69" s="269"/>
      <c r="BM69" s="272"/>
    </row>
    <row r="70" spans="2:65" s="1" customFormat="1" x14ac:dyDescent="0.2">
      <c r="B70" s="267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69"/>
      <c r="BH70" s="269"/>
      <c r="BI70" s="269"/>
      <c r="BJ70" s="269"/>
      <c r="BK70" s="269"/>
      <c r="BL70" s="269"/>
      <c r="BM70" s="272"/>
    </row>
    <row r="71" spans="2:65" s="1" customFormat="1" x14ac:dyDescent="0.2">
      <c r="B71" s="267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69"/>
      <c r="BL71" s="269"/>
      <c r="BM71" s="272"/>
    </row>
    <row r="72" spans="2:65" s="1" customFormat="1" x14ac:dyDescent="0.2">
      <c r="B72" s="267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72"/>
    </row>
    <row r="73" spans="2:65" s="1" customFormat="1" x14ac:dyDescent="0.2">
      <c r="B73" s="267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69"/>
      <c r="BH73" s="269"/>
      <c r="BI73" s="269"/>
      <c r="BJ73" s="269"/>
      <c r="BK73" s="269"/>
      <c r="BL73" s="269"/>
      <c r="BM73" s="272"/>
    </row>
    <row r="74" spans="2:65" s="1" customFormat="1" x14ac:dyDescent="0.2">
      <c r="B74" s="267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72"/>
    </row>
    <row r="75" spans="2:65" s="1" customFormat="1" x14ac:dyDescent="0.2">
      <c r="B75" s="267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  <c r="BL75" s="269"/>
      <c r="BM75" s="272"/>
    </row>
    <row r="76" spans="2:65" s="1" customFormat="1" x14ac:dyDescent="0.2">
      <c r="B76" s="267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69"/>
      <c r="BH76" s="269"/>
      <c r="BI76" s="269"/>
      <c r="BJ76" s="269"/>
      <c r="BK76" s="269"/>
      <c r="BL76" s="269"/>
      <c r="BM76" s="272"/>
    </row>
    <row r="77" spans="2:65" s="1" customFormat="1" x14ac:dyDescent="0.2">
      <c r="B77" s="267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69"/>
      <c r="BL77" s="269"/>
      <c r="BM77" s="272"/>
    </row>
    <row r="78" spans="2:65" s="1" customFormat="1" x14ac:dyDescent="0.2">
      <c r="B78" s="267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69"/>
      <c r="BI78" s="269"/>
      <c r="BJ78" s="269"/>
      <c r="BK78" s="269"/>
      <c r="BL78" s="269"/>
      <c r="BM78" s="272"/>
    </row>
    <row r="79" spans="2:65" s="1" customFormat="1" x14ac:dyDescent="0.2">
      <c r="B79" s="267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269"/>
      <c r="BE79" s="269"/>
      <c r="BF79" s="269"/>
      <c r="BG79" s="269"/>
      <c r="BH79" s="269"/>
      <c r="BI79" s="269"/>
      <c r="BJ79" s="269"/>
      <c r="BK79" s="269"/>
      <c r="BL79" s="269"/>
      <c r="BM79" s="272"/>
    </row>
    <row r="80" spans="2:65" s="1" customFormat="1" x14ac:dyDescent="0.2">
      <c r="B80" s="267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  <c r="BA80" s="269"/>
      <c r="BB80" s="269"/>
      <c r="BC80" s="269"/>
      <c r="BD80" s="269"/>
      <c r="BE80" s="269"/>
      <c r="BF80" s="269"/>
      <c r="BG80" s="269"/>
      <c r="BH80" s="269"/>
      <c r="BI80" s="269"/>
      <c r="BJ80" s="269"/>
      <c r="BK80" s="269"/>
      <c r="BL80" s="269"/>
      <c r="BM80" s="272"/>
    </row>
    <row r="81" spans="2:65" s="1" customFormat="1" x14ac:dyDescent="0.2">
      <c r="B81" s="267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69"/>
      <c r="BA81" s="269"/>
      <c r="BB81" s="269"/>
      <c r="BC81" s="269"/>
      <c r="BD81" s="269"/>
      <c r="BE81" s="269"/>
      <c r="BF81" s="269"/>
      <c r="BG81" s="269"/>
      <c r="BH81" s="269"/>
      <c r="BI81" s="269"/>
      <c r="BJ81" s="269"/>
      <c r="BK81" s="269"/>
      <c r="BL81" s="269"/>
      <c r="BM81" s="272"/>
    </row>
    <row r="82" spans="2:65" s="1" customFormat="1" x14ac:dyDescent="0.2">
      <c r="B82" s="267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/>
      <c r="BD82" s="269"/>
      <c r="BE82" s="269"/>
      <c r="BF82" s="269"/>
      <c r="BG82" s="269"/>
      <c r="BH82" s="269"/>
      <c r="BI82" s="269"/>
      <c r="BJ82" s="269"/>
      <c r="BK82" s="269"/>
      <c r="BL82" s="269"/>
      <c r="BM82" s="272"/>
    </row>
    <row r="83" spans="2:65" s="1" customFormat="1" x14ac:dyDescent="0.2">
      <c r="B83" s="267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69"/>
      <c r="BD83" s="269"/>
      <c r="BE83" s="269"/>
      <c r="BF83" s="269"/>
      <c r="BG83" s="269"/>
      <c r="BH83" s="269"/>
      <c r="BI83" s="269"/>
      <c r="BJ83" s="269"/>
      <c r="BK83" s="269"/>
      <c r="BL83" s="269"/>
      <c r="BM83" s="272"/>
    </row>
    <row r="84" spans="2:65" s="1" customFormat="1" x14ac:dyDescent="0.2">
      <c r="B84" s="267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269"/>
      <c r="BE84" s="269"/>
      <c r="BF84" s="269"/>
      <c r="BG84" s="269"/>
      <c r="BH84" s="269"/>
      <c r="BI84" s="269"/>
      <c r="BJ84" s="269"/>
      <c r="BK84" s="269"/>
      <c r="BL84" s="269"/>
      <c r="BM84" s="272"/>
    </row>
    <row r="85" spans="2:65" s="1" customFormat="1" x14ac:dyDescent="0.2">
      <c r="B85" s="267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269"/>
      <c r="BE85" s="269"/>
      <c r="BF85" s="269"/>
      <c r="BG85" s="269"/>
      <c r="BH85" s="269"/>
      <c r="BI85" s="269"/>
      <c r="BJ85" s="269"/>
      <c r="BK85" s="269"/>
      <c r="BL85" s="269"/>
      <c r="BM85" s="272"/>
    </row>
    <row r="86" spans="2:65" s="1" customFormat="1" x14ac:dyDescent="0.2">
      <c r="B86" s="267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72"/>
    </row>
    <row r="87" spans="2:65" s="1" customFormat="1" x14ac:dyDescent="0.2">
      <c r="B87" s="267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269"/>
      <c r="BJ87" s="269"/>
      <c r="BK87" s="269"/>
      <c r="BL87" s="269"/>
      <c r="BM87" s="272"/>
    </row>
    <row r="88" spans="2:65" s="1" customFormat="1" x14ac:dyDescent="0.2">
      <c r="B88" s="267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269"/>
      <c r="BE88" s="269"/>
      <c r="BF88" s="269"/>
      <c r="BG88" s="269"/>
      <c r="BH88" s="269"/>
      <c r="BI88" s="269"/>
      <c r="BJ88" s="269"/>
      <c r="BK88" s="269"/>
      <c r="BL88" s="269"/>
      <c r="BM88" s="272"/>
    </row>
    <row r="89" spans="2:65" s="1" customFormat="1" x14ac:dyDescent="0.2">
      <c r="B89" s="267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269"/>
      <c r="BK89" s="269"/>
      <c r="BL89" s="269"/>
      <c r="BM89" s="272"/>
    </row>
    <row r="90" spans="2:65" s="1" customFormat="1" x14ac:dyDescent="0.2">
      <c r="B90" s="267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269"/>
      <c r="BK90" s="269"/>
      <c r="BL90" s="269"/>
      <c r="BM90" s="272"/>
    </row>
    <row r="91" spans="2:65" s="1" customFormat="1" x14ac:dyDescent="0.2">
      <c r="B91" s="267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269"/>
      <c r="BK91" s="269"/>
      <c r="BL91" s="269"/>
      <c r="BM91" s="272"/>
    </row>
    <row r="92" spans="2:65" s="1" customFormat="1" x14ac:dyDescent="0.2">
      <c r="B92" s="267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269"/>
      <c r="BJ92" s="269"/>
      <c r="BK92" s="269"/>
      <c r="BL92" s="269"/>
      <c r="BM92" s="272"/>
    </row>
    <row r="93" spans="2:65" s="1" customFormat="1" x14ac:dyDescent="0.2">
      <c r="B93" s="267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269"/>
      <c r="BJ93" s="269"/>
      <c r="BK93" s="269"/>
      <c r="BL93" s="269"/>
      <c r="BM93" s="272"/>
    </row>
    <row r="94" spans="2:65" s="1" customFormat="1" x14ac:dyDescent="0.2">
      <c r="B94" s="267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69"/>
      <c r="BL94" s="269"/>
      <c r="BM94" s="272"/>
    </row>
    <row r="95" spans="2:65" s="1" customFormat="1" x14ac:dyDescent="0.2">
      <c r="B95" s="267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  <c r="BD95" s="269"/>
      <c r="BE95" s="269"/>
      <c r="BF95" s="269"/>
      <c r="BG95" s="269"/>
      <c r="BH95" s="269"/>
      <c r="BI95" s="269"/>
      <c r="BJ95" s="269"/>
      <c r="BK95" s="269"/>
      <c r="BL95" s="269"/>
      <c r="BM95" s="272"/>
    </row>
    <row r="96" spans="2:65" s="1" customFormat="1" x14ac:dyDescent="0.2">
      <c r="B96" s="267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269"/>
      <c r="BE96" s="269"/>
      <c r="BF96" s="269"/>
      <c r="BG96" s="269"/>
      <c r="BH96" s="269"/>
      <c r="BI96" s="269"/>
      <c r="BJ96" s="269"/>
      <c r="BK96" s="269"/>
      <c r="BL96" s="269"/>
      <c r="BM96" s="272"/>
    </row>
    <row r="97" spans="2:65" s="1" customFormat="1" x14ac:dyDescent="0.2">
      <c r="B97" s="267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69"/>
      <c r="BL97" s="269"/>
      <c r="BM97" s="272"/>
    </row>
    <row r="98" spans="2:65" s="1" customFormat="1" x14ac:dyDescent="0.2">
      <c r="B98" s="267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  <c r="AZ98" s="269"/>
      <c r="BA98" s="269"/>
      <c r="BB98" s="269"/>
      <c r="BC98" s="269"/>
      <c r="BD98" s="269"/>
      <c r="BE98" s="269"/>
      <c r="BF98" s="269"/>
      <c r="BG98" s="269"/>
      <c r="BH98" s="269"/>
      <c r="BI98" s="269"/>
      <c r="BJ98" s="269"/>
      <c r="BK98" s="269"/>
      <c r="BL98" s="269"/>
      <c r="BM98" s="272"/>
    </row>
    <row r="99" spans="2:65" s="1" customFormat="1" x14ac:dyDescent="0.2">
      <c r="B99" s="267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69"/>
      <c r="BL99" s="269"/>
      <c r="BM99" s="272"/>
    </row>
    <row r="100" spans="2:65" s="1" customFormat="1" x14ac:dyDescent="0.2">
      <c r="B100" s="267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69"/>
      <c r="BL100" s="269"/>
      <c r="BM100" s="272"/>
    </row>
    <row r="101" spans="2:65" s="1" customFormat="1" x14ac:dyDescent="0.2">
      <c r="B101" s="267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  <c r="BE101" s="269"/>
      <c r="BF101" s="269"/>
      <c r="BG101" s="269"/>
      <c r="BH101" s="269"/>
      <c r="BI101" s="269"/>
      <c r="BJ101" s="269"/>
      <c r="BK101" s="269"/>
      <c r="BL101" s="269"/>
      <c r="BM101" s="272"/>
    </row>
    <row r="102" spans="2:65" s="1" customFormat="1" x14ac:dyDescent="0.2">
      <c r="B102" s="267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269"/>
      <c r="BK102" s="269"/>
      <c r="BL102" s="269"/>
      <c r="BM102" s="272"/>
    </row>
    <row r="103" spans="2:65" s="1" customFormat="1" x14ac:dyDescent="0.2">
      <c r="B103" s="267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69"/>
      <c r="BL103" s="269"/>
      <c r="BM103" s="272"/>
    </row>
    <row r="104" spans="2:65" s="1" customFormat="1" x14ac:dyDescent="0.2">
      <c r="B104" s="267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69"/>
      <c r="BL104" s="269"/>
      <c r="BM104" s="272"/>
    </row>
    <row r="105" spans="2:65" s="1" customFormat="1" x14ac:dyDescent="0.2">
      <c r="B105" s="267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69"/>
      <c r="BL105" s="269"/>
      <c r="BM105" s="272"/>
    </row>
    <row r="106" spans="2:65" s="1" customFormat="1" x14ac:dyDescent="0.2">
      <c r="B106" s="267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69"/>
      <c r="BL106" s="269"/>
      <c r="BM106" s="272"/>
    </row>
    <row r="107" spans="2:65" s="1" customFormat="1" x14ac:dyDescent="0.2">
      <c r="B107" s="267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69"/>
      <c r="BL107" s="269"/>
      <c r="BM107" s="272"/>
    </row>
    <row r="108" spans="2:65" s="1" customFormat="1" x14ac:dyDescent="0.2">
      <c r="B108" s="267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69"/>
      <c r="BH108" s="269"/>
      <c r="BI108" s="269"/>
      <c r="BJ108" s="269"/>
      <c r="BK108" s="269"/>
      <c r="BL108" s="269"/>
      <c r="BM108" s="272"/>
    </row>
    <row r="109" spans="2:65" s="1" customFormat="1" x14ac:dyDescent="0.2">
      <c r="B109" s="267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  <c r="AX109" s="269"/>
      <c r="AY109" s="269"/>
      <c r="AZ109" s="269"/>
      <c r="BA109" s="269"/>
      <c r="BB109" s="269"/>
      <c r="BC109" s="269"/>
      <c r="BD109" s="269"/>
      <c r="BE109" s="269"/>
      <c r="BF109" s="269"/>
      <c r="BG109" s="269"/>
      <c r="BH109" s="269"/>
      <c r="BI109" s="269"/>
      <c r="BJ109" s="269"/>
      <c r="BK109" s="269"/>
      <c r="BL109" s="269"/>
      <c r="BM109" s="272"/>
    </row>
    <row r="110" spans="2:65" s="1" customFormat="1" x14ac:dyDescent="0.2">
      <c r="B110" s="267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69"/>
      <c r="AY110" s="269"/>
      <c r="AZ110" s="269"/>
      <c r="BA110" s="269"/>
      <c r="BB110" s="269"/>
      <c r="BC110" s="269"/>
      <c r="BD110" s="269"/>
      <c r="BE110" s="269"/>
      <c r="BF110" s="269"/>
      <c r="BG110" s="269"/>
      <c r="BH110" s="269"/>
      <c r="BI110" s="269"/>
      <c r="BJ110" s="269"/>
      <c r="BK110" s="269"/>
      <c r="BL110" s="269"/>
      <c r="BM110" s="272"/>
    </row>
    <row r="111" spans="2:65" s="1" customFormat="1" x14ac:dyDescent="0.2">
      <c r="B111" s="267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  <c r="BE111" s="269"/>
      <c r="BF111" s="269"/>
      <c r="BG111" s="269"/>
      <c r="BH111" s="269"/>
      <c r="BI111" s="269"/>
      <c r="BJ111" s="269"/>
      <c r="BK111" s="269"/>
      <c r="BL111" s="269"/>
      <c r="BM111" s="272"/>
    </row>
    <row r="112" spans="2:65" s="1" customFormat="1" x14ac:dyDescent="0.2">
      <c r="B112" s="267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  <c r="AX112" s="269"/>
      <c r="AY112" s="269"/>
      <c r="AZ112" s="269"/>
      <c r="BA112" s="269"/>
      <c r="BB112" s="269"/>
      <c r="BC112" s="269"/>
      <c r="BD112" s="269"/>
      <c r="BE112" s="269"/>
      <c r="BF112" s="269"/>
      <c r="BG112" s="269"/>
      <c r="BH112" s="269"/>
      <c r="BI112" s="269"/>
      <c r="BJ112" s="269"/>
      <c r="BK112" s="269"/>
      <c r="BL112" s="269"/>
      <c r="BM112" s="272"/>
    </row>
    <row r="113" spans="2:65" s="1" customFormat="1" x14ac:dyDescent="0.2">
      <c r="B113" s="267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69"/>
      <c r="AY113" s="269"/>
      <c r="AZ113" s="269"/>
      <c r="BA113" s="269"/>
      <c r="BB113" s="269"/>
      <c r="BC113" s="269"/>
      <c r="BD113" s="269"/>
      <c r="BE113" s="269"/>
      <c r="BF113" s="269"/>
      <c r="BG113" s="269"/>
      <c r="BH113" s="269"/>
      <c r="BI113" s="269"/>
      <c r="BJ113" s="269"/>
      <c r="BK113" s="269"/>
      <c r="BL113" s="269"/>
      <c r="BM113" s="272"/>
    </row>
    <row r="114" spans="2:65" s="1" customFormat="1" x14ac:dyDescent="0.2">
      <c r="B114" s="267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72"/>
    </row>
    <row r="115" spans="2:65" s="1" customFormat="1" x14ac:dyDescent="0.2">
      <c r="B115" s="267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69"/>
      <c r="AY115" s="269"/>
      <c r="AZ115" s="269"/>
      <c r="BA115" s="269"/>
      <c r="BB115" s="269"/>
      <c r="BC115" s="269"/>
      <c r="BD115" s="269"/>
      <c r="BE115" s="269"/>
      <c r="BF115" s="269"/>
      <c r="BG115" s="269"/>
      <c r="BH115" s="269"/>
      <c r="BI115" s="269"/>
      <c r="BJ115" s="269"/>
      <c r="BK115" s="269"/>
      <c r="BL115" s="269"/>
      <c r="BM115" s="272"/>
    </row>
    <row r="116" spans="2:65" s="1" customFormat="1" x14ac:dyDescent="0.2">
      <c r="B116" s="267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69"/>
      <c r="AY116" s="269"/>
      <c r="AZ116" s="269"/>
      <c r="BA116" s="269"/>
      <c r="BB116" s="269"/>
      <c r="BC116" s="269"/>
      <c r="BD116" s="269"/>
      <c r="BE116" s="269"/>
      <c r="BF116" s="269"/>
      <c r="BG116" s="269"/>
      <c r="BH116" s="269"/>
      <c r="BI116" s="269"/>
      <c r="BJ116" s="269"/>
      <c r="BK116" s="269"/>
      <c r="BL116" s="269"/>
      <c r="BM116" s="272"/>
    </row>
    <row r="117" spans="2:65" s="1" customFormat="1" x14ac:dyDescent="0.2">
      <c r="B117" s="267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269"/>
      <c r="BE117" s="269"/>
      <c r="BF117" s="269"/>
      <c r="BG117" s="269"/>
      <c r="BH117" s="269"/>
      <c r="BI117" s="269"/>
      <c r="BJ117" s="269"/>
      <c r="BK117" s="269"/>
      <c r="BL117" s="269"/>
      <c r="BM117" s="272"/>
    </row>
    <row r="118" spans="2:65" s="1" customFormat="1" x14ac:dyDescent="0.2">
      <c r="B118" s="267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69"/>
      <c r="AY118" s="269"/>
      <c r="AZ118" s="269"/>
      <c r="BA118" s="269"/>
      <c r="BB118" s="269"/>
      <c r="BC118" s="269"/>
      <c r="BD118" s="269"/>
      <c r="BE118" s="269"/>
      <c r="BF118" s="269"/>
      <c r="BG118" s="269"/>
      <c r="BH118" s="269"/>
      <c r="BI118" s="269"/>
      <c r="BJ118" s="269"/>
      <c r="BK118" s="269"/>
      <c r="BL118" s="269"/>
      <c r="BM118" s="272"/>
    </row>
    <row r="119" spans="2:65" s="1" customFormat="1" x14ac:dyDescent="0.2">
      <c r="B119" s="267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72"/>
    </row>
    <row r="120" spans="2:65" s="1" customFormat="1" x14ac:dyDescent="0.2">
      <c r="B120" s="267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72"/>
    </row>
    <row r="121" spans="2:65" s="1" customFormat="1" x14ac:dyDescent="0.2">
      <c r="B121" s="267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72"/>
    </row>
    <row r="122" spans="2:65" s="1" customFormat="1" x14ac:dyDescent="0.2">
      <c r="B122" s="267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72"/>
    </row>
    <row r="123" spans="2:65" s="1" customFormat="1" x14ac:dyDescent="0.2">
      <c r="B123" s="267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69"/>
      <c r="AY123" s="269"/>
      <c r="AZ123" s="269"/>
      <c r="BA123" s="269"/>
      <c r="BB123" s="269"/>
      <c r="BC123" s="269"/>
      <c r="BD123" s="269"/>
      <c r="BE123" s="269"/>
      <c r="BF123" s="269"/>
      <c r="BG123" s="269"/>
      <c r="BH123" s="269"/>
      <c r="BI123" s="269"/>
      <c r="BJ123" s="269"/>
      <c r="BK123" s="269"/>
      <c r="BL123" s="269"/>
      <c r="BM123" s="272"/>
    </row>
    <row r="124" spans="2:65" s="1" customFormat="1" x14ac:dyDescent="0.2">
      <c r="B124" s="267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69"/>
      <c r="AY124" s="269"/>
      <c r="AZ124" s="269"/>
      <c r="BA124" s="269"/>
      <c r="BB124" s="269"/>
      <c r="BC124" s="269"/>
      <c r="BD124" s="269"/>
      <c r="BE124" s="269"/>
      <c r="BF124" s="269"/>
      <c r="BG124" s="269"/>
      <c r="BH124" s="269"/>
      <c r="BI124" s="269"/>
      <c r="BJ124" s="269"/>
      <c r="BK124" s="269"/>
      <c r="BL124" s="269"/>
      <c r="BM124" s="272"/>
    </row>
    <row r="125" spans="2:65" s="1" customFormat="1" x14ac:dyDescent="0.2">
      <c r="B125" s="267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69"/>
      <c r="AY125" s="269"/>
      <c r="AZ125" s="269"/>
      <c r="BA125" s="269"/>
      <c r="BB125" s="269"/>
      <c r="BC125" s="269"/>
      <c r="BD125" s="269"/>
      <c r="BE125" s="269"/>
      <c r="BF125" s="269"/>
      <c r="BG125" s="269"/>
      <c r="BH125" s="269"/>
      <c r="BI125" s="269"/>
      <c r="BJ125" s="269"/>
      <c r="BK125" s="269"/>
      <c r="BL125" s="269"/>
      <c r="BM125" s="272"/>
    </row>
    <row r="126" spans="2:65" s="1" customFormat="1" x14ac:dyDescent="0.2">
      <c r="B126" s="267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69"/>
      <c r="AY126" s="269"/>
      <c r="AZ126" s="269"/>
      <c r="BA126" s="269"/>
      <c r="BB126" s="269"/>
      <c r="BC126" s="269"/>
      <c r="BD126" s="269"/>
      <c r="BE126" s="269"/>
      <c r="BF126" s="269"/>
      <c r="BG126" s="269"/>
      <c r="BH126" s="269"/>
      <c r="BI126" s="269"/>
      <c r="BJ126" s="269"/>
      <c r="BK126" s="269"/>
      <c r="BL126" s="269"/>
      <c r="BM126" s="272"/>
    </row>
    <row r="127" spans="2:65" s="1" customFormat="1" x14ac:dyDescent="0.2">
      <c r="B127" s="267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69"/>
      <c r="AY127" s="269"/>
      <c r="AZ127" s="269"/>
      <c r="BA127" s="269"/>
      <c r="BB127" s="269"/>
      <c r="BC127" s="269"/>
      <c r="BD127" s="269"/>
      <c r="BE127" s="269"/>
      <c r="BF127" s="269"/>
      <c r="BG127" s="269"/>
      <c r="BH127" s="269"/>
      <c r="BI127" s="269"/>
      <c r="BJ127" s="269"/>
      <c r="BK127" s="269"/>
      <c r="BL127" s="269"/>
      <c r="BM127" s="272"/>
    </row>
    <row r="128" spans="2:65" s="1" customFormat="1" x14ac:dyDescent="0.2">
      <c r="B128" s="267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AY128" s="269"/>
      <c r="AZ128" s="269"/>
      <c r="BA128" s="269"/>
      <c r="BB128" s="269"/>
      <c r="BC128" s="269"/>
      <c r="BD128" s="269"/>
      <c r="BE128" s="269"/>
      <c r="BF128" s="269"/>
      <c r="BG128" s="269"/>
      <c r="BH128" s="269"/>
      <c r="BI128" s="269"/>
      <c r="BJ128" s="269"/>
      <c r="BK128" s="269"/>
      <c r="BL128" s="269"/>
      <c r="BM128" s="272"/>
    </row>
    <row r="129" spans="2:65" s="1" customFormat="1" x14ac:dyDescent="0.2">
      <c r="B129" s="267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269"/>
      <c r="BE129" s="269"/>
      <c r="BF129" s="269"/>
      <c r="BG129" s="269"/>
      <c r="BH129" s="269"/>
      <c r="BI129" s="269"/>
      <c r="BJ129" s="269"/>
      <c r="BK129" s="269"/>
      <c r="BL129" s="269"/>
      <c r="BM129" s="272"/>
    </row>
    <row r="130" spans="2:65" s="1" customFormat="1" x14ac:dyDescent="0.2">
      <c r="B130" s="267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69"/>
      <c r="AY130" s="269"/>
      <c r="AZ130" s="269"/>
      <c r="BA130" s="269"/>
      <c r="BB130" s="269"/>
      <c r="BC130" s="269"/>
      <c r="BD130" s="269"/>
      <c r="BE130" s="269"/>
      <c r="BF130" s="269"/>
      <c r="BG130" s="269"/>
      <c r="BH130" s="269"/>
      <c r="BI130" s="269"/>
      <c r="BJ130" s="269"/>
      <c r="BK130" s="269"/>
      <c r="BL130" s="269"/>
      <c r="BM130" s="272"/>
    </row>
    <row r="131" spans="2:65" s="1" customFormat="1" x14ac:dyDescent="0.2">
      <c r="B131" s="267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69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  <c r="AX131" s="269"/>
      <c r="AY131" s="269"/>
      <c r="AZ131" s="269"/>
      <c r="BA131" s="269"/>
      <c r="BB131" s="269"/>
      <c r="BC131" s="269"/>
      <c r="BD131" s="269"/>
      <c r="BE131" s="269"/>
      <c r="BF131" s="269"/>
      <c r="BG131" s="269"/>
      <c r="BH131" s="269"/>
      <c r="BI131" s="269"/>
      <c r="BJ131" s="269"/>
      <c r="BK131" s="269"/>
      <c r="BL131" s="269"/>
      <c r="BM131" s="272"/>
    </row>
    <row r="132" spans="2:65" s="1" customFormat="1" x14ac:dyDescent="0.2">
      <c r="B132" s="267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69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  <c r="AX132" s="269"/>
      <c r="AY132" s="269"/>
      <c r="AZ132" s="269"/>
      <c r="BA132" s="269"/>
      <c r="BB132" s="269"/>
      <c r="BC132" s="269"/>
      <c r="BD132" s="269"/>
      <c r="BE132" s="269"/>
      <c r="BF132" s="269"/>
      <c r="BG132" s="269"/>
      <c r="BH132" s="269"/>
      <c r="BI132" s="269"/>
      <c r="BJ132" s="269"/>
      <c r="BK132" s="269"/>
      <c r="BL132" s="269"/>
      <c r="BM132" s="272"/>
    </row>
    <row r="133" spans="2:65" s="1" customFormat="1" x14ac:dyDescent="0.2">
      <c r="B133" s="267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  <c r="AX133" s="269"/>
      <c r="AY133" s="269"/>
      <c r="AZ133" s="269"/>
      <c r="BA133" s="269"/>
      <c r="BB133" s="269"/>
      <c r="BC133" s="269"/>
      <c r="BD133" s="269"/>
      <c r="BE133" s="269"/>
      <c r="BF133" s="269"/>
      <c r="BG133" s="269"/>
      <c r="BH133" s="269"/>
      <c r="BI133" s="269"/>
      <c r="BJ133" s="269"/>
      <c r="BK133" s="269"/>
      <c r="BL133" s="269"/>
      <c r="BM133" s="272"/>
    </row>
    <row r="134" spans="2:65" s="1" customFormat="1" x14ac:dyDescent="0.2">
      <c r="B134" s="267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  <c r="AX134" s="269"/>
      <c r="AY134" s="269"/>
      <c r="AZ134" s="269"/>
      <c r="BA134" s="269"/>
      <c r="BB134" s="269"/>
      <c r="BC134" s="269"/>
      <c r="BD134" s="269"/>
      <c r="BE134" s="269"/>
      <c r="BF134" s="269"/>
      <c r="BG134" s="269"/>
      <c r="BH134" s="269"/>
      <c r="BI134" s="269"/>
      <c r="BJ134" s="269"/>
      <c r="BK134" s="269"/>
      <c r="BL134" s="269"/>
      <c r="BM134" s="272"/>
    </row>
    <row r="135" spans="2:65" s="1" customFormat="1" x14ac:dyDescent="0.2">
      <c r="B135" s="267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69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  <c r="AX135" s="269"/>
      <c r="AY135" s="269"/>
      <c r="AZ135" s="269"/>
      <c r="BA135" s="269"/>
      <c r="BB135" s="269"/>
      <c r="BC135" s="269"/>
      <c r="BD135" s="269"/>
      <c r="BE135" s="269"/>
      <c r="BF135" s="269"/>
      <c r="BG135" s="269"/>
      <c r="BH135" s="269"/>
      <c r="BI135" s="269"/>
      <c r="BJ135" s="269"/>
      <c r="BK135" s="269"/>
      <c r="BL135" s="269"/>
      <c r="BM135" s="272"/>
    </row>
    <row r="136" spans="2:65" s="1" customFormat="1" x14ac:dyDescent="0.2">
      <c r="B136" s="267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69"/>
      <c r="AY136" s="269"/>
      <c r="AZ136" s="269"/>
      <c r="BA136" s="269"/>
      <c r="BB136" s="269"/>
      <c r="BC136" s="269"/>
      <c r="BD136" s="269"/>
      <c r="BE136" s="269"/>
      <c r="BF136" s="269"/>
      <c r="BG136" s="269"/>
      <c r="BH136" s="269"/>
      <c r="BI136" s="269"/>
      <c r="BJ136" s="269"/>
      <c r="BK136" s="269"/>
      <c r="BL136" s="269"/>
      <c r="BM136" s="272"/>
    </row>
    <row r="137" spans="2:65" s="1" customFormat="1" x14ac:dyDescent="0.2">
      <c r="B137" s="267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69"/>
      <c r="AY137" s="269"/>
      <c r="AZ137" s="269"/>
      <c r="BA137" s="269"/>
      <c r="BB137" s="269"/>
      <c r="BC137" s="269"/>
      <c r="BD137" s="269"/>
      <c r="BE137" s="269"/>
      <c r="BF137" s="269"/>
      <c r="BG137" s="269"/>
      <c r="BH137" s="269"/>
      <c r="BI137" s="269"/>
      <c r="BJ137" s="269"/>
      <c r="BK137" s="269"/>
      <c r="BL137" s="269"/>
      <c r="BM137" s="272"/>
    </row>
    <row r="138" spans="2:65" s="1" customFormat="1" x14ac:dyDescent="0.2">
      <c r="B138" s="267"/>
      <c r="C138" s="27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76"/>
      <c r="T138" s="276"/>
      <c r="U138" s="276"/>
      <c r="V138" s="276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69"/>
      <c r="AY138" s="269"/>
      <c r="AZ138" s="269"/>
      <c r="BA138" s="269"/>
      <c r="BB138" s="269"/>
      <c r="BC138" s="269"/>
      <c r="BD138" s="269"/>
      <c r="BE138" s="269"/>
      <c r="BF138" s="269"/>
      <c r="BG138" s="269"/>
      <c r="BH138" s="269"/>
      <c r="BI138" s="269"/>
      <c r="BJ138" s="269"/>
      <c r="BK138" s="269"/>
      <c r="BL138" s="269"/>
      <c r="BM138" s="272"/>
    </row>
    <row r="139" spans="2:65" s="1" customFormat="1" x14ac:dyDescent="0.2">
      <c r="B139" s="267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  <c r="AX139" s="269"/>
      <c r="AY139" s="269"/>
      <c r="AZ139" s="269"/>
      <c r="BA139" s="269"/>
      <c r="BB139" s="269"/>
      <c r="BC139" s="269"/>
      <c r="BD139" s="269"/>
      <c r="BE139" s="269"/>
      <c r="BF139" s="269"/>
      <c r="BG139" s="269"/>
      <c r="BH139" s="269"/>
      <c r="BI139" s="269"/>
      <c r="BJ139" s="269"/>
      <c r="BK139" s="269"/>
      <c r="BL139" s="269"/>
      <c r="BM139" s="272"/>
    </row>
    <row r="140" spans="2:65" s="1" customFormat="1" x14ac:dyDescent="0.2">
      <c r="B140" s="267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  <c r="AX140" s="269"/>
      <c r="AY140" s="269"/>
      <c r="AZ140" s="269"/>
      <c r="BA140" s="269"/>
      <c r="BB140" s="269"/>
      <c r="BC140" s="269"/>
      <c r="BD140" s="269"/>
      <c r="BE140" s="269"/>
      <c r="BF140" s="269"/>
      <c r="BG140" s="269"/>
      <c r="BH140" s="269"/>
      <c r="BI140" s="269"/>
      <c r="BJ140" s="269"/>
      <c r="BK140" s="269"/>
      <c r="BL140" s="269"/>
      <c r="BM140" s="272"/>
    </row>
    <row r="141" spans="2:65" s="1" customFormat="1" x14ac:dyDescent="0.2">
      <c r="B141" s="267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69"/>
      <c r="AV141" s="269"/>
      <c r="AW141" s="269"/>
      <c r="AX141" s="269"/>
      <c r="AY141" s="269"/>
      <c r="AZ141" s="269"/>
      <c r="BA141" s="269"/>
      <c r="BB141" s="269"/>
      <c r="BC141" s="269"/>
      <c r="BD141" s="269"/>
      <c r="BE141" s="269"/>
      <c r="BF141" s="269"/>
      <c r="BG141" s="269"/>
      <c r="BH141" s="269"/>
      <c r="BI141" s="269"/>
      <c r="BJ141" s="269"/>
      <c r="BK141" s="269"/>
      <c r="BL141" s="269"/>
      <c r="BM141" s="272"/>
    </row>
    <row r="142" spans="2:65" s="1" customFormat="1" x14ac:dyDescent="0.2">
      <c r="B142" s="267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269"/>
      <c r="AQ142" s="269"/>
      <c r="AR142" s="269"/>
      <c r="AS142" s="269"/>
      <c r="AT142" s="269"/>
      <c r="AU142" s="269"/>
      <c r="AV142" s="269"/>
      <c r="AW142" s="269"/>
      <c r="AX142" s="269"/>
      <c r="AY142" s="269"/>
      <c r="AZ142" s="269"/>
      <c r="BA142" s="269"/>
      <c r="BB142" s="269"/>
      <c r="BC142" s="269"/>
      <c r="BD142" s="269"/>
      <c r="BE142" s="269"/>
      <c r="BF142" s="269"/>
      <c r="BG142" s="269"/>
      <c r="BH142" s="269"/>
      <c r="BI142" s="269"/>
      <c r="BJ142" s="269"/>
      <c r="BK142" s="269"/>
      <c r="BL142" s="269"/>
      <c r="BM142" s="272"/>
    </row>
    <row r="143" spans="2:65" s="1" customFormat="1" ht="4.5" customHeight="1" x14ac:dyDescent="0.2">
      <c r="B143" s="267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AW143" s="269"/>
      <c r="AX143" s="269"/>
      <c r="AY143" s="269"/>
      <c r="AZ143" s="269"/>
      <c r="BA143" s="269"/>
      <c r="BB143" s="269"/>
      <c r="BC143" s="269"/>
      <c r="BD143" s="269"/>
      <c r="BE143" s="269"/>
      <c r="BF143" s="269"/>
      <c r="BG143" s="269"/>
      <c r="BH143" s="269"/>
      <c r="BI143" s="269"/>
      <c r="BJ143" s="269"/>
      <c r="BK143" s="269"/>
      <c r="BL143" s="269"/>
      <c r="BM143" s="272"/>
    </row>
    <row r="144" spans="2:65" s="1" customFormat="1" ht="4.5" customHeight="1" x14ac:dyDescent="0.2">
      <c r="B144" s="267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  <c r="AX144" s="269"/>
      <c r="AY144" s="269"/>
      <c r="AZ144" s="269"/>
      <c r="BA144" s="269"/>
      <c r="BB144" s="269"/>
      <c r="BC144" s="269"/>
      <c r="BD144" s="269"/>
      <c r="BE144" s="269"/>
      <c r="BF144" s="269"/>
      <c r="BG144" s="269"/>
      <c r="BH144" s="269"/>
      <c r="BI144" s="269"/>
      <c r="BJ144" s="269"/>
      <c r="BK144" s="269"/>
      <c r="BL144" s="269"/>
      <c r="BM144" s="272"/>
    </row>
    <row r="145" spans="2:65" s="1" customFormat="1" ht="4.5" customHeight="1" x14ac:dyDescent="0.2">
      <c r="B145" s="267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  <c r="AX145" s="269"/>
      <c r="AY145" s="269"/>
      <c r="AZ145" s="269"/>
      <c r="BA145" s="269"/>
      <c r="BB145" s="269"/>
      <c r="BC145" s="269"/>
      <c r="BD145" s="269"/>
      <c r="BE145" s="269"/>
      <c r="BF145" s="269"/>
      <c r="BG145" s="269"/>
      <c r="BH145" s="269"/>
      <c r="BI145" s="269"/>
      <c r="BJ145" s="269"/>
      <c r="BK145" s="269"/>
      <c r="BL145" s="269"/>
      <c r="BM145" s="272"/>
    </row>
    <row r="146" spans="2:65" ht="30" customHeight="1" x14ac:dyDescent="0.2">
      <c r="B146" s="267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9"/>
      <c r="AV146" s="269"/>
      <c r="AW146" s="269"/>
      <c r="AX146" s="269"/>
      <c r="AY146" s="269"/>
      <c r="AZ146" s="269"/>
      <c r="BA146" s="269"/>
      <c r="BB146" s="269"/>
      <c r="BC146" s="269"/>
      <c r="BD146" s="269"/>
      <c r="BE146" s="269"/>
      <c r="BF146" s="269"/>
      <c r="BG146" s="269"/>
      <c r="BH146" s="269"/>
      <c r="BI146" s="269"/>
      <c r="BJ146" s="269"/>
      <c r="BK146" s="38"/>
      <c r="BL146" s="38"/>
      <c r="BM146" s="42"/>
    </row>
    <row r="147" spans="2:65" ht="12" customHeight="1" x14ac:dyDescent="0.2">
      <c r="B147" s="267"/>
      <c r="W147" s="277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  <c r="AX147" s="269"/>
      <c r="AY147" s="269"/>
      <c r="AZ147" s="269"/>
      <c r="BA147" s="269"/>
      <c r="BB147" s="269"/>
      <c r="BC147" s="269"/>
      <c r="BD147" s="269"/>
      <c r="BE147" s="269"/>
      <c r="BF147" s="269"/>
      <c r="BG147" s="269"/>
      <c r="BH147" s="269"/>
      <c r="BI147" s="269"/>
      <c r="BJ147" s="269"/>
      <c r="BK147" s="38"/>
      <c r="BL147" s="38"/>
      <c r="BM147" s="42"/>
    </row>
    <row r="148" spans="2:65" ht="22.5" customHeight="1" x14ac:dyDescent="0.2">
      <c r="B148" s="267"/>
      <c r="W148" s="27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AY148" s="269"/>
      <c r="AZ148" s="269"/>
      <c r="BA148" s="269"/>
      <c r="BB148" s="269"/>
      <c r="BC148" s="269"/>
      <c r="BD148" s="269"/>
      <c r="BE148" s="269"/>
      <c r="BF148" s="269"/>
      <c r="BG148" s="269"/>
      <c r="BH148" s="269"/>
      <c r="BI148" s="269"/>
      <c r="BJ148" s="269"/>
      <c r="BK148" s="38"/>
      <c r="BL148" s="38"/>
      <c r="BM148" s="42"/>
    </row>
    <row r="149" spans="2:65" x14ac:dyDescent="0.2">
      <c r="B149" s="267"/>
      <c r="W149" s="27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  <c r="AX149" s="269"/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38"/>
      <c r="BL149" s="38"/>
      <c r="BM149" s="42"/>
    </row>
    <row r="150" spans="2:65" x14ac:dyDescent="0.2">
      <c r="B150" s="267"/>
      <c r="W150" s="27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  <c r="AX150" s="269"/>
      <c r="AY150" s="269"/>
      <c r="AZ150" s="269"/>
      <c r="BA150" s="269"/>
      <c r="BB150" s="269"/>
      <c r="BC150" s="269"/>
      <c r="BD150" s="269"/>
      <c r="BE150" s="269"/>
      <c r="BF150" s="269"/>
      <c r="BG150" s="269"/>
      <c r="BH150" s="269"/>
      <c r="BI150" s="269"/>
      <c r="BJ150" s="269"/>
      <c r="BK150" s="38"/>
      <c r="BL150" s="38"/>
      <c r="BM150" s="42"/>
    </row>
    <row r="151" spans="2:65" x14ac:dyDescent="0.2">
      <c r="B151" s="267"/>
      <c r="W151" s="27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  <c r="AX151" s="269"/>
      <c r="AY151" s="269"/>
      <c r="AZ151" s="269"/>
      <c r="BA151" s="269"/>
      <c r="BB151" s="269"/>
      <c r="BC151" s="269"/>
      <c r="BD151" s="269"/>
      <c r="BE151" s="269"/>
      <c r="BF151" s="269"/>
      <c r="BG151" s="269"/>
      <c r="BH151" s="269"/>
      <c r="BI151" s="269"/>
      <c r="BJ151" s="269"/>
      <c r="BK151" s="38"/>
      <c r="BL151" s="38"/>
      <c r="BM151" s="42"/>
    </row>
    <row r="152" spans="2:65" x14ac:dyDescent="0.2">
      <c r="B152" s="267"/>
      <c r="W152" s="280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  <c r="AX152" s="269"/>
      <c r="AY152" s="269"/>
      <c r="AZ152" s="269"/>
      <c r="BA152" s="269"/>
      <c r="BB152" s="269"/>
      <c r="BC152" s="269"/>
      <c r="BD152" s="269"/>
      <c r="BE152" s="269"/>
      <c r="BF152" s="269"/>
      <c r="BG152" s="269"/>
      <c r="BH152" s="269"/>
      <c r="BI152" s="269"/>
      <c r="BJ152" s="269"/>
      <c r="BK152" s="38"/>
      <c r="BL152" s="38"/>
      <c r="BM152" s="42"/>
    </row>
    <row r="153" spans="2:65" x14ac:dyDescent="0.2">
      <c r="B153" s="267"/>
      <c r="W153" s="280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  <c r="AT153" s="269"/>
      <c r="AU153" s="269"/>
      <c r="AV153" s="269"/>
      <c r="AW153" s="269"/>
      <c r="AX153" s="269"/>
      <c r="AY153" s="269"/>
      <c r="AZ153" s="269"/>
      <c r="BA153" s="269"/>
      <c r="BB153" s="269"/>
      <c r="BC153" s="269"/>
      <c r="BD153" s="269"/>
      <c r="BE153" s="269"/>
      <c r="BF153" s="269"/>
      <c r="BG153" s="269"/>
      <c r="BH153" s="269"/>
      <c r="BI153" s="269"/>
      <c r="BJ153" s="269"/>
      <c r="BK153" s="38"/>
      <c r="BL153" s="38"/>
      <c r="BM153" s="42"/>
    </row>
    <row r="154" spans="2:65" x14ac:dyDescent="0.2">
      <c r="B154" s="267"/>
      <c r="W154" s="280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  <c r="AT154" s="269"/>
      <c r="AU154" s="269"/>
      <c r="AV154" s="269"/>
      <c r="AW154" s="269"/>
      <c r="AX154" s="269"/>
      <c r="AY154" s="269"/>
      <c r="AZ154" s="269"/>
      <c r="BA154" s="269"/>
      <c r="BB154" s="269"/>
      <c r="BC154" s="269"/>
      <c r="BD154" s="269"/>
      <c r="BE154" s="269"/>
      <c r="BF154" s="269"/>
      <c r="BG154" s="269"/>
      <c r="BH154" s="269"/>
      <c r="BI154" s="269"/>
      <c r="BJ154" s="269"/>
      <c r="BK154" s="38"/>
      <c r="BL154" s="38"/>
      <c r="BM154" s="42"/>
    </row>
    <row r="155" spans="2:65" x14ac:dyDescent="0.2">
      <c r="B155" s="267"/>
      <c r="W155" s="280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  <c r="AX155" s="269"/>
      <c r="AY155" s="269"/>
      <c r="AZ155" s="269"/>
      <c r="BA155" s="269"/>
      <c r="BB155" s="269"/>
      <c r="BC155" s="269"/>
      <c r="BD155" s="269"/>
      <c r="BE155" s="269"/>
      <c r="BF155" s="269"/>
      <c r="BG155" s="269"/>
      <c r="BH155" s="269"/>
      <c r="BI155" s="269"/>
      <c r="BJ155" s="269"/>
      <c r="BK155" s="38"/>
      <c r="BL155" s="38"/>
      <c r="BM155" s="42"/>
    </row>
    <row r="156" spans="2:65" s="135" customFormat="1" ht="15" x14ac:dyDescent="0.2">
      <c r="B156" s="270"/>
      <c r="C156" s="1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 s="1"/>
      <c r="T156" s="1"/>
      <c r="U156" s="1"/>
      <c r="V156" s="1"/>
      <c r="W156" s="282"/>
      <c r="X156" s="275"/>
      <c r="Y156" s="275"/>
      <c r="Z156" s="275"/>
      <c r="AA156" s="275"/>
      <c r="AB156" s="275"/>
      <c r="AC156" s="275"/>
      <c r="AD156" s="275"/>
      <c r="AE156" s="275"/>
      <c r="AF156" s="275"/>
      <c r="AG156" s="275"/>
      <c r="AH156" s="275"/>
      <c r="AI156" s="275"/>
      <c r="AJ156" s="275"/>
      <c r="AK156" s="275"/>
      <c r="AL156" s="275"/>
      <c r="AM156" s="275"/>
      <c r="AN156" s="275"/>
      <c r="AO156" s="275"/>
      <c r="AP156" s="275"/>
      <c r="AQ156" s="275"/>
      <c r="AR156" s="275"/>
      <c r="AS156" s="275"/>
      <c r="AT156" s="275"/>
      <c r="AU156" s="275"/>
      <c r="AV156" s="275"/>
      <c r="AW156" s="275"/>
      <c r="AX156" s="275"/>
      <c r="AY156" s="275"/>
      <c r="AZ156" s="275"/>
      <c r="BA156" s="275"/>
      <c r="BB156" s="275"/>
      <c r="BC156" s="275"/>
      <c r="BD156" s="275"/>
      <c r="BE156" s="275"/>
      <c r="BF156" s="275"/>
      <c r="BG156" s="275"/>
      <c r="BH156" s="275"/>
      <c r="BI156" s="275"/>
      <c r="BJ156" s="275"/>
      <c r="BK156" s="40"/>
      <c r="BL156" s="40"/>
      <c r="BM156" s="43"/>
    </row>
    <row r="157" spans="2:65" x14ac:dyDescent="0.2">
      <c r="B157" s="267"/>
      <c r="W157" s="280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AY157" s="269"/>
      <c r="AZ157" s="269"/>
      <c r="BA157" s="269"/>
      <c r="BB157" s="269"/>
      <c r="BC157" s="269"/>
      <c r="BD157" s="269"/>
      <c r="BE157" s="269"/>
      <c r="BF157" s="269"/>
      <c r="BG157" s="269"/>
      <c r="BH157" s="269"/>
      <c r="BI157" s="269"/>
      <c r="BJ157" s="269"/>
      <c r="BK157" s="38"/>
      <c r="BL157" s="38"/>
      <c r="BM157" s="42"/>
    </row>
    <row r="158" spans="2:65" x14ac:dyDescent="0.2">
      <c r="B158" s="267"/>
      <c r="W158" s="280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38"/>
      <c r="BL158" s="38"/>
      <c r="BM158" s="42"/>
    </row>
    <row r="159" spans="2:65" x14ac:dyDescent="0.2">
      <c r="B159" s="267"/>
      <c r="W159" s="280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38"/>
      <c r="BL159" s="38"/>
      <c r="BM159" s="42"/>
    </row>
    <row r="160" spans="2:65" x14ac:dyDescent="0.2">
      <c r="B160" s="267"/>
      <c r="W160" s="280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  <c r="AX160" s="269"/>
      <c r="AY160" s="26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38"/>
      <c r="BL160" s="38"/>
      <c r="BM160" s="42"/>
    </row>
    <row r="161" spans="2:65" x14ac:dyDescent="0.2">
      <c r="B161" s="267"/>
      <c r="W161" s="280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38"/>
      <c r="BL161" s="38"/>
      <c r="BM161" s="42"/>
    </row>
    <row r="162" spans="2:65" x14ac:dyDescent="0.2">
      <c r="B162" s="267"/>
      <c r="W162" s="280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  <c r="AX162" s="269"/>
      <c r="AY162" s="26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38"/>
      <c r="BL162" s="38"/>
      <c r="BM162" s="42"/>
    </row>
    <row r="163" spans="2:65" x14ac:dyDescent="0.2">
      <c r="B163" s="267"/>
      <c r="W163" s="280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  <c r="AX163" s="269"/>
      <c r="AY163" s="269"/>
      <c r="AZ163" s="269"/>
      <c r="BA163" s="269"/>
      <c r="BB163" s="269"/>
      <c r="BC163" s="269"/>
      <c r="BD163" s="269"/>
      <c r="BE163" s="269"/>
      <c r="BF163" s="269"/>
      <c r="BG163" s="269"/>
      <c r="BH163" s="269"/>
      <c r="BI163" s="269"/>
      <c r="BJ163" s="269"/>
      <c r="BK163" s="38"/>
      <c r="BL163" s="38"/>
      <c r="BM163" s="42"/>
    </row>
    <row r="164" spans="2:65" x14ac:dyDescent="0.2">
      <c r="B164" s="267"/>
      <c r="W164" s="280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38"/>
      <c r="BL164" s="38"/>
      <c r="BM164" s="42"/>
    </row>
    <row r="165" spans="2:65" x14ac:dyDescent="0.2">
      <c r="B165" s="267"/>
      <c r="W165" s="280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38"/>
      <c r="BL165" s="38"/>
      <c r="BM165" s="42"/>
    </row>
    <row r="166" spans="2:65" x14ac:dyDescent="0.2">
      <c r="B166" s="267"/>
      <c r="W166" s="280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38"/>
      <c r="BL166" s="38"/>
      <c r="BM166" s="42"/>
    </row>
    <row r="167" spans="2:65" x14ac:dyDescent="0.2">
      <c r="B167" s="267"/>
      <c r="W167" s="280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38"/>
      <c r="BL167" s="38"/>
      <c r="BM167" s="42"/>
    </row>
    <row r="168" spans="2:65" x14ac:dyDescent="0.2">
      <c r="B168" s="267"/>
      <c r="W168" s="280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38"/>
      <c r="BL168" s="38"/>
      <c r="BM168" s="42"/>
    </row>
    <row r="169" spans="2:65" x14ac:dyDescent="0.2">
      <c r="B169" s="267"/>
      <c r="W169" s="280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38"/>
      <c r="BL169" s="38"/>
      <c r="BM169" s="42"/>
    </row>
    <row r="170" spans="2:65" x14ac:dyDescent="0.2">
      <c r="B170" s="267"/>
      <c r="W170" s="280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  <c r="AX170" s="269"/>
      <c r="AY170" s="269"/>
      <c r="AZ170" s="269"/>
      <c r="BA170" s="269"/>
      <c r="BB170" s="269"/>
      <c r="BC170" s="269"/>
      <c r="BD170" s="269"/>
      <c r="BE170" s="269"/>
      <c r="BF170" s="269"/>
      <c r="BG170" s="269"/>
      <c r="BH170" s="269"/>
      <c r="BI170" s="269"/>
      <c r="BJ170" s="269"/>
      <c r="BK170" s="38"/>
      <c r="BL170" s="38"/>
      <c r="BM170" s="42"/>
    </row>
    <row r="171" spans="2:65" x14ac:dyDescent="0.2">
      <c r="B171" s="267"/>
      <c r="W171" s="280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  <c r="AL171" s="269"/>
      <c r="AM171" s="269"/>
      <c r="AN171" s="269"/>
      <c r="AO171" s="269"/>
      <c r="AP171" s="269"/>
      <c r="AQ171" s="269"/>
      <c r="AR171" s="269"/>
      <c r="AS171" s="269"/>
      <c r="AT171" s="269"/>
      <c r="AU171" s="269"/>
      <c r="AV171" s="269"/>
      <c r="AW171" s="269"/>
      <c r="AX171" s="269"/>
      <c r="AY171" s="269"/>
      <c r="AZ171" s="269"/>
      <c r="BA171" s="269"/>
      <c r="BB171" s="269"/>
      <c r="BC171" s="269"/>
      <c r="BD171" s="269"/>
      <c r="BE171" s="269"/>
      <c r="BF171" s="269"/>
      <c r="BG171" s="269"/>
      <c r="BH171" s="269"/>
      <c r="BI171" s="269"/>
      <c r="BJ171" s="269"/>
      <c r="BK171" s="38"/>
      <c r="BL171" s="38"/>
      <c r="BM171" s="42"/>
    </row>
    <row r="172" spans="2:65" x14ac:dyDescent="0.2">
      <c r="B172" s="267"/>
      <c r="W172" s="280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  <c r="AX172" s="269"/>
      <c r="AY172" s="269"/>
      <c r="AZ172" s="269"/>
      <c r="BA172" s="269"/>
      <c r="BB172" s="269"/>
      <c r="BC172" s="269"/>
      <c r="BD172" s="269"/>
      <c r="BE172" s="269"/>
      <c r="BF172" s="269"/>
      <c r="BG172" s="269"/>
      <c r="BH172" s="269"/>
      <c r="BI172" s="269"/>
      <c r="BJ172" s="269"/>
      <c r="BK172" s="38"/>
      <c r="BL172" s="38"/>
      <c r="BM172" s="42"/>
    </row>
    <row r="173" spans="2:65" x14ac:dyDescent="0.2">
      <c r="B173" s="267"/>
      <c r="W173" s="280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69"/>
      <c r="BE173" s="269"/>
      <c r="BF173" s="269"/>
      <c r="BG173" s="269"/>
      <c r="BH173" s="269"/>
      <c r="BI173" s="269"/>
      <c r="BJ173" s="269"/>
      <c r="BK173" s="38"/>
      <c r="BL173" s="38"/>
      <c r="BM173" s="42"/>
    </row>
    <row r="174" spans="2:65" ht="18.75" customHeight="1" x14ac:dyDescent="0.2">
      <c r="B174" s="267"/>
      <c r="W174" s="280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  <c r="BE174" s="269"/>
      <c r="BF174" s="269"/>
      <c r="BG174" s="269"/>
      <c r="BH174" s="269"/>
      <c r="BI174" s="269"/>
      <c r="BJ174" s="269"/>
      <c r="BK174" s="38"/>
      <c r="BL174" s="38"/>
      <c r="BM174" s="42"/>
    </row>
    <row r="175" spans="2:65" x14ac:dyDescent="0.2">
      <c r="B175" s="267"/>
      <c r="W175" s="280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  <c r="AX175" s="269"/>
      <c r="AY175" s="269"/>
      <c r="AZ175" s="269"/>
      <c r="BA175" s="269"/>
      <c r="BB175" s="269"/>
      <c r="BC175" s="269"/>
      <c r="BD175" s="269"/>
      <c r="BE175" s="269"/>
      <c r="BF175" s="269"/>
      <c r="BG175" s="269"/>
      <c r="BH175" s="269"/>
      <c r="BI175" s="269"/>
      <c r="BJ175" s="269"/>
      <c r="BK175" s="38"/>
      <c r="BL175" s="38"/>
      <c r="BM175" s="42"/>
    </row>
    <row r="176" spans="2:65" ht="21" customHeight="1" x14ac:dyDescent="0.2">
      <c r="B176" s="267"/>
      <c r="W176" s="280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38"/>
      <c r="BL176" s="38"/>
      <c r="BM176" s="42"/>
    </row>
    <row r="177" spans="2:65" ht="3" customHeight="1" x14ac:dyDescent="0.2">
      <c r="B177" s="267"/>
      <c r="W177" s="280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38"/>
      <c r="BL177" s="38"/>
      <c r="BM177" s="42"/>
    </row>
    <row r="178" spans="2:65" ht="24.95" customHeight="1" x14ac:dyDescent="0.2">
      <c r="B178" s="267"/>
      <c r="W178" s="280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  <c r="AX178" s="269"/>
      <c r="AY178" s="269"/>
      <c r="AZ178" s="269"/>
      <c r="BA178" s="269"/>
      <c r="BB178" s="269"/>
      <c r="BC178" s="269"/>
      <c r="BD178" s="269"/>
      <c r="BE178" s="269"/>
      <c r="BF178" s="269"/>
      <c r="BG178" s="269"/>
      <c r="BH178" s="269"/>
      <c r="BI178" s="269"/>
      <c r="BJ178" s="269"/>
      <c r="BK178" s="38"/>
      <c r="BL178" s="38"/>
      <c r="BM178" s="42"/>
    </row>
    <row r="179" spans="2:65" ht="24.95" customHeight="1" x14ac:dyDescent="0.2">
      <c r="B179" s="267"/>
      <c r="W179" s="280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  <c r="AX179" s="269"/>
      <c r="AY179" s="269"/>
      <c r="AZ179" s="269"/>
      <c r="BA179" s="269"/>
      <c r="BB179" s="269"/>
      <c r="BC179" s="269"/>
      <c r="BD179" s="269"/>
      <c r="BE179" s="269"/>
      <c r="BF179" s="269"/>
      <c r="BG179" s="269"/>
      <c r="BH179" s="269"/>
      <c r="BI179" s="269"/>
      <c r="BJ179" s="269"/>
      <c r="BK179" s="38"/>
      <c r="BL179" s="38"/>
      <c r="BM179" s="42"/>
    </row>
    <row r="180" spans="2:65" ht="24.95" customHeight="1" x14ac:dyDescent="0.2">
      <c r="B180" s="267"/>
      <c r="W180" s="280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AY180" s="269"/>
      <c r="AZ180" s="269"/>
      <c r="BA180" s="269"/>
      <c r="BB180" s="269"/>
      <c r="BC180" s="269"/>
      <c r="BD180" s="269"/>
      <c r="BE180" s="269"/>
      <c r="BF180" s="269"/>
      <c r="BG180" s="269"/>
      <c r="BH180" s="269"/>
      <c r="BI180" s="269"/>
      <c r="BJ180" s="269"/>
      <c r="BK180" s="38"/>
      <c r="BL180" s="38"/>
      <c r="BM180" s="42"/>
    </row>
    <row r="181" spans="2:65" ht="24.95" customHeight="1" x14ac:dyDescent="0.2">
      <c r="B181" s="267"/>
      <c r="W181" s="280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  <c r="AX181" s="269"/>
      <c r="AY181" s="269"/>
      <c r="AZ181" s="269"/>
      <c r="BA181" s="269"/>
      <c r="BB181" s="269"/>
      <c r="BC181" s="269"/>
      <c r="BD181" s="269"/>
      <c r="BE181" s="269"/>
      <c r="BF181" s="269"/>
      <c r="BG181" s="269"/>
      <c r="BH181" s="269"/>
      <c r="BI181" s="269"/>
      <c r="BJ181" s="269"/>
      <c r="BK181" s="38"/>
      <c r="BL181" s="38"/>
      <c r="BM181" s="42"/>
    </row>
    <row r="182" spans="2:65" ht="24.95" customHeight="1" x14ac:dyDescent="0.2">
      <c r="B182" s="267"/>
      <c r="W182" s="280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69"/>
      <c r="BC182" s="269"/>
      <c r="BD182" s="269"/>
      <c r="BE182" s="269"/>
      <c r="BF182" s="269"/>
      <c r="BG182" s="269"/>
      <c r="BH182" s="269"/>
      <c r="BI182" s="269"/>
      <c r="BJ182" s="269"/>
      <c r="BK182" s="38"/>
      <c r="BL182" s="38"/>
      <c r="BM182" s="42"/>
    </row>
    <row r="183" spans="2:65" x14ac:dyDescent="0.2">
      <c r="B183" s="267"/>
      <c r="W183" s="280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  <c r="AX183" s="269"/>
      <c r="AY183" s="269"/>
      <c r="AZ183" s="269"/>
      <c r="BA183" s="269"/>
      <c r="BB183" s="269"/>
      <c r="BC183" s="269"/>
      <c r="BD183" s="269"/>
      <c r="BE183" s="269"/>
      <c r="BF183" s="269"/>
      <c r="BG183" s="269"/>
      <c r="BH183" s="269"/>
      <c r="BI183" s="269"/>
      <c r="BJ183" s="269"/>
      <c r="BK183" s="38"/>
      <c r="BL183" s="38"/>
      <c r="BM183" s="42"/>
    </row>
    <row r="184" spans="2:65" x14ac:dyDescent="0.2">
      <c r="B184" s="267"/>
      <c r="W184" s="280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  <c r="BE184" s="269"/>
      <c r="BF184" s="269"/>
      <c r="BG184" s="269"/>
      <c r="BH184" s="269"/>
      <c r="BI184" s="269"/>
      <c r="BJ184" s="269"/>
      <c r="BK184" s="38"/>
      <c r="BL184" s="38"/>
      <c r="BM184" s="42"/>
    </row>
    <row r="185" spans="2:65" ht="3" customHeight="1" x14ac:dyDescent="0.2">
      <c r="B185" s="267"/>
      <c r="W185" s="280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  <c r="AX185" s="269"/>
      <c r="AY185" s="269"/>
      <c r="AZ185" s="269"/>
      <c r="BA185" s="269"/>
      <c r="BB185" s="269"/>
      <c r="BC185" s="269"/>
      <c r="BD185" s="269"/>
      <c r="BE185" s="269"/>
      <c r="BF185" s="269"/>
      <c r="BG185" s="269"/>
      <c r="BH185" s="269"/>
      <c r="BI185" s="269"/>
      <c r="BJ185" s="269"/>
      <c r="BK185" s="38"/>
      <c r="BL185" s="38"/>
      <c r="BM185" s="42"/>
    </row>
    <row r="186" spans="2:65" ht="24.95" customHeight="1" x14ac:dyDescent="0.2">
      <c r="B186" s="267"/>
      <c r="W186" s="280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  <c r="AX186" s="269"/>
      <c r="AY186" s="269"/>
      <c r="AZ186" s="269"/>
      <c r="BA186" s="269"/>
      <c r="BB186" s="269"/>
      <c r="BC186" s="269"/>
      <c r="BD186" s="269"/>
      <c r="BE186" s="269"/>
      <c r="BF186" s="269"/>
      <c r="BG186" s="269"/>
      <c r="BH186" s="269"/>
      <c r="BI186" s="269"/>
      <c r="BJ186" s="269"/>
      <c r="BK186" s="38"/>
      <c r="BL186" s="38"/>
      <c r="BM186" s="42"/>
    </row>
    <row r="187" spans="2:65" ht="24.95" customHeight="1" x14ac:dyDescent="0.2">
      <c r="B187" s="267"/>
      <c r="W187" s="280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AY187" s="269"/>
      <c r="AZ187" s="269"/>
      <c r="BA187" s="269"/>
      <c r="BB187" s="269"/>
      <c r="BC187" s="269"/>
      <c r="BD187" s="269"/>
      <c r="BE187" s="269"/>
      <c r="BF187" s="269"/>
      <c r="BG187" s="269"/>
      <c r="BH187" s="269"/>
      <c r="BI187" s="269"/>
      <c r="BJ187" s="269"/>
      <c r="BK187" s="38"/>
      <c r="BL187" s="38"/>
      <c r="BM187" s="42"/>
    </row>
    <row r="188" spans="2:65" ht="24.95" customHeight="1" x14ac:dyDescent="0.2">
      <c r="B188" s="267"/>
      <c r="W188" s="280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  <c r="BE188" s="269"/>
      <c r="BF188" s="269"/>
      <c r="BG188" s="269"/>
      <c r="BH188" s="269"/>
      <c r="BI188" s="269"/>
      <c r="BJ188" s="269"/>
      <c r="BK188" s="38"/>
      <c r="BL188" s="38"/>
      <c r="BM188" s="42"/>
    </row>
    <row r="189" spans="2:65" ht="24.95" customHeight="1" x14ac:dyDescent="0.2">
      <c r="B189" s="267"/>
      <c r="W189" s="280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69"/>
      <c r="BH189" s="269"/>
      <c r="BI189" s="269"/>
      <c r="BJ189" s="269"/>
      <c r="BK189" s="38"/>
      <c r="BL189" s="38"/>
      <c r="BM189" s="42"/>
    </row>
    <row r="190" spans="2:65" ht="24.95" customHeight="1" x14ac:dyDescent="0.2">
      <c r="B190" s="267"/>
      <c r="W190" s="280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  <c r="AX190" s="269"/>
      <c r="AY190" s="269"/>
      <c r="AZ190" s="269"/>
      <c r="BA190" s="269"/>
      <c r="BB190" s="269"/>
      <c r="BC190" s="269"/>
      <c r="BD190" s="269"/>
      <c r="BE190" s="269"/>
      <c r="BF190" s="269"/>
      <c r="BG190" s="269"/>
      <c r="BH190" s="269"/>
      <c r="BI190" s="269"/>
      <c r="BJ190" s="269"/>
      <c r="BK190" s="38"/>
      <c r="BL190" s="38"/>
      <c r="BM190" s="42"/>
    </row>
    <row r="191" spans="2:65" x14ac:dyDescent="0.2">
      <c r="B191" s="267"/>
      <c r="W191" s="280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38"/>
      <c r="BL191" s="38"/>
      <c r="BM191" s="42"/>
    </row>
    <row r="192" spans="2:65" x14ac:dyDescent="0.2">
      <c r="B192" s="267"/>
      <c r="W192" s="280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69"/>
      <c r="BJ192" s="269"/>
      <c r="BK192" s="38"/>
      <c r="BL192" s="38"/>
      <c r="BM192" s="42"/>
    </row>
    <row r="193" spans="2:65" x14ac:dyDescent="0.2">
      <c r="B193" s="267"/>
      <c r="W193" s="280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AY193" s="269"/>
      <c r="AZ193" s="269"/>
      <c r="BA193" s="269"/>
      <c r="BB193" s="269"/>
      <c r="BC193" s="269"/>
      <c r="BD193" s="269"/>
      <c r="BE193" s="269"/>
      <c r="BF193" s="269"/>
      <c r="BG193" s="269"/>
      <c r="BH193" s="269"/>
      <c r="BI193" s="269"/>
      <c r="BJ193" s="269"/>
      <c r="BK193" s="38"/>
      <c r="BL193" s="38"/>
      <c r="BM193" s="42"/>
    </row>
    <row r="194" spans="2:65" x14ac:dyDescent="0.2">
      <c r="B194" s="267"/>
      <c r="W194" s="280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AY194" s="269"/>
      <c r="AZ194" s="269"/>
      <c r="BA194" s="269"/>
      <c r="BB194" s="269"/>
      <c r="BC194" s="269"/>
      <c r="BD194" s="269"/>
      <c r="BE194" s="269"/>
      <c r="BF194" s="269"/>
      <c r="BG194" s="269"/>
      <c r="BH194" s="269"/>
      <c r="BI194" s="269"/>
      <c r="BJ194" s="269"/>
      <c r="BK194" s="38"/>
      <c r="BL194" s="38"/>
      <c r="BM194" s="42"/>
    </row>
    <row r="195" spans="2:65" x14ac:dyDescent="0.2">
      <c r="B195" s="267"/>
      <c r="W195" s="280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  <c r="AX195" s="269"/>
      <c r="AY195" s="269"/>
      <c r="AZ195" s="269"/>
      <c r="BA195" s="269"/>
      <c r="BB195" s="269"/>
      <c r="BC195" s="269"/>
      <c r="BD195" s="269"/>
      <c r="BE195" s="269"/>
      <c r="BF195" s="269"/>
      <c r="BG195" s="269"/>
      <c r="BH195" s="269"/>
      <c r="BI195" s="269"/>
      <c r="BJ195" s="269"/>
      <c r="BK195" s="38"/>
      <c r="BL195" s="38"/>
      <c r="BM195" s="42"/>
    </row>
    <row r="196" spans="2:65" x14ac:dyDescent="0.2">
      <c r="B196" s="267"/>
      <c r="W196" s="280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AY196" s="269"/>
      <c r="AZ196" s="269"/>
      <c r="BA196" s="269"/>
      <c r="BB196" s="269"/>
      <c r="BC196" s="269"/>
      <c r="BD196" s="269"/>
      <c r="BE196" s="269"/>
      <c r="BF196" s="269"/>
      <c r="BG196" s="269"/>
      <c r="BH196" s="269"/>
      <c r="BI196" s="269"/>
      <c r="BJ196" s="269"/>
      <c r="BK196" s="38"/>
      <c r="BL196" s="38"/>
      <c r="BM196" s="42"/>
    </row>
    <row r="197" spans="2:65" x14ac:dyDescent="0.2">
      <c r="B197" s="267"/>
      <c r="W197" s="280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  <c r="BE197" s="269"/>
      <c r="BF197" s="269"/>
      <c r="BG197" s="269"/>
      <c r="BH197" s="269"/>
      <c r="BI197" s="269"/>
      <c r="BJ197" s="269"/>
      <c r="BK197" s="38"/>
      <c r="BL197" s="38"/>
      <c r="BM197" s="42"/>
    </row>
    <row r="198" spans="2:65" x14ac:dyDescent="0.2">
      <c r="B198" s="267"/>
      <c r="W198" s="280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  <c r="BE198" s="269"/>
      <c r="BF198" s="269"/>
      <c r="BG198" s="269"/>
      <c r="BH198" s="269"/>
      <c r="BI198" s="269"/>
      <c r="BJ198" s="269"/>
      <c r="BK198" s="38"/>
      <c r="BL198" s="38"/>
      <c r="BM198" s="42"/>
    </row>
    <row r="199" spans="2:65" x14ac:dyDescent="0.2">
      <c r="B199" s="267"/>
      <c r="W199" s="280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  <c r="AX199" s="269"/>
      <c r="AY199" s="269"/>
      <c r="AZ199" s="269"/>
      <c r="BA199" s="269"/>
      <c r="BB199" s="269"/>
      <c r="BC199" s="269"/>
      <c r="BD199" s="269"/>
      <c r="BE199" s="269"/>
      <c r="BF199" s="269"/>
      <c r="BG199" s="269"/>
      <c r="BH199" s="269"/>
      <c r="BI199" s="269"/>
      <c r="BJ199" s="269"/>
      <c r="BK199" s="38"/>
      <c r="BL199" s="38"/>
      <c r="BM199" s="42"/>
    </row>
    <row r="200" spans="2:65" x14ac:dyDescent="0.2">
      <c r="B200" s="267"/>
      <c r="W200" s="280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9"/>
      <c r="AV200" s="269"/>
      <c r="AW200" s="269"/>
      <c r="AX200" s="269"/>
      <c r="AY200" s="269"/>
      <c r="AZ200" s="269"/>
      <c r="BA200" s="269"/>
      <c r="BB200" s="269"/>
      <c r="BC200" s="269"/>
      <c r="BD200" s="269"/>
      <c r="BE200" s="269"/>
      <c r="BF200" s="269"/>
      <c r="BG200" s="269"/>
      <c r="BH200" s="269"/>
      <c r="BI200" s="269"/>
      <c r="BJ200" s="269"/>
      <c r="BK200" s="38"/>
      <c r="BL200" s="38"/>
      <c r="BM200" s="42"/>
    </row>
    <row r="201" spans="2:65" x14ac:dyDescent="0.2">
      <c r="B201" s="267"/>
      <c r="W201" s="280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9"/>
      <c r="AV201" s="269"/>
      <c r="AW201" s="269"/>
      <c r="AX201" s="269"/>
      <c r="AY201" s="269"/>
      <c r="AZ201" s="269"/>
      <c r="BA201" s="269"/>
      <c r="BB201" s="269"/>
      <c r="BC201" s="269"/>
      <c r="BD201" s="269"/>
      <c r="BE201" s="269"/>
      <c r="BF201" s="269"/>
      <c r="BG201" s="269"/>
      <c r="BH201" s="269"/>
      <c r="BI201" s="269"/>
      <c r="BJ201" s="269"/>
      <c r="BK201" s="38"/>
      <c r="BL201" s="38"/>
      <c r="BM201" s="42"/>
    </row>
    <row r="202" spans="2:65" x14ac:dyDescent="0.2">
      <c r="B202" s="267"/>
      <c r="W202" s="280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  <c r="AX202" s="269"/>
      <c r="AY202" s="269"/>
      <c r="AZ202" s="269"/>
      <c r="BA202" s="269"/>
      <c r="BB202" s="269"/>
      <c r="BC202" s="269"/>
      <c r="BD202" s="269"/>
      <c r="BE202" s="269"/>
      <c r="BF202" s="269"/>
      <c r="BG202" s="269"/>
      <c r="BH202" s="269"/>
      <c r="BI202" s="269"/>
      <c r="BJ202" s="269"/>
      <c r="BK202" s="38"/>
      <c r="BL202" s="38"/>
      <c r="BM202" s="42"/>
    </row>
    <row r="203" spans="2:65" x14ac:dyDescent="0.2">
      <c r="B203" s="267"/>
      <c r="W203" s="280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  <c r="AX203" s="269"/>
      <c r="AY203" s="269"/>
      <c r="AZ203" s="269"/>
      <c r="BA203" s="269"/>
      <c r="BB203" s="269"/>
      <c r="BC203" s="269"/>
      <c r="BD203" s="269"/>
      <c r="BE203" s="269"/>
      <c r="BF203" s="269"/>
      <c r="BG203" s="269"/>
      <c r="BH203" s="269"/>
      <c r="BI203" s="269"/>
      <c r="BJ203" s="269"/>
      <c r="BK203" s="38"/>
      <c r="BL203" s="38"/>
      <c r="BM203" s="42"/>
    </row>
    <row r="204" spans="2:65" x14ac:dyDescent="0.2">
      <c r="B204" s="267"/>
      <c r="W204" s="280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AM204" s="269"/>
      <c r="AN204" s="269"/>
      <c r="AO204" s="269"/>
      <c r="AP204" s="269"/>
      <c r="AQ204" s="269"/>
      <c r="AR204" s="269"/>
      <c r="AS204" s="269"/>
      <c r="AT204" s="269"/>
      <c r="AU204" s="269"/>
      <c r="AV204" s="269"/>
      <c r="AW204" s="269"/>
      <c r="AX204" s="269"/>
      <c r="AY204" s="269"/>
      <c r="AZ204" s="269"/>
      <c r="BA204" s="269"/>
      <c r="BB204" s="269"/>
      <c r="BC204" s="269"/>
      <c r="BD204" s="269"/>
      <c r="BE204" s="269"/>
      <c r="BF204" s="269"/>
      <c r="BG204" s="269"/>
      <c r="BH204" s="269"/>
      <c r="BI204" s="269"/>
      <c r="BJ204" s="269"/>
      <c r="BK204" s="38"/>
      <c r="BL204" s="38"/>
      <c r="BM204" s="42"/>
    </row>
    <row r="205" spans="2:65" x14ac:dyDescent="0.2">
      <c r="B205" s="267"/>
      <c r="W205" s="280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  <c r="AX205" s="269"/>
      <c r="AY205" s="269"/>
      <c r="AZ205" s="269"/>
      <c r="BA205" s="269"/>
      <c r="BB205" s="269"/>
      <c r="BC205" s="269"/>
      <c r="BD205" s="269"/>
      <c r="BE205" s="269"/>
      <c r="BF205" s="269"/>
      <c r="BG205" s="269"/>
      <c r="BH205" s="269"/>
      <c r="BI205" s="269"/>
      <c r="BJ205" s="269"/>
      <c r="BK205" s="38"/>
      <c r="BL205" s="38"/>
      <c r="BM205" s="42"/>
    </row>
    <row r="206" spans="2:65" x14ac:dyDescent="0.2">
      <c r="B206" s="267"/>
      <c r="W206" s="280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  <c r="AX206" s="269"/>
      <c r="AY206" s="269"/>
      <c r="AZ206" s="269"/>
      <c r="BA206" s="269"/>
      <c r="BB206" s="269"/>
      <c r="BC206" s="269"/>
      <c r="BD206" s="269"/>
      <c r="BE206" s="269"/>
      <c r="BF206" s="269"/>
      <c r="BG206" s="269"/>
      <c r="BH206" s="269"/>
      <c r="BI206" s="269"/>
      <c r="BJ206" s="269"/>
      <c r="BK206" s="38"/>
      <c r="BL206" s="38"/>
      <c r="BM206" s="42"/>
    </row>
    <row r="207" spans="2:65" x14ac:dyDescent="0.2">
      <c r="B207" s="267"/>
      <c r="W207" s="280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  <c r="AX207" s="269"/>
      <c r="AY207" s="269"/>
      <c r="AZ207" s="269"/>
      <c r="BA207" s="269"/>
      <c r="BB207" s="269"/>
      <c r="BC207" s="269"/>
      <c r="BD207" s="269"/>
      <c r="BE207" s="269"/>
      <c r="BF207" s="269"/>
      <c r="BG207" s="269"/>
      <c r="BH207" s="269"/>
      <c r="BI207" s="269"/>
      <c r="BJ207" s="269"/>
      <c r="BK207" s="38"/>
      <c r="BL207" s="38"/>
      <c r="BM207" s="42"/>
    </row>
    <row r="208" spans="2:65" x14ac:dyDescent="0.2">
      <c r="B208" s="267"/>
      <c r="W208" s="280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AO208" s="269"/>
      <c r="AP208" s="269"/>
      <c r="AQ208" s="269"/>
      <c r="AR208" s="269"/>
      <c r="AS208" s="269"/>
      <c r="AT208" s="269"/>
      <c r="AU208" s="269"/>
      <c r="AV208" s="269"/>
      <c r="AW208" s="269"/>
      <c r="AX208" s="269"/>
      <c r="AY208" s="269"/>
      <c r="AZ208" s="269"/>
      <c r="BA208" s="269"/>
      <c r="BB208" s="269"/>
      <c r="BC208" s="269"/>
      <c r="BD208" s="269"/>
      <c r="BE208" s="269"/>
      <c r="BF208" s="269"/>
      <c r="BG208" s="269"/>
      <c r="BH208" s="269"/>
      <c r="BI208" s="269"/>
      <c r="BJ208" s="269"/>
      <c r="BK208" s="38"/>
      <c r="BL208" s="38"/>
      <c r="BM208" s="42"/>
    </row>
    <row r="209" spans="2:65" x14ac:dyDescent="0.2">
      <c r="B209" s="267"/>
      <c r="W209" s="280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  <c r="AX209" s="269"/>
      <c r="AY209" s="269"/>
      <c r="AZ209" s="269"/>
      <c r="BA209" s="269"/>
      <c r="BB209" s="269"/>
      <c r="BC209" s="269"/>
      <c r="BD209" s="269"/>
      <c r="BE209" s="269"/>
      <c r="BF209" s="269"/>
      <c r="BG209" s="269"/>
      <c r="BH209" s="269"/>
      <c r="BI209" s="269"/>
      <c r="BJ209" s="269"/>
      <c r="BK209" s="38"/>
      <c r="BL209" s="38"/>
      <c r="BM209" s="42"/>
    </row>
    <row r="210" spans="2:65" x14ac:dyDescent="0.2">
      <c r="B210" s="267"/>
      <c r="W210" s="280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AO210" s="269"/>
      <c r="AP210" s="269"/>
      <c r="AQ210" s="269"/>
      <c r="AR210" s="269"/>
      <c r="AS210" s="269"/>
      <c r="AT210" s="269"/>
      <c r="AU210" s="269"/>
      <c r="AV210" s="269"/>
      <c r="AW210" s="269"/>
      <c r="AX210" s="269"/>
      <c r="AY210" s="269"/>
      <c r="AZ210" s="269"/>
      <c r="BA210" s="269"/>
      <c r="BB210" s="269"/>
      <c r="BC210" s="269"/>
      <c r="BD210" s="269"/>
      <c r="BE210" s="269"/>
      <c r="BF210" s="269"/>
      <c r="BG210" s="269"/>
      <c r="BH210" s="269"/>
      <c r="BI210" s="269"/>
      <c r="BJ210" s="269"/>
      <c r="BK210" s="38"/>
      <c r="BL210" s="38"/>
      <c r="BM210" s="42"/>
    </row>
    <row r="211" spans="2:65" x14ac:dyDescent="0.2">
      <c r="B211" s="267"/>
      <c r="W211" s="280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  <c r="AL211" s="269"/>
      <c r="AM211" s="269"/>
      <c r="AN211" s="269"/>
      <c r="AO211" s="269"/>
      <c r="AP211" s="269"/>
      <c r="AQ211" s="269"/>
      <c r="AR211" s="269"/>
      <c r="AS211" s="269"/>
      <c r="AT211" s="269"/>
      <c r="AU211" s="269"/>
      <c r="AV211" s="269"/>
      <c r="AW211" s="269"/>
      <c r="AX211" s="269"/>
      <c r="AY211" s="269"/>
      <c r="AZ211" s="269"/>
      <c r="BA211" s="269"/>
      <c r="BB211" s="269"/>
      <c r="BC211" s="269"/>
      <c r="BD211" s="269"/>
      <c r="BE211" s="269"/>
      <c r="BF211" s="269"/>
      <c r="BG211" s="269"/>
      <c r="BH211" s="269"/>
      <c r="BI211" s="269"/>
      <c r="BJ211" s="269"/>
      <c r="BK211" s="38"/>
      <c r="BL211" s="38"/>
      <c r="BM211" s="42"/>
    </row>
    <row r="212" spans="2:65" x14ac:dyDescent="0.2">
      <c r="B212" s="267"/>
      <c r="W212" s="280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  <c r="AX212" s="269"/>
      <c r="AY212" s="269"/>
      <c r="AZ212" s="269"/>
      <c r="BA212" s="269"/>
      <c r="BB212" s="269"/>
      <c r="BC212" s="269"/>
      <c r="BD212" s="269"/>
      <c r="BE212" s="269"/>
      <c r="BF212" s="269"/>
      <c r="BG212" s="269"/>
      <c r="BH212" s="269"/>
      <c r="BI212" s="269"/>
      <c r="BJ212" s="269"/>
      <c r="BK212" s="38"/>
      <c r="BL212" s="38"/>
      <c r="BM212" s="42"/>
    </row>
    <row r="213" spans="2:65" x14ac:dyDescent="0.2">
      <c r="B213" s="267"/>
      <c r="W213" s="27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AO213" s="269"/>
      <c r="AP213" s="269"/>
      <c r="AQ213" s="269"/>
      <c r="AR213" s="269"/>
      <c r="AS213" s="269"/>
      <c r="AT213" s="269"/>
      <c r="AU213" s="269"/>
      <c r="AV213" s="269"/>
      <c r="AW213" s="269"/>
      <c r="AX213" s="269"/>
      <c r="AY213" s="269"/>
      <c r="AZ213" s="269"/>
      <c r="BA213" s="269"/>
      <c r="BB213" s="269"/>
      <c r="BC213" s="269"/>
      <c r="BD213" s="269"/>
      <c r="BE213" s="269"/>
      <c r="BF213" s="269"/>
      <c r="BG213" s="269"/>
      <c r="BH213" s="269"/>
      <c r="BI213" s="269"/>
      <c r="BJ213" s="269"/>
      <c r="BK213" s="38"/>
      <c r="BL213" s="38"/>
      <c r="BM213" s="42"/>
    </row>
    <row r="214" spans="2:65" x14ac:dyDescent="0.2">
      <c r="B214" s="267"/>
      <c r="W214" s="27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  <c r="BE214" s="269"/>
      <c r="BF214" s="269"/>
      <c r="BG214" s="269"/>
      <c r="BH214" s="269"/>
      <c r="BI214" s="269"/>
      <c r="BJ214" s="269"/>
      <c r="BK214" s="38"/>
      <c r="BL214" s="38"/>
      <c r="BM214" s="42"/>
    </row>
    <row r="215" spans="2:65" x14ac:dyDescent="0.2">
      <c r="B215" s="267"/>
      <c r="W215" s="27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AO215" s="269"/>
      <c r="AP215" s="269"/>
      <c r="AQ215" s="269"/>
      <c r="AR215" s="269"/>
      <c r="AS215" s="269"/>
      <c r="AT215" s="269"/>
      <c r="AU215" s="269"/>
      <c r="AV215" s="269"/>
      <c r="AW215" s="269"/>
      <c r="AX215" s="269"/>
      <c r="AY215" s="269"/>
      <c r="AZ215" s="269"/>
      <c r="BA215" s="269"/>
      <c r="BB215" s="269"/>
      <c r="BC215" s="269"/>
      <c r="BD215" s="269"/>
      <c r="BE215" s="269"/>
      <c r="BF215" s="269"/>
      <c r="BG215" s="269"/>
      <c r="BH215" s="269"/>
      <c r="BI215" s="269"/>
      <c r="BJ215" s="269"/>
      <c r="BK215" s="38"/>
      <c r="BL215" s="38"/>
      <c r="BM215" s="42"/>
    </row>
    <row r="216" spans="2:65" x14ac:dyDescent="0.2">
      <c r="B216" s="267"/>
      <c r="W216" s="27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  <c r="AL216" s="269"/>
      <c r="AM216" s="269"/>
      <c r="AN216" s="269"/>
      <c r="AO216" s="269"/>
      <c r="AP216" s="269"/>
      <c r="AQ216" s="269"/>
      <c r="AR216" s="269"/>
      <c r="AS216" s="269"/>
      <c r="AT216" s="269"/>
      <c r="AU216" s="269"/>
      <c r="AV216" s="269"/>
      <c r="AW216" s="269"/>
      <c r="AX216" s="269"/>
      <c r="AY216" s="269"/>
      <c r="AZ216" s="269"/>
      <c r="BA216" s="269"/>
      <c r="BB216" s="269"/>
      <c r="BC216" s="269"/>
      <c r="BD216" s="269"/>
      <c r="BE216" s="269"/>
      <c r="BF216" s="269"/>
      <c r="BG216" s="269"/>
      <c r="BH216" s="269"/>
      <c r="BI216" s="269"/>
      <c r="BJ216" s="269"/>
      <c r="BK216" s="38"/>
      <c r="BL216" s="38"/>
      <c r="BM216" s="42"/>
    </row>
    <row r="217" spans="2:65" x14ac:dyDescent="0.2">
      <c r="B217" s="267"/>
      <c r="W217" s="27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  <c r="AJ217" s="269"/>
      <c r="AK217" s="269"/>
      <c r="AL217" s="269"/>
      <c r="AM217" s="269"/>
      <c r="AN217" s="269"/>
      <c r="AO217" s="269"/>
      <c r="AP217" s="269"/>
      <c r="AQ217" s="269"/>
      <c r="AR217" s="269"/>
      <c r="AS217" s="269"/>
      <c r="AT217" s="269"/>
      <c r="AU217" s="269"/>
      <c r="AV217" s="269"/>
      <c r="AW217" s="269"/>
      <c r="AX217" s="269"/>
      <c r="AY217" s="269"/>
      <c r="AZ217" s="269"/>
      <c r="BA217" s="269"/>
      <c r="BB217" s="269"/>
      <c r="BC217" s="269"/>
      <c r="BD217" s="269"/>
      <c r="BE217" s="269"/>
      <c r="BF217" s="269"/>
      <c r="BG217" s="269"/>
      <c r="BH217" s="269"/>
      <c r="BI217" s="269"/>
      <c r="BJ217" s="269"/>
      <c r="BK217" s="38"/>
      <c r="BL217" s="38"/>
      <c r="BM217" s="42"/>
    </row>
    <row r="218" spans="2:65" x14ac:dyDescent="0.2">
      <c r="B218" s="267"/>
      <c r="W218" s="27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  <c r="AL218" s="269"/>
      <c r="AM218" s="269"/>
      <c r="AN218" s="269"/>
      <c r="AO218" s="269"/>
      <c r="AP218" s="269"/>
      <c r="AQ218" s="269"/>
      <c r="AR218" s="269"/>
      <c r="AS218" s="269"/>
      <c r="AT218" s="269"/>
      <c r="AU218" s="269"/>
      <c r="AV218" s="269"/>
      <c r="AW218" s="269"/>
      <c r="AX218" s="269"/>
      <c r="AY218" s="269"/>
      <c r="AZ218" s="269"/>
      <c r="BA218" s="269"/>
      <c r="BB218" s="269"/>
      <c r="BC218" s="269"/>
      <c r="BD218" s="269"/>
      <c r="BE218" s="269"/>
      <c r="BF218" s="269"/>
      <c r="BG218" s="269"/>
      <c r="BH218" s="269"/>
      <c r="BI218" s="269"/>
      <c r="BJ218" s="269"/>
      <c r="BK218" s="38"/>
      <c r="BL218" s="38"/>
      <c r="BM218" s="42"/>
    </row>
    <row r="219" spans="2:65" x14ac:dyDescent="0.2">
      <c r="B219" s="267"/>
      <c r="W219" s="27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  <c r="AX219" s="269"/>
      <c r="AY219" s="269"/>
      <c r="AZ219" s="269"/>
      <c r="BA219" s="269"/>
      <c r="BB219" s="269"/>
      <c r="BC219" s="269"/>
      <c r="BD219" s="269"/>
      <c r="BE219" s="269"/>
      <c r="BF219" s="269"/>
      <c r="BG219" s="269"/>
      <c r="BH219" s="269"/>
      <c r="BI219" s="269"/>
      <c r="BJ219" s="269"/>
      <c r="BK219" s="38"/>
      <c r="BL219" s="38"/>
      <c r="BM219" s="42"/>
    </row>
    <row r="220" spans="2:65" x14ac:dyDescent="0.2">
      <c r="B220" s="267"/>
      <c r="W220" s="27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AK220" s="269"/>
      <c r="AL220" s="269"/>
      <c r="AM220" s="269"/>
      <c r="AN220" s="269"/>
      <c r="AO220" s="269"/>
      <c r="AP220" s="269"/>
      <c r="AQ220" s="269"/>
      <c r="AR220" s="269"/>
      <c r="AS220" s="269"/>
      <c r="AT220" s="269"/>
      <c r="AU220" s="269"/>
      <c r="AV220" s="269"/>
      <c r="AW220" s="269"/>
      <c r="AX220" s="269"/>
      <c r="AY220" s="269"/>
      <c r="AZ220" s="269"/>
      <c r="BA220" s="269"/>
      <c r="BB220" s="269"/>
      <c r="BC220" s="269"/>
      <c r="BD220" s="269"/>
      <c r="BE220" s="269"/>
      <c r="BF220" s="269"/>
      <c r="BG220" s="269"/>
      <c r="BH220" s="269"/>
      <c r="BI220" s="269"/>
      <c r="BJ220" s="269"/>
      <c r="BK220" s="38"/>
      <c r="BL220" s="38"/>
      <c r="BM220" s="42"/>
    </row>
    <row r="221" spans="2:65" x14ac:dyDescent="0.2">
      <c r="B221" s="267"/>
      <c r="W221" s="27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  <c r="AJ221" s="269"/>
      <c r="AK221" s="269"/>
      <c r="AL221" s="269"/>
      <c r="AM221" s="269"/>
      <c r="AN221" s="269"/>
      <c r="AO221" s="269"/>
      <c r="AP221" s="269"/>
      <c r="AQ221" s="269"/>
      <c r="AR221" s="269"/>
      <c r="AS221" s="269"/>
      <c r="AT221" s="269"/>
      <c r="AU221" s="269"/>
      <c r="AV221" s="269"/>
      <c r="AW221" s="269"/>
      <c r="AX221" s="269"/>
      <c r="AY221" s="269"/>
      <c r="AZ221" s="269"/>
      <c r="BA221" s="269"/>
      <c r="BB221" s="269"/>
      <c r="BC221" s="269"/>
      <c r="BD221" s="269"/>
      <c r="BE221" s="269"/>
      <c r="BF221" s="269"/>
      <c r="BG221" s="269"/>
      <c r="BH221" s="269"/>
      <c r="BI221" s="269"/>
      <c r="BJ221" s="269"/>
      <c r="BK221" s="38"/>
      <c r="BL221" s="38"/>
      <c r="BM221" s="42"/>
    </row>
    <row r="222" spans="2:65" x14ac:dyDescent="0.2">
      <c r="B222" s="267"/>
      <c r="W222" s="27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AK222" s="269"/>
      <c r="AL222" s="269"/>
      <c r="AM222" s="269"/>
      <c r="AN222" s="269"/>
      <c r="AO222" s="269"/>
      <c r="AP222" s="269"/>
      <c r="AQ222" s="269"/>
      <c r="AR222" s="269"/>
      <c r="AS222" s="269"/>
      <c r="AT222" s="269"/>
      <c r="AU222" s="269"/>
      <c r="AV222" s="269"/>
      <c r="AW222" s="269"/>
      <c r="AX222" s="269"/>
      <c r="AY222" s="269"/>
      <c r="AZ222" s="269"/>
      <c r="BA222" s="269"/>
      <c r="BB222" s="269"/>
      <c r="BC222" s="269"/>
      <c r="BD222" s="269"/>
      <c r="BE222" s="269"/>
      <c r="BF222" s="269"/>
      <c r="BG222" s="269"/>
      <c r="BH222" s="269"/>
      <c r="BI222" s="269"/>
      <c r="BJ222" s="269"/>
      <c r="BK222" s="38"/>
      <c r="BL222" s="38"/>
      <c r="BM222" s="42"/>
    </row>
    <row r="223" spans="2:65" x14ac:dyDescent="0.2">
      <c r="B223" s="267"/>
      <c r="W223" s="27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  <c r="AJ223" s="269"/>
      <c r="AK223" s="269"/>
      <c r="AL223" s="269"/>
      <c r="AM223" s="269"/>
      <c r="AN223" s="269"/>
      <c r="AO223" s="269"/>
      <c r="AP223" s="269"/>
      <c r="AQ223" s="269"/>
      <c r="AR223" s="269"/>
      <c r="AS223" s="269"/>
      <c r="AT223" s="269"/>
      <c r="AU223" s="269"/>
      <c r="AV223" s="269"/>
      <c r="AW223" s="269"/>
      <c r="AX223" s="269"/>
      <c r="AY223" s="269"/>
      <c r="AZ223" s="269"/>
      <c r="BA223" s="269"/>
      <c r="BB223" s="269"/>
      <c r="BC223" s="269"/>
      <c r="BD223" s="269"/>
      <c r="BE223" s="269"/>
      <c r="BF223" s="269"/>
      <c r="BG223" s="269"/>
      <c r="BH223" s="269"/>
      <c r="BI223" s="269"/>
      <c r="BJ223" s="269"/>
      <c r="BK223" s="38"/>
      <c r="BL223" s="38"/>
      <c r="BM223" s="42"/>
    </row>
    <row r="224" spans="2:65" x14ac:dyDescent="0.2">
      <c r="B224" s="267"/>
      <c r="W224" s="27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69"/>
      <c r="AO224" s="269"/>
      <c r="AP224" s="269"/>
      <c r="AQ224" s="269"/>
      <c r="AR224" s="269"/>
      <c r="AS224" s="269"/>
      <c r="AT224" s="269"/>
      <c r="AU224" s="269"/>
      <c r="AV224" s="269"/>
      <c r="AW224" s="269"/>
      <c r="AX224" s="269"/>
      <c r="AY224" s="269"/>
      <c r="AZ224" s="269"/>
      <c r="BA224" s="269"/>
      <c r="BB224" s="269"/>
      <c r="BC224" s="269"/>
      <c r="BD224" s="269"/>
      <c r="BE224" s="269"/>
      <c r="BF224" s="269"/>
      <c r="BG224" s="269"/>
      <c r="BH224" s="269"/>
      <c r="BI224" s="269"/>
      <c r="BJ224" s="269"/>
      <c r="BK224" s="38"/>
      <c r="BL224" s="38"/>
      <c r="BM224" s="42"/>
    </row>
    <row r="225" spans="2:65" x14ac:dyDescent="0.2">
      <c r="B225" s="267"/>
      <c r="W225" s="27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  <c r="AJ225" s="269"/>
      <c r="AK225" s="269"/>
      <c r="AL225" s="269"/>
      <c r="AM225" s="269"/>
      <c r="AN225" s="269"/>
      <c r="AO225" s="269"/>
      <c r="AP225" s="269"/>
      <c r="AQ225" s="269"/>
      <c r="AR225" s="269"/>
      <c r="AS225" s="269"/>
      <c r="AT225" s="269"/>
      <c r="AU225" s="269"/>
      <c r="AV225" s="269"/>
      <c r="AW225" s="269"/>
      <c r="AX225" s="269"/>
      <c r="AY225" s="269"/>
      <c r="AZ225" s="269"/>
      <c r="BA225" s="269"/>
      <c r="BB225" s="269"/>
      <c r="BC225" s="269"/>
      <c r="BD225" s="269"/>
      <c r="BE225" s="269"/>
      <c r="BF225" s="269"/>
      <c r="BG225" s="269"/>
      <c r="BH225" s="269"/>
      <c r="BI225" s="269"/>
      <c r="BJ225" s="269"/>
      <c r="BK225" s="38"/>
      <c r="BL225" s="38"/>
      <c r="BM225" s="42"/>
    </row>
    <row r="226" spans="2:65" x14ac:dyDescent="0.2">
      <c r="B226" s="267"/>
      <c r="W226" s="27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AK226" s="269"/>
      <c r="AL226" s="269"/>
      <c r="AM226" s="269"/>
      <c r="AN226" s="269"/>
      <c r="AO226" s="269"/>
      <c r="AP226" s="269"/>
      <c r="AQ226" s="269"/>
      <c r="AR226" s="269"/>
      <c r="AS226" s="269"/>
      <c r="AT226" s="269"/>
      <c r="AU226" s="269"/>
      <c r="AV226" s="269"/>
      <c r="AW226" s="269"/>
      <c r="AX226" s="269"/>
      <c r="AY226" s="269"/>
      <c r="AZ226" s="269"/>
      <c r="BA226" s="269"/>
      <c r="BB226" s="269"/>
      <c r="BC226" s="269"/>
      <c r="BD226" s="269"/>
      <c r="BE226" s="269"/>
      <c r="BF226" s="269"/>
      <c r="BG226" s="269"/>
      <c r="BH226" s="269"/>
      <c r="BI226" s="269"/>
      <c r="BJ226" s="269"/>
      <c r="BK226" s="38"/>
      <c r="BL226" s="38"/>
      <c r="BM226" s="42"/>
    </row>
    <row r="227" spans="2:65" x14ac:dyDescent="0.2">
      <c r="B227" s="267"/>
      <c r="W227" s="27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69"/>
      <c r="AR227" s="269"/>
      <c r="AS227" s="269"/>
      <c r="AT227" s="269"/>
      <c r="AU227" s="269"/>
      <c r="AV227" s="269"/>
      <c r="AW227" s="269"/>
      <c r="AX227" s="269"/>
      <c r="AY227" s="269"/>
      <c r="AZ227" s="269"/>
      <c r="BA227" s="269"/>
      <c r="BB227" s="269"/>
      <c r="BC227" s="269"/>
      <c r="BD227" s="269"/>
      <c r="BE227" s="269"/>
      <c r="BF227" s="269"/>
      <c r="BG227" s="269"/>
      <c r="BH227" s="269"/>
      <c r="BI227" s="269"/>
      <c r="BJ227" s="269"/>
      <c r="BK227" s="38"/>
      <c r="BL227" s="38"/>
      <c r="BM227" s="42"/>
    </row>
    <row r="228" spans="2:65" x14ac:dyDescent="0.2">
      <c r="B228" s="267"/>
      <c r="W228" s="27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  <c r="AX228" s="269"/>
      <c r="AY228" s="269"/>
      <c r="AZ228" s="269"/>
      <c r="BA228" s="269"/>
      <c r="BB228" s="269"/>
      <c r="BC228" s="269"/>
      <c r="BD228" s="269"/>
      <c r="BE228" s="269"/>
      <c r="BF228" s="269"/>
      <c r="BG228" s="269"/>
      <c r="BH228" s="269"/>
      <c r="BI228" s="269"/>
      <c r="BJ228" s="269"/>
      <c r="BK228" s="38"/>
      <c r="BL228" s="38"/>
      <c r="BM228" s="42"/>
    </row>
    <row r="229" spans="2:65" x14ac:dyDescent="0.2">
      <c r="B229" s="267"/>
      <c r="W229" s="27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  <c r="AL229" s="269"/>
      <c r="AM229" s="269"/>
      <c r="AN229" s="269"/>
      <c r="AO229" s="269"/>
      <c r="AP229" s="269"/>
      <c r="AQ229" s="269"/>
      <c r="AR229" s="269"/>
      <c r="AS229" s="269"/>
      <c r="AT229" s="269"/>
      <c r="AU229" s="269"/>
      <c r="AV229" s="269"/>
      <c r="AW229" s="269"/>
      <c r="AX229" s="269"/>
      <c r="AY229" s="269"/>
      <c r="AZ229" s="269"/>
      <c r="BA229" s="269"/>
      <c r="BB229" s="269"/>
      <c r="BC229" s="269"/>
      <c r="BD229" s="269"/>
      <c r="BE229" s="269"/>
      <c r="BF229" s="269"/>
      <c r="BG229" s="269"/>
      <c r="BH229" s="269"/>
      <c r="BI229" s="269"/>
      <c r="BJ229" s="269"/>
      <c r="BK229" s="38"/>
      <c r="BL229" s="38"/>
      <c r="BM229" s="42"/>
    </row>
    <row r="230" spans="2:65" x14ac:dyDescent="0.2">
      <c r="B230" s="267"/>
      <c r="W230" s="27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  <c r="BE230" s="269"/>
      <c r="BF230" s="269"/>
      <c r="BG230" s="269"/>
      <c r="BH230" s="269"/>
      <c r="BI230" s="269"/>
      <c r="BJ230" s="269"/>
      <c r="BK230" s="38"/>
      <c r="BL230" s="38"/>
      <c r="BM230" s="42"/>
    </row>
    <row r="231" spans="2:65" x14ac:dyDescent="0.2">
      <c r="B231" s="267"/>
      <c r="W231" s="27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69"/>
      <c r="AT231" s="269"/>
      <c r="AU231" s="269"/>
      <c r="AV231" s="269"/>
      <c r="AW231" s="269"/>
      <c r="AX231" s="269"/>
      <c r="AY231" s="269"/>
      <c r="AZ231" s="269"/>
      <c r="BA231" s="269"/>
      <c r="BB231" s="269"/>
      <c r="BC231" s="269"/>
      <c r="BD231" s="269"/>
      <c r="BE231" s="269"/>
      <c r="BF231" s="269"/>
      <c r="BG231" s="269"/>
      <c r="BH231" s="269"/>
      <c r="BI231" s="269"/>
      <c r="BJ231" s="269"/>
      <c r="BK231" s="38"/>
      <c r="BL231" s="38"/>
      <c r="BM231" s="42"/>
    </row>
    <row r="232" spans="2:65" x14ac:dyDescent="0.2">
      <c r="B232" s="267"/>
      <c r="W232" s="27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AO232" s="269"/>
      <c r="AP232" s="269"/>
      <c r="AQ232" s="269"/>
      <c r="AR232" s="269"/>
      <c r="AS232" s="269"/>
      <c r="AT232" s="269"/>
      <c r="AU232" s="269"/>
      <c r="AV232" s="269"/>
      <c r="AW232" s="269"/>
      <c r="AX232" s="269"/>
      <c r="AY232" s="269"/>
      <c r="AZ232" s="269"/>
      <c r="BA232" s="269"/>
      <c r="BB232" s="269"/>
      <c r="BC232" s="269"/>
      <c r="BD232" s="269"/>
      <c r="BE232" s="269"/>
      <c r="BF232" s="269"/>
      <c r="BG232" s="269"/>
      <c r="BH232" s="269"/>
      <c r="BI232" s="269"/>
      <c r="BJ232" s="269"/>
      <c r="BK232" s="38"/>
      <c r="BL232" s="38"/>
      <c r="BM232" s="42"/>
    </row>
    <row r="233" spans="2:65" x14ac:dyDescent="0.2">
      <c r="B233" s="267"/>
      <c r="W233" s="27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69"/>
      <c r="BC233" s="269"/>
      <c r="BD233" s="269"/>
      <c r="BE233" s="269"/>
      <c r="BF233" s="269"/>
      <c r="BG233" s="269"/>
      <c r="BH233" s="269"/>
      <c r="BI233" s="269"/>
      <c r="BJ233" s="269"/>
      <c r="BK233" s="38"/>
      <c r="BL233" s="38"/>
      <c r="BM233" s="42"/>
    </row>
    <row r="234" spans="2:65" x14ac:dyDescent="0.2">
      <c r="B234" s="267"/>
      <c r="W234" s="27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269"/>
      <c r="AX234" s="269"/>
      <c r="AY234" s="269"/>
      <c r="AZ234" s="269"/>
      <c r="BA234" s="269"/>
      <c r="BB234" s="269"/>
      <c r="BC234" s="269"/>
      <c r="BD234" s="269"/>
      <c r="BE234" s="269"/>
      <c r="BF234" s="269"/>
      <c r="BG234" s="269"/>
      <c r="BH234" s="269"/>
      <c r="BI234" s="269"/>
      <c r="BJ234" s="269"/>
      <c r="BK234" s="38"/>
      <c r="BL234" s="38"/>
      <c r="BM234" s="42"/>
    </row>
    <row r="235" spans="2:65" x14ac:dyDescent="0.2">
      <c r="B235" s="267"/>
      <c r="W235" s="27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AO235" s="269"/>
      <c r="AP235" s="269"/>
      <c r="AQ235" s="269"/>
      <c r="AR235" s="269"/>
      <c r="AS235" s="269"/>
      <c r="AT235" s="269"/>
      <c r="AU235" s="269"/>
      <c r="AV235" s="269"/>
      <c r="AW235" s="269"/>
      <c r="AX235" s="269"/>
      <c r="AY235" s="269"/>
      <c r="AZ235" s="269"/>
      <c r="BA235" s="269"/>
      <c r="BB235" s="269"/>
      <c r="BC235" s="269"/>
      <c r="BD235" s="269"/>
      <c r="BE235" s="269"/>
      <c r="BF235" s="269"/>
      <c r="BG235" s="269"/>
      <c r="BH235" s="269"/>
      <c r="BI235" s="269"/>
      <c r="BJ235" s="269"/>
      <c r="BK235" s="38"/>
      <c r="BL235" s="38"/>
      <c r="BM235" s="42"/>
    </row>
    <row r="236" spans="2:65" x14ac:dyDescent="0.2">
      <c r="B236" s="267"/>
      <c r="W236" s="27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  <c r="AX236" s="269"/>
      <c r="AY236" s="269"/>
      <c r="AZ236" s="269"/>
      <c r="BA236" s="269"/>
      <c r="BB236" s="269"/>
      <c r="BC236" s="269"/>
      <c r="BD236" s="269"/>
      <c r="BE236" s="269"/>
      <c r="BF236" s="269"/>
      <c r="BG236" s="269"/>
      <c r="BH236" s="269"/>
      <c r="BI236" s="269"/>
      <c r="BJ236" s="269"/>
      <c r="BK236" s="38"/>
      <c r="BL236" s="38"/>
      <c r="BM236" s="42"/>
    </row>
    <row r="237" spans="2:65" x14ac:dyDescent="0.2">
      <c r="B237" s="267"/>
      <c r="W237" s="27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AO237" s="269"/>
      <c r="AP237" s="269"/>
      <c r="AQ237" s="269"/>
      <c r="AR237" s="269"/>
      <c r="AS237" s="269"/>
      <c r="AT237" s="269"/>
      <c r="AU237" s="269"/>
      <c r="AV237" s="269"/>
      <c r="AW237" s="269"/>
      <c r="AX237" s="269"/>
      <c r="AY237" s="269"/>
      <c r="AZ237" s="269"/>
      <c r="BA237" s="269"/>
      <c r="BB237" s="269"/>
      <c r="BC237" s="269"/>
      <c r="BD237" s="269"/>
      <c r="BE237" s="269"/>
      <c r="BF237" s="269"/>
      <c r="BG237" s="269"/>
      <c r="BH237" s="269"/>
      <c r="BI237" s="269"/>
      <c r="BJ237" s="269"/>
      <c r="BK237" s="38"/>
      <c r="BL237" s="38"/>
      <c r="BM237" s="42"/>
    </row>
    <row r="238" spans="2:65" x14ac:dyDescent="0.2">
      <c r="B238" s="267"/>
      <c r="W238" s="27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269"/>
      <c r="AX238" s="269"/>
      <c r="AY238" s="269"/>
      <c r="AZ238" s="269"/>
      <c r="BA238" s="269"/>
      <c r="BB238" s="269"/>
      <c r="BC238" s="269"/>
      <c r="BD238" s="269"/>
      <c r="BE238" s="269"/>
      <c r="BF238" s="269"/>
      <c r="BG238" s="269"/>
      <c r="BH238" s="269"/>
      <c r="BI238" s="269"/>
      <c r="BJ238" s="269"/>
      <c r="BK238" s="38"/>
      <c r="BL238" s="38"/>
      <c r="BM238" s="42"/>
    </row>
    <row r="239" spans="2:65" x14ac:dyDescent="0.2">
      <c r="B239" s="267"/>
      <c r="W239" s="27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  <c r="AL239" s="269"/>
      <c r="AM239" s="269"/>
      <c r="AN239" s="269"/>
      <c r="AO239" s="269"/>
      <c r="AP239" s="269"/>
      <c r="AQ239" s="269"/>
      <c r="AR239" s="269"/>
      <c r="AS239" s="269"/>
      <c r="AT239" s="269"/>
      <c r="AU239" s="269"/>
      <c r="AV239" s="269"/>
      <c r="AW239" s="269"/>
      <c r="AX239" s="269"/>
      <c r="AY239" s="269"/>
      <c r="AZ239" s="269"/>
      <c r="BA239" s="269"/>
      <c r="BB239" s="269"/>
      <c r="BC239" s="269"/>
      <c r="BD239" s="269"/>
      <c r="BE239" s="269"/>
      <c r="BF239" s="269"/>
      <c r="BG239" s="269"/>
      <c r="BH239" s="269"/>
      <c r="BI239" s="269"/>
      <c r="BJ239" s="269"/>
      <c r="BK239" s="38"/>
      <c r="BL239" s="38"/>
      <c r="BM239" s="42"/>
    </row>
    <row r="240" spans="2:65" x14ac:dyDescent="0.2">
      <c r="B240" s="267"/>
      <c r="W240" s="27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  <c r="AX240" s="269"/>
      <c r="AY240" s="269"/>
      <c r="AZ240" s="269"/>
      <c r="BA240" s="269"/>
      <c r="BB240" s="269"/>
      <c r="BC240" s="269"/>
      <c r="BD240" s="269"/>
      <c r="BE240" s="269"/>
      <c r="BF240" s="269"/>
      <c r="BG240" s="269"/>
      <c r="BH240" s="269"/>
      <c r="BI240" s="269"/>
      <c r="BJ240" s="269"/>
      <c r="BK240" s="38"/>
      <c r="BL240" s="38"/>
      <c r="BM240" s="42"/>
    </row>
    <row r="241" spans="2:65" ht="9.75" customHeight="1" x14ac:dyDescent="0.2">
      <c r="B241" s="267"/>
      <c r="W241" s="27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  <c r="AL241" s="269"/>
      <c r="AM241" s="269"/>
      <c r="AN241" s="269"/>
      <c r="AO241" s="269"/>
      <c r="AP241" s="269"/>
      <c r="AQ241" s="269"/>
      <c r="AR241" s="269"/>
      <c r="AS241" s="269"/>
      <c r="AT241" s="269"/>
      <c r="AU241" s="269"/>
      <c r="AV241" s="269"/>
      <c r="AW241" s="269"/>
      <c r="AX241" s="269"/>
      <c r="AY241" s="269"/>
      <c r="AZ241" s="269"/>
      <c r="BA241" s="269"/>
      <c r="BB241" s="269"/>
      <c r="BC241" s="269"/>
      <c r="BD241" s="269"/>
      <c r="BE241" s="269"/>
      <c r="BF241" s="269"/>
      <c r="BG241" s="269"/>
      <c r="BH241" s="269"/>
      <c r="BI241" s="269"/>
      <c r="BJ241" s="269"/>
      <c r="BK241" s="38"/>
      <c r="BL241" s="38"/>
      <c r="BM241" s="42"/>
    </row>
    <row r="242" spans="2:65" ht="12.75" customHeight="1" x14ac:dyDescent="0.2">
      <c r="B242" s="267"/>
      <c r="W242" s="283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  <c r="AL242" s="269"/>
      <c r="AM242" s="269"/>
      <c r="AN242" s="269"/>
      <c r="AO242" s="269"/>
      <c r="AP242" s="269"/>
      <c r="AQ242" s="269"/>
      <c r="AR242" s="269"/>
      <c r="AS242" s="269"/>
      <c r="AT242" s="269"/>
      <c r="AU242" s="269"/>
      <c r="AV242" s="269"/>
      <c r="AW242" s="269"/>
      <c r="AX242" s="269"/>
      <c r="AY242" s="269"/>
      <c r="AZ242" s="269"/>
      <c r="BA242" s="269"/>
      <c r="BB242" s="269"/>
      <c r="BC242" s="269"/>
      <c r="BD242" s="269"/>
      <c r="BE242" s="269"/>
      <c r="BF242" s="269"/>
      <c r="BG242" s="269"/>
      <c r="BH242" s="269"/>
      <c r="BI242" s="269"/>
      <c r="BJ242" s="269"/>
      <c r="BK242" s="38"/>
      <c r="BL242" s="38"/>
      <c r="BM242" s="42"/>
    </row>
    <row r="243" spans="2:65" s="1" customFormat="1" x14ac:dyDescent="0.2">
      <c r="B243" s="267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  <c r="AL243" s="269"/>
      <c r="AM243" s="269"/>
      <c r="AN243" s="269"/>
      <c r="AO243" s="269"/>
      <c r="AP243" s="269"/>
      <c r="AQ243" s="269"/>
      <c r="AR243" s="269"/>
      <c r="AS243" s="269"/>
      <c r="AT243" s="269"/>
      <c r="AU243" s="269"/>
      <c r="AV243" s="269"/>
      <c r="AW243" s="269"/>
      <c r="AX243" s="269"/>
      <c r="AY243" s="269"/>
      <c r="AZ243" s="269"/>
      <c r="BA243" s="269"/>
      <c r="BB243" s="269"/>
      <c r="BC243" s="269"/>
      <c r="BD243" s="269"/>
      <c r="BE243" s="269"/>
      <c r="BF243" s="269"/>
      <c r="BG243" s="269"/>
      <c r="BH243" s="269"/>
      <c r="BI243" s="269"/>
      <c r="BJ243" s="269"/>
      <c r="BK243" s="269"/>
      <c r="BL243" s="269"/>
      <c r="BM243" s="272"/>
    </row>
    <row r="244" spans="2:65" s="276" customFormat="1" x14ac:dyDescent="0.2">
      <c r="B244" s="269"/>
      <c r="C244" s="1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 s="1"/>
      <c r="T244" s="1"/>
      <c r="U244" s="1"/>
      <c r="V244" s="1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  <c r="AX244" s="269"/>
      <c r="AY244" s="269"/>
      <c r="AZ244" s="269"/>
      <c r="BA244" s="269"/>
      <c r="BB244" s="269"/>
      <c r="BC244" s="269"/>
      <c r="BD244" s="269"/>
      <c r="BE244" s="269"/>
      <c r="BF244" s="269"/>
      <c r="BG244" s="269"/>
      <c r="BH244" s="269"/>
      <c r="BI244" s="269"/>
      <c r="BJ244" s="269"/>
      <c r="BK244" s="269"/>
      <c r="BL244" s="269"/>
      <c r="BM244" s="269"/>
    </row>
    <row r="245" spans="2:65" s="276" customFormat="1" x14ac:dyDescent="0.2">
      <c r="B245" s="269"/>
      <c r="C245" s="1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 s="1"/>
      <c r="T245" s="1"/>
      <c r="U245" s="1"/>
      <c r="V245" s="1"/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  <c r="AX245" s="269"/>
      <c r="AY245" s="269"/>
      <c r="AZ245" s="269"/>
      <c r="BA245" s="269"/>
      <c r="BB245" s="269"/>
      <c r="BC245" s="269"/>
      <c r="BD245" s="269"/>
      <c r="BE245" s="269"/>
      <c r="BF245" s="269"/>
      <c r="BG245" s="269"/>
      <c r="BH245" s="269"/>
      <c r="BI245" s="269"/>
      <c r="BJ245" s="269"/>
      <c r="BK245" s="269"/>
      <c r="BL245" s="269"/>
      <c r="BM245" s="269"/>
    </row>
    <row r="246" spans="2:65" s="276" customFormat="1" x14ac:dyDescent="0.2">
      <c r="B246" s="269"/>
      <c r="C246" s="1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 s="1"/>
      <c r="T246" s="1"/>
      <c r="U246" s="1"/>
      <c r="V246" s="1"/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  <c r="AL246" s="269"/>
      <c r="AM246" s="269"/>
      <c r="AN246" s="269"/>
      <c r="AO246" s="269"/>
      <c r="AP246" s="269"/>
      <c r="AQ246" s="269"/>
      <c r="AR246" s="269"/>
      <c r="AS246" s="269"/>
      <c r="AT246" s="269"/>
      <c r="AU246" s="269"/>
      <c r="AV246" s="269"/>
      <c r="AW246" s="269"/>
      <c r="AX246" s="269"/>
      <c r="AY246" s="269"/>
      <c r="AZ246" s="269"/>
      <c r="BA246" s="269"/>
      <c r="BB246" s="269"/>
      <c r="BC246" s="269"/>
      <c r="BD246" s="269"/>
      <c r="BE246" s="269"/>
      <c r="BF246" s="269"/>
      <c r="BG246" s="269"/>
      <c r="BH246" s="269"/>
      <c r="BI246" s="269"/>
      <c r="BJ246" s="269"/>
      <c r="BK246" s="269"/>
      <c r="BL246" s="269"/>
      <c r="BM246" s="269"/>
    </row>
    <row r="247" spans="2:65" s="276" customFormat="1" x14ac:dyDescent="0.2">
      <c r="B247" s="269"/>
      <c r="C247" s="1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 s="1"/>
      <c r="T247" s="1"/>
      <c r="U247" s="1"/>
      <c r="V247" s="1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69"/>
      <c r="AG247" s="269"/>
      <c r="AH247" s="269"/>
      <c r="AI247" s="269"/>
      <c r="AJ247" s="269"/>
      <c r="AK247" s="269"/>
      <c r="AL247" s="269"/>
      <c r="AM247" s="269"/>
      <c r="AN247" s="269"/>
      <c r="AO247" s="269"/>
      <c r="AP247" s="269"/>
      <c r="AQ247" s="269"/>
      <c r="AR247" s="269"/>
      <c r="AS247" s="269"/>
      <c r="AT247" s="269"/>
      <c r="AU247" s="269"/>
      <c r="AV247" s="269"/>
      <c r="AW247" s="269"/>
      <c r="AX247" s="269"/>
      <c r="AY247" s="269"/>
      <c r="AZ247" s="269"/>
      <c r="BA247" s="269"/>
      <c r="BB247" s="269"/>
      <c r="BC247" s="269"/>
      <c r="BD247" s="269"/>
      <c r="BE247" s="269"/>
      <c r="BF247" s="269"/>
      <c r="BG247" s="269"/>
      <c r="BH247" s="269"/>
      <c r="BI247" s="269"/>
      <c r="BJ247" s="269"/>
      <c r="BK247" s="269"/>
      <c r="BL247" s="269"/>
      <c r="BM247" s="269"/>
    </row>
    <row r="248" spans="2:65" s="276" customFormat="1" x14ac:dyDescent="0.2">
      <c r="B248" s="269"/>
      <c r="C248" s="1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 s="1"/>
      <c r="T248" s="1"/>
      <c r="U248" s="1"/>
      <c r="V248" s="1"/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AK248" s="269"/>
      <c r="AL248" s="269"/>
      <c r="AM248" s="269"/>
      <c r="AN248" s="269"/>
      <c r="AO248" s="269"/>
      <c r="AP248" s="269"/>
      <c r="AQ248" s="269"/>
      <c r="AR248" s="269"/>
      <c r="AS248" s="269"/>
      <c r="AT248" s="269"/>
      <c r="AU248" s="269"/>
      <c r="AV248" s="269"/>
      <c r="AW248" s="269"/>
      <c r="AX248" s="269"/>
      <c r="AY248" s="269"/>
      <c r="AZ248" s="269"/>
      <c r="BA248" s="269"/>
      <c r="BB248" s="269"/>
      <c r="BC248" s="269"/>
      <c r="BD248" s="269"/>
      <c r="BE248" s="269"/>
      <c r="BF248" s="269"/>
      <c r="BG248" s="269"/>
      <c r="BH248" s="269"/>
      <c r="BI248" s="269"/>
      <c r="BJ248" s="269"/>
      <c r="BK248" s="269"/>
      <c r="BL248" s="269"/>
      <c r="BM248" s="269"/>
    </row>
    <row r="249" spans="2:65" s="276" customFormat="1" x14ac:dyDescent="0.2">
      <c r="B249" s="269"/>
      <c r="C249" s="1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 s="1"/>
      <c r="T249" s="1"/>
      <c r="U249" s="1"/>
      <c r="V249" s="1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  <c r="AO249" s="269"/>
      <c r="AP249" s="269"/>
      <c r="AQ249" s="269"/>
      <c r="AR249" s="269"/>
      <c r="AS249" s="269"/>
      <c r="AT249" s="269"/>
      <c r="AU249" s="269"/>
      <c r="AV249" s="269"/>
      <c r="AW249" s="269"/>
      <c r="AX249" s="269"/>
      <c r="AY249" s="269"/>
      <c r="AZ249" s="269"/>
      <c r="BA249" s="269"/>
      <c r="BB249" s="269"/>
      <c r="BC249" s="269"/>
      <c r="BD249" s="269"/>
      <c r="BE249" s="269"/>
      <c r="BF249" s="269"/>
      <c r="BG249" s="269"/>
      <c r="BH249" s="269"/>
      <c r="BI249" s="269"/>
      <c r="BJ249" s="269"/>
      <c r="BK249" s="269"/>
      <c r="BL249" s="269"/>
      <c r="BM249" s="269"/>
    </row>
    <row r="250" spans="2:65" s="276" customFormat="1" x14ac:dyDescent="0.2">
      <c r="B250" s="269"/>
      <c r="C250" s="1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 s="1"/>
      <c r="T250" s="1"/>
      <c r="U250" s="1"/>
      <c r="V250" s="1"/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269"/>
      <c r="AO250" s="269"/>
      <c r="AP250" s="269"/>
      <c r="AQ250" s="269"/>
      <c r="AR250" s="269"/>
      <c r="AS250" s="269"/>
      <c r="AT250" s="269"/>
      <c r="AU250" s="269"/>
      <c r="AV250" s="269"/>
      <c r="AW250" s="269"/>
      <c r="AX250" s="269"/>
      <c r="AY250" s="269"/>
      <c r="AZ250" s="269"/>
      <c r="BA250" s="269"/>
      <c r="BB250" s="269"/>
      <c r="BC250" s="269"/>
      <c r="BD250" s="269"/>
      <c r="BE250" s="269"/>
      <c r="BF250" s="269"/>
      <c r="BG250" s="269"/>
      <c r="BH250" s="269"/>
      <c r="BI250" s="269"/>
      <c r="BJ250" s="269"/>
      <c r="BK250" s="269"/>
      <c r="BL250" s="269"/>
      <c r="BM250" s="269"/>
    </row>
    <row r="251" spans="2:65" s="276" customFormat="1" x14ac:dyDescent="0.2">
      <c r="B251" s="269"/>
      <c r="C251" s="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 s="1"/>
      <c r="T251" s="1"/>
      <c r="U251" s="1"/>
      <c r="V251" s="1"/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269"/>
      <c r="AO251" s="269"/>
      <c r="AP251" s="269"/>
      <c r="AQ251" s="269"/>
      <c r="AR251" s="269"/>
      <c r="AS251" s="269"/>
      <c r="AT251" s="269"/>
      <c r="AU251" s="269"/>
      <c r="AV251" s="269"/>
      <c r="AW251" s="269"/>
      <c r="AX251" s="269"/>
      <c r="AY251" s="269"/>
      <c r="AZ251" s="269"/>
      <c r="BA251" s="269"/>
      <c r="BB251" s="269"/>
      <c r="BC251" s="269"/>
      <c r="BD251" s="269"/>
      <c r="BE251" s="269"/>
      <c r="BF251" s="269"/>
      <c r="BG251" s="269"/>
      <c r="BH251" s="269"/>
      <c r="BI251" s="269"/>
      <c r="BJ251" s="269"/>
      <c r="BK251" s="269"/>
      <c r="BL251" s="269"/>
      <c r="BM251" s="269"/>
    </row>
    <row r="252" spans="2:65" s="276" customFormat="1" x14ac:dyDescent="0.2">
      <c r="B252" s="269"/>
      <c r="C252" s="1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 s="1"/>
      <c r="T252" s="1"/>
      <c r="U252" s="1"/>
      <c r="V252" s="1"/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69"/>
      <c r="AJ252" s="269"/>
      <c r="AK252" s="269"/>
      <c r="AL252" s="269"/>
      <c r="AM252" s="269"/>
      <c r="AN252" s="269"/>
      <c r="AO252" s="269"/>
      <c r="AP252" s="269"/>
      <c r="AQ252" s="269"/>
      <c r="AR252" s="269"/>
      <c r="AS252" s="269"/>
      <c r="AT252" s="269"/>
      <c r="AU252" s="269"/>
      <c r="AV252" s="269"/>
      <c r="AW252" s="269"/>
      <c r="AX252" s="269"/>
      <c r="AY252" s="269"/>
      <c r="AZ252" s="269"/>
      <c r="BA252" s="269"/>
      <c r="BB252" s="269"/>
      <c r="BC252" s="269"/>
      <c r="BD252" s="269"/>
      <c r="BE252" s="269"/>
      <c r="BF252" s="269"/>
      <c r="BG252" s="269"/>
      <c r="BH252" s="269"/>
      <c r="BI252" s="269"/>
      <c r="BJ252" s="269"/>
      <c r="BK252" s="269"/>
      <c r="BL252" s="269"/>
      <c r="BM252" s="269"/>
    </row>
    <row r="253" spans="2:65" s="276" customFormat="1" x14ac:dyDescent="0.2">
      <c r="B253" s="269"/>
      <c r="C253" s="1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 s="1"/>
      <c r="T253" s="1"/>
      <c r="U253" s="1"/>
      <c r="V253" s="1"/>
      <c r="W253" s="269"/>
      <c r="X253" s="269"/>
      <c r="Y253" s="269"/>
      <c r="Z253" s="269"/>
      <c r="AA253" s="269"/>
      <c r="AB253" s="269"/>
      <c r="AC253" s="269"/>
      <c r="AD253" s="269"/>
      <c r="AE253" s="269"/>
      <c r="AF253" s="269"/>
      <c r="AG253" s="269"/>
      <c r="AH253" s="269"/>
      <c r="AI253" s="269"/>
      <c r="AJ253" s="269"/>
      <c r="AK253" s="269"/>
      <c r="AL253" s="269"/>
      <c r="AM253" s="269"/>
      <c r="AN253" s="269"/>
      <c r="AO253" s="269"/>
      <c r="AP253" s="269"/>
      <c r="AQ253" s="269"/>
      <c r="AR253" s="269"/>
      <c r="AS253" s="269"/>
      <c r="AT253" s="269"/>
      <c r="AU253" s="269"/>
      <c r="AV253" s="269"/>
      <c r="AW253" s="269"/>
      <c r="AX253" s="269"/>
      <c r="AY253" s="269"/>
      <c r="AZ253" s="269"/>
      <c r="BA253" s="269"/>
      <c r="BB253" s="269"/>
      <c r="BC253" s="269"/>
      <c r="BD253" s="269"/>
      <c r="BE253" s="269"/>
      <c r="BF253" s="269"/>
      <c r="BG253" s="269"/>
      <c r="BH253" s="269"/>
      <c r="BI253" s="269"/>
      <c r="BJ253" s="269"/>
      <c r="BK253" s="269"/>
      <c r="BL253" s="269"/>
      <c r="BM253" s="269"/>
    </row>
    <row r="254" spans="2:65" s="276" customFormat="1" x14ac:dyDescent="0.2">
      <c r="B254" s="269"/>
      <c r="C254" s="1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 s="1"/>
      <c r="T254" s="1"/>
      <c r="U254" s="1"/>
      <c r="V254" s="1"/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  <c r="AL254" s="269"/>
      <c r="AM254" s="269"/>
      <c r="AN254" s="269"/>
      <c r="AO254" s="269"/>
      <c r="AP254" s="269"/>
      <c r="AQ254" s="269"/>
      <c r="AR254" s="269"/>
      <c r="AS254" s="269"/>
      <c r="AT254" s="269"/>
      <c r="AU254" s="269"/>
      <c r="AV254" s="269"/>
      <c r="AW254" s="269"/>
      <c r="AX254" s="269"/>
      <c r="AY254" s="269"/>
      <c r="AZ254" s="269"/>
      <c r="BA254" s="269"/>
      <c r="BB254" s="269"/>
      <c r="BC254" s="269"/>
      <c r="BD254" s="269"/>
      <c r="BE254" s="269"/>
      <c r="BF254" s="269"/>
      <c r="BG254" s="269"/>
      <c r="BH254" s="269"/>
      <c r="BI254" s="269"/>
      <c r="BJ254" s="269"/>
      <c r="BK254" s="269"/>
      <c r="BL254" s="269"/>
      <c r="BM254" s="269"/>
    </row>
    <row r="255" spans="2:65" s="276" customFormat="1" x14ac:dyDescent="0.2">
      <c r="B255" s="269"/>
      <c r="C255" s="1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 s="1"/>
      <c r="T255" s="1"/>
      <c r="U255" s="1"/>
      <c r="V255" s="1"/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  <c r="AL255" s="269"/>
      <c r="AM255" s="269"/>
      <c r="AN255" s="269"/>
      <c r="AO255" s="269"/>
      <c r="AP255" s="269"/>
      <c r="AQ255" s="269"/>
      <c r="AR255" s="269"/>
      <c r="AS255" s="269"/>
      <c r="AT255" s="269"/>
      <c r="AU255" s="269"/>
      <c r="AV255" s="269"/>
      <c r="AW255" s="269"/>
      <c r="AX255" s="269"/>
      <c r="AY255" s="269"/>
      <c r="AZ255" s="269"/>
      <c r="BA255" s="269"/>
      <c r="BB255" s="269"/>
      <c r="BC255" s="269"/>
      <c r="BD255" s="269"/>
      <c r="BE255" s="269"/>
      <c r="BF255" s="269"/>
      <c r="BG255" s="269"/>
      <c r="BH255" s="269"/>
      <c r="BI255" s="269"/>
      <c r="BJ255" s="269"/>
      <c r="BK255" s="269"/>
      <c r="BL255" s="269"/>
      <c r="BM255" s="269"/>
    </row>
    <row r="256" spans="2:65" s="276" customFormat="1" x14ac:dyDescent="0.2">
      <c r="B256" s="269"/>
      <c r="C256" s="1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 s="1"/>
      <c r="T256" s="1"/>
      <c r="U256" s="1"/>
      <c r="V256" s="1"/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AK256" s="269"/>
      <c r="AL256" s="269"/>
      <c r="AM256" s="269"/>
      <c r="AN256" s="269"/>
      <c r="AO256" s="269"/>
      <c r="AP256" s="269"/>
      <c r="AQ256" s="269"/>
      <c r="AR256" s="269"/>
      <c r="AS256" s="269"/>
      <c r="AT256" s="269"/>
      <c r="AU256" s="269"/>
      <c r="AV256" s="269"/>
      <c r="AW256" s="269"/>
      <c r="AX256" s="269"/>
      <c r="AY256" s="269"/>
      <c r="AZ256" s="269"/>
      <c r="BA256" s="269"/>
      <c r="BB256" s="269"/>
      <c r="BC256" s="269"/>
      <c r="BD256" s="269"/>
      <c r="BE256" s="269"/>
      <c r="BF256" s="269"/>
      <c r="BG256" s="269"/>
      <c r="BH256" s="269"/>
      <c r="BI256" s="269"/>
      <c r="BJ256" s="269"/>
      <c r="BK256" s="269"/>
      <c r="BL256" s="269"/>
      <c r="BM256" s="269"/>
    </row>
    <row r="257" spans="2:65" s="276" customFormat="1" x14ac:dyDescent="0.2">
      <c r="B257" s="269"/>
      <c r="C257" s="1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 s="1"/>
      <c r="T257" s="1"/>
      <c r="U257" s="1"/>
      <c r="V257" s="1"/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I257" s="269"/>
      <c r="AJ257" s="269"/>
      <c r="AK257" s="269"/>
      <c r="AL257" s="269"/>
      <c r="AM257" s="269"/>
      <c r="AN257" s="269"/>
      <c r="AO257" s="269"/>
      <c r="AP257" s="269"/>
      <c r="AQ257" s="269"/>
      <c r="AR257" s="269"/>
      <c r="AS257" s="269"/>
      <c r="AT257" s="269"/>
      <c r="AU257" s="269"/>
      <c r="AV257" s="269"/>
      <c r="AW257" s="269"/>
      <c r="AX257" s="269"/>
      <c r="AY257" s="269"/>
      <c r="AZ257" s="269"/>
      <c r="BA257" s="269"/>
      <c r="BB257" s="269"/>
      <c r="BC257" s="269"/>
      <c r="BD257" s="269"/>
      <c r="BE257" s="269"/>
      <c r="BF257" s="269"/>
      <c r="BG257" s="269"/>
      <c r="BH257" s="269"/>
      <c r="BI257" s="269"/>
      <c r="BJ257" s="269"/>
      <c r="BK257" s="269"/>
      <c r="BL257" s="269"/>
      <c r="BM257" s="269"/>
    </row>
    <row r="258" spans="2:65" s="276" customFormat="1" x14ac:dyDescent="0.2">
      <c r="B258" s="269"/>
      <c r="C258" s="1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 s="1"/>
      <c r="T258" s="1"/>
      <c r="U258" s="1"/>
      <c r="V258" s="1"/>
      <c r="W258" s="269"/>
      <c r="X258" s="269"/>
      <c r="Y258" s="269"/>
      <c r="Z258" s="269"/>
      <c r="AA258" s="269"/>
      <c r="AB258" s="269"/>
      <c r="AC258" s="269"/>
      <c r="AD258" s="269"/>
      <c r="AE258" s="269"/>
      <c r="AF258" s="269"/>
      <c r="AG258" s="269"/>
      <c r="AH258" s="269"/>
      <c r="AI258" s="269"/>
      <c r="AJ258" s="269"/>
      <c r="AK258" s="269"/>
      <c r="AL258" s="269"/>
      <c r="AM258" s="269"/>
      <c r="AN258" s="269"/>
      <c r="AO258" s="269"/>
      <c r="AP258" s="269"/>
      <c r="AQ258" s="269"/>
      <c r="AR258" s="269"/>
      <c r="AS258" s="269"/>
      <c r="AT258" s="269"/>
      <c r="AU258" s="269"/>
      <c r="AV258" s="269"/>
      <c r="AW258" s="269"/>
      <c r="AX258" s="269"/>
      <c r="AY258" s="269"/>
      <c r="AZ258" s="269"/>
      <c r="BA258" s="269"/>
      <c r="BB258" s="269"/>
      <c r="BC258" s="269"/>
      <c r="BD258" s="269"/>
      <c r="BE258" s="269"/>
      <c r="BF258" s="269"/>
      <c r="BG258" s="269"/>
      <c r="BH258" s="269"/>
      <c r="BI258" s="269"/>
      <c r="BJ258" s="269"/>
      <c r="BK258" s="269"/>
      <c r="BL258" s="269"/>
      <c r="BM258" s="269"/>
    </row>
    <row r="259" spans="2:65" s="276" customFormat="1" x14ac:dyDescent="0.2">
      <c r="B259" s="269"/>
      <c r="C259" s="1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 s="1"/>
      <c r="T259" s="1"/>
      <c r="U259" s="1"/>
      <c r="V259" s="1"/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  <c r="AL259" s="269"/>
      <c r="AM259" s="269"/>
      <c r="AN259" s="269"/>
      <c r="AO259" s="269"/>
      <c r="AP259" s="269"/>
      <c r="AQ259" s="269"/>
      <c r="AR259" s="269"/>
      <c r="AS259" s="269"/>
      <c r="AT259" s="269"/>
      <c r="AU259" s="269"/>
      <c r="AV259" s="269"/>
      <c r="AW259" s="269"/>
      <c r="AX259" s="269"/>
      <c r="AY259" s="269"/>
      <c r="AZ259" s="269"/>
      <c r="BA259" s="269"/>
      <c r="BB259" s="269"/>
      <c r="BC259" s="269"/>
      <c r="BD259" s="269"/>
      <c r="BE259" s="269"/>
      <c r="BF259" s="269"/>
      <c r="BG259" s="269"/>
      <c r="BH259" s="269"/>
      <c r="BI259" s="269"/>
      <c r="BJ259" s="269"/>
      <c r="BK259" s="269"/>
      <c r="BL259" s="269"/>
      <c r="BM259" s="269"/>
    </row>
    <row r="260" spans="2:65" s="276" customFormat="1" x14ac:dyDescent="0.2">
      <c r="B260" s="269"/>
      <c r="C260" s="1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 s="1"/>
      <c r="T260" s="1"/>
      <c r="U260" s="1"/>
      <c r="V260" s="1"/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AM260" s="269"/>
      <c r="AN260" s="269"/>
      <c r="AO260" s="269"/>
      <c r="AP260" s="269"/>
      <c r="AQ260" s="269"/>
      <c r="AR260" s="269"/>
      <c r="AS260" s="269"/>
      <c r="AT260" s="269"/>
      <c r="AU260" s="269"/>
      <c r="AV260" s="269"/>
      <c r="AW260" s="269"/>
      <c r="AX260" s="269"/>
      <c r="AY260" s="269"/>
      <c r="AZ260" s="269"/>
      <c r="BA260" s="269"/>
      <c r="BB260" s="269"/>
      <c r="BC260" s="269"/>
      <c r="BD260" s="269"/>
      <c r="BE260" s="269"/>
      <c r="BF260" s="269"/>
      <c r="BG260" s="269"/>
      <c r="BH260" s="269"/>
      <c r="BI260" s="269"/>
      <c r="BJ260" s="269"/>
      <c r="BK260" s="269"/>
      <c r="BL260" s="269"/>
      <c r="BM260" s="269"/>
    </row>
    <row r="261" spans="2:65" s="276" customFormat="1" x14ac:dyDescent="0.2">
      <c r="B261" s="269"/>
      <c r="C261" s="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 s="1"/>
      <c r="T261" s="1"/>
      <c r="U261" s="1"/>
      <c r="V261" s="1"/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I261" s="269"/>
      <c r="AJ261" s="269"/>
      <c r="AK261" s="269"/>
      <c r="AL261" s="269"/>
      <c r="AM261" s="269"/>
      <c r="AN261" s="269"/>
      <c r="AO261" s="269"/>
      <c r="AP261" s="269"/>
      <c r="AQ261" s="269"/>
      <c r="AR261" s="269"/>
      <c r="AS261" s="269"/>
      <c r="AT261" s="269"/>
      <c r="AU261" s="269"/>
      <c r="AV261" s="269"/>
      <c r="AW261" s="269"/>
      <c r="AX261" s="269"/>
      <c r="AY261" s="269"/>
      <c r="AZ261" s="269"/>
      <c r="BA261" s="269"/>
      <c r="BB261" s="269"/>
      <c r="BC261" s="269"/>
      <c r="BD261" s="269"/>
      <c r="BE261" s="269"/>
      <c r="BF261" s="269"/>
      <c r="BG261" s="269"/>
      <c r="BH261" s="269"/>
      <c r="BI261" s="269"/>
      <c r="BJ261" s="269"/>
      <c r="BK261" s="269"/>
      <c r="BL261" s="269"/>
      <c r="BM261" s="269"/>
    </row>
    <row r="262" spans="2:65" s="276" customFormat="1" x14ac:dyDescent="0.2">
      <c r="B262" s="269"/>
      <c r="C262" s="1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 s="1"/>
      <c r="T262" s="1"/>
      <c r="U262" s="1"/>
      <c r="V262" s="1"/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AM262" s="269"/>
      <c r="AN262" s="269"/>
      <c r="AO262" s="269"/>
      <c r="AP262" s="269"/>
      <c r="AQ262" s="269"/>
      <c r="AR262" s="269"/>
      <c r="AS262" s="269"/>
      <c r="AT262" s="269"/>
      <c r="AU262" s="269"/>
      <c r="AV262" s="269"/>
      <c r="AW262" s="269"/>
      <c r="AX262" s="269"/>
      <c r="AY262" s="269"/>
      <c r="AZ262" s="269"/>
      <c r="BA262" s="269"/>
      <c r="BB262" s="269"/>
      <c r="BC262" s="269"/>
      <c r="BD262" s="269"/>
      <c r="BE262" s="269"/>
      <c r="BF262" s="269"/>
      <c r="BG262" s="269"/>
      <c r="BH262" s="269"/>
      <c r="BI262" s="269"/>
      <c r="BJ262" s="269"/>
      <c r="BK262" s="269"/>
      <c r="BL262" s="269"/>
      <c r="BM262" s="269"/>
    </row>
    <row r="263" spans="2:65" s="276" customFormat="1" x14ac:dyDescent="0.2">
      <c r="B263" s="269"/>
      <c r="C263" s="1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 s="1"/>
      <c r="T263" s="1"/>
      <c r="U263" s="1"/>
      <c r="V263" s="1"/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AK263" s="269"/>
      <c r="AL263" s="269"/>
      <c r="AM263" s="269"/>
      <c r="AN263" s="269"/>
      <c r="AO263" s="269"/>
      <c r="AP263" s="269"/>
      <c r="AQ263" s="269"/>
      <c r="AR263" s="269"/>
      <c r="AS263" s="269"/>
      <c r="AT263" s="269"/>
      <c r="AU263" s="269"/>
      <c r="AV263" s="269"/>
      <c r="AW263" s="269"/>
      <c r="AX263" s="269"/>
      <c r="AY263" s="269"/>
      <c r="AZ263" s="269"/>
      <c r="BA263" s="269"/>
      <c r="BB263" s="269"/>
      <c r="BC263" s="269"/>
      <c r="BD263" s="269"/>
      <c r="BE263" s="269"/>
      <c r="BF263" s="269"/>
      <c r="BG263" s="269"/>
      <c r="BH263" s="269"/>
      <c r="BI263" s="269"/>
      <c r="BJ263" s="269"/>
      <c r="BK263" s="269"/>
      <c r="BL263" s="269"/>
      <c r="BM263" s="269"/>
    </row>
    <row r="264" spans="2:65" s="276" customFormat="1" x14ac:dyDescent="0.2">
      <c r="B264" s="269"/>
      <c r="C264" s="1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 s="1"/>
      <c r="T264" s="1"/>
      <c r="U264" s="1"/>
      <c r="V264" s="1"/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AM264" s="269"/>
      <c r="AN264" s="269"/>
      <c r="AO264" s="269"/>
      <c r="AP264" s="269"/>
      <c r="AQ264" s="269"/>
      <c r="AR264" s="269"/>
      <c r="AS264" s="269"/>
      <c r="AT264" s="269"/>
      <c r="AU264" s="269"/>
      <c r="AV264" s="269"/>
      <c r="AW264" s="269"/>
      <c r="AX264" s="269"/>
      <c r="AY264" s="269"/>
      <c r="AZ264" s="269"/>
      <c r="BA264" s="269"/>
      <c r="BB264" s="269"/>
      <c r="BC264" s="269"/>
      <c r="BD264" s="269"/>
      <c r="BE264" s="269"/>
      <c r="BF264" s="269"/>
      <c r="BG264" s="269"/>
      <c r="BH264" s="269"/>
      <c r="BI264" s="269"/>
      <c r="BJ264" s="269"/>
      <c r="BK264" s="269"/>
      <c r="BL264" s="269"/>
      <c r="BM264" s="269"/>
    </row>
    <row r="265" spans="2:65" s="276" customFormat="1" x14ac:dyDescent="0.2">
      <c r="B265" s="269"/>
      <c r="C265" s="1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 s="1"/>
      <c r="T265" s="1"/>
      <c r="U265" s="1"/>
      <c r="V265" s="1"/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AK265" s="269"/>
      <c r="AL265" s="269"/>
      <c r="AM265" s="269"/>
      <c r="AN265" s="269"/>
      <c r="AO265" s="269"/>
      <c r="AP265" s="269"/>
      <c r="AQ265" s="269"/>
      <c r="AR265" s="269"/>
      <c r="AS265" s="269"/>
      <c r="AT265" s="269"/>
      <c r="AU265" s="269"/>
      <c r="AV265" s="269"/>
      <c r="AW265" s="269"/>
      <c r="AX265" s="269"/>
      <c r="AY265" s="269"/>
      <c r="AZ265" s="269"/>
      <c r="BA265" s="269"/>
      <c r="BB265" s="269"/>
      <c r="BC265" s="269"/>
      <c r="BD265" s="269"/>
      <c r="BE265" s="269"/>
      <c r="BF265" s="269"/>
      <c r="BG265" s="269"/>
      <c r="BH265" s="269"/>
      <c r="BI265" s="269"/>
      <c r="BJ265" s="269"/>
      <c r="BK265" s="269"/>
      <c r="BL265" s="269"/>
      <c r="BM265" s="269"/>
    </row>
    <row r="266" spans="2:65" s="276" customFormat="1" x14ac:dyDescent="0.2">
      <c r="B266" s="269"/>
      <c r="C266" s="1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 s="1"/>
      <c r="T266" s="1"/>
      <c r="U266" s="1"/>
      <c r="V266" s="1"/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  <c r="AL266" s="269"/>
      <c r="AM266" s="269"/>
      <c r="AN266" s="269"/>
      <c r="AO266" s="269"/>
      <c r="AP266" s="269"/>
      <c r="AQ266" s="269"/>
      <c r="AR266" s="269"/>
      <c r="AS266" s="269"/>
      <c r="AT266" s="269"/>
      <c r="AU266" s="269"/>
      <c r="AV266" s="269"/>
      <c r="AW266" s="269"/>
      <c r="AX266" s="269"/>
      <c r="AY266" s="269"/>
      <c r="AZ266" s="269"/>
      <c r="BA266" s="269"/>
      <c r="BB266" s="269"/>
      <c r="BC266" s="269"/>
      <c r="BD266" s="269"/>
      <c r="BE266" s="269"/>
      <c r="BF266" s="269"/>
      <c r="BG266" s="269"/>
      <c r="BH266" s="269"/>
      <c r="BI266" s="269"/>
      <c r="BJ266" s="269"/>
      <c r="BK266" s="269"/>
      <c r="BL266" s="269"/>
      <c r="BM266" s="269"/>
    </row>
    <row r="267" spans="2:65" s="276" customFormat="1" x14ac:dyDescent="0.2">
      <c r="B267" s="269"/>
      <c r="C267" s="1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 s="1"/>
      <c r="T267" s="1"/>
      <c r="U267" s="1"/>
      <c r="V267" s="1"/>
      <c r="W267" s="269"/>
      <c r="X267" s="269"/>
      <c r="Y267" s="269"/>
      <c r="Z267" s="269"/>
      <c r="AA267" s="269"/>
      <c r="AB267" s="269"/>
      <c r="AC267" s="269"/>
      <c r="AD267" s="269"/>
      <c r="AE267" s="269"/>
      <c r="AF267" s="269"/>
      <c r="AG267" s="269"/>
      <c r="AH267" s="269"/>
      <c r="AI267" s="269"/>
      <c r="AJ267" s="269"/>
      <c r="AK267" s="269"/>
      <c r="AL267" s="269"/>
      <c r="AM267" s="269"/>
      <c r="AN267" s="269"/>
      <c r="AO267" s="269"/>
      <c r="AP267" s="269"/>
      <c r="AQ267" s="269"/>
      <c r="AR267" s="269"/>
      <c r="AS267" s="269"/>
      <c r="AT267" s="269"/>
      <c r="AU267" s="269"/>
      <c r="AV267" s="269"/>
      <c r="AW267" s="269"/>
      <c r="AX267" s="269"/>
      <c r="AY267" s="269"/>
      <c r="AZ267" s="269"/>
      <c r="BA267" s="269"/>
      <c r="BB267" s="269"/>
      <c r="BC267" s="269"/>
      <c r="BD267" s="269"/>
      <c r="BE267" s="269"/>
      <c r="BF267" s="269"/>
      <c r="BG267" s="269"/>
      <c r="BH267" s="269"/>
      <c r="BI267" s="269"/>
      <c r="BJ267" s="269"/>
      <c r="BK267" s="269"/>
      <c r="BL267" s="269"/>
      <c r="BM267" s="269"/>
    </row>
    <row r="268" spans="2:65" s="276" customFormat="1" x14ac:dyDescent="0.2">
      <c r="B268" s="269"/>
      <c r="C268" s="1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 s="1"/>
      <c r="T268" s="1"/>
      <c r="U268" s="1"/>
      <c r="V268" s="1"/>
      <c r="W268" s="269"/>
      <c r="X268" s="269"/>
      <c r="Y268" s="269"/>
      <c r="Z268" s="269"/>
      <c r="AA268" s="269"/>
      <c r="AB268" s="269"/>
      <c r="AC268" s="269"/>
      <c r="AD268" s="269"/>
      <c r="AE268" s="269"/>
      <c r="AF268" s="269"/>
      <c r="AG268" s="269"/>
      <c r="AH268" s="269"/>
      <c r="AI268" s="269"/>
      <c r="AJ268" s="269"/>
      <c r="AK268" s="269"/>
      <c r="AL268" s="269"/>
      <c r="AM268" s="269"/>
      <c r="AN268" s="269"/>
      <c r="AO268" s="269"/>
      <c r="AP268" s="269"/>
      <c r="AQ268" s="269"/>
      <c r="AR268" s="269"/>
      <c r="AS268" s="269"/>
      <c r="AT268" s="269"/>
      <c r="AU268" s="269"/>
      <c r="AV268" s="269"/>
      <c r="AW268" s="269"/>
      <c r="AX268" s="269"/>
      <c r="AY268" s="269"/>
      <c r="AZ268" s="269"/>
      <c r="BA268" s="269"/>
      <c r="BB268" s="269"/>
      <c r="BC268" s="269"/>
      <c r="BD268" s="269"/>
      <c r="BE268" s="269"/>
      <c r="BF268" s="269"/>
      <c r="BG268" s="269"/>
      <c r="BH268" s="269"/>
      <c r="BI268" s="269"/>
      <c r="BJ268" s="269"/>
      <c r="BK268" s="269"/>
      <c r="BL268" s="269"/>
      <c r="BM268" s="269"/>
    </row>
    <row r="269" spans="2:65" s="276" customFormat="1" x14ac:dyDescent="0.2">
      <c r="B269" s="269"/>
      <c r="C269" s="1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 s="1"/>
      <c r="T269" s="1"/>
      <c r="U269" s="1"/>
      <c r="V269" s="1"/>
      <c r="W269" s="269"/>
      <c r="X269" s="269"/>
      <c r="Y269" s="269"/>
      <c r="Z269" s="269"/>
      <c r="AA269" s="269"/>
      <c r="AB269" s="269"/>
      <c r="AC269" s="269"/>
      <c r="AD269" s="269"/>
      <c r="AE269" s="269"/>
      <c r="AF269" s="269"/>
      <c r="AG269" s="269"/>
      <c r="AH269" s="269"/>
      <c r="AI269" s="269"/>
      <c r="AJ269" s="269"/>
      <c r="AK269" s="269"/>
      <c r="AL269" s="269"/>
      <c r="AM269" s="269"/>
      <c r="AN269" s="269"/>
      <c r="AO269" s="269"/>
      <c r="AP269" s="269"/>
      <c r="AQ269" s="269"/>
      <c r="AR269" s="269"/>
      <c r="AS269" s="269"/>
      <c r="AT269" s="269"/>
      <c r="AU269" s="269"/>
      <c r="AV269" s="269"/>
      <c r="AW269" s="269"/>
      <c r="AX269" s="269"/>
      <c r="AY269" s="269"/>
      <c r="AZ269" s="269"/>
      <c r="BA269" s="269"/>
      <c r="BB269" s="269"/>
      <c r="BC269" s="269"/>
      <c r="BD269" s="269"/>
      <c r="BE269" s="269"/>
      <c r="BF269" s="269"/>
      <c r="BG269" s="269"/>
      <c r="BH269" s="269"/>
      <c r="BI269" s="269"/>
      <c r="BJ269" s="269"/>
      <c r="BK269" s="269"/>
      <c r="BL269" s="269"/>
      <c r="BM269" s="269"/>
    </row>
    <row r="270" spans="2:65" s="276" customFormat="1" x14ac:dyDescent="0.2">
      <c r="B270" s="269"/>
      <c r="C270" s="1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 s="1"/>
      <c r="T270" s="1"/>
      <c r="U270" s="1"/>
      <c r="V270" s="1"/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AO270" s="269"/>
      <c r="AP270" s="269"/>
      <c r="AQ270" s="269"/>
      <c r="AR270" s="269"/>
      <c r="AS270" s="269"/>
      <c r="AT270" s="269"/>
      <c r="AU270" s="269"/>
      <c r="AV270" s="269"/>
      <c r="AW270" s="269"/>
      <c r="AX270" s="269"/>
      <c r="AY270" s="269"/>
      <c r="AZ270" s="269"/>
      <c r="BA270" s="269"/>
      <c r="BB270" s="269"/>
      <c r="BC270" s="269"/>
      <c r="BD270" s="269"/>
      <c r="BE270" s="269"/>
      <c r="BF270" s="269"/>
      <c r="BG270" s="269"/>
      <c r="BH270" s="269"/>
      <c r="BI270" s="269"/>
      <c r="BJ270" s="269"/>
      <c r="BK270" s="269"/>
      <c r="BL270" s="269"/>
      <c r="BM270" s="269"/>
    </row>
    <row r="271" spans="2:65" s="276" customFormat="1" x14ac:dyDescent="0.2">
      <c r="B271" s="269"/>
      <c r="C271" s="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 s="1"/>
      <c r="T271" s="1"/>
      <c r="U271" s="1"/>
      <c r="V271" s="1"/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AK271" s="269"/>
      <c r="AL271" s="269"/>
      <c r="AM271" s="269"/>
      <c r="AN271" s="269"/>
      <c r="AO271" s="269"/>
      <c r="AP271" s="269"/>
      <c r="AQ271" s="269"/>
      <c r="AR271" s="269"/>
      <c r="AS271" s="269"/>
      <c r="AT271" s="269"/>
      <c r="AU271" s="269"/>
      <c r="AV271" s="269"/>
      <c r="AW271" s="269"/>
      <c r="AX271" s="269"/>
      <c r="AY271" s="269"/>
      <c r="AZ271" s="269"/>
      <c r="BA271" s="269"/>
      <c r="BB271" s="269"/>
      <c r="BC271" s="269"/>
      <c r="BD271" s="269"/>
      <c r="BE271" s="269"/>
      <c r="BF271" s="269"/>
      <c r="BG271" s="269"/>
      <c r="BH271" s="269"/>
      <c r="BI271" s="269"/>
      <c r="BJ271" s="269"/>
      <c r="BK271" s="269"/>
      <c r="BL271" s="269"/>
      <c r="BM271" s="269"/>
    </row>
    <row r="272" spans="2:65" s="276" customFormat="1" x14ac:dyDescent="0.2">
      <c r="B272" s="269"/>
      <c r="C272" s="1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 s="1"/>
      <c r="T272" s="1"/>
      <c r="U272" s="1"/>
      <c r="V272" s="1"/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AK272" s="269"/>
      <c r="AL272" s="269"/>
      <c r="AM272" s="269"/>
      <c r="AN272" s="269"/>
      <c r="AO272" s="269"/>
      <c r="AP272" s="269"/>
      <c r="AQ272" s="269"/>
      <c r="AR272" s="269"/>
      <c r="AS272" s="269"/>
      <c r="AT272" s="269"/>
      <c r="AU272" s="269"/>
      <c r="AV272" s="269"/>
      <c r="AW272" s="269"/>
      <c r="AX272" s="269"/>
      <c r="AY272" s="269"/>
      <c r="AZ272" s="269"/>
      <c r="BA272" s="269"/>
      <c r="BB272" s="269"/>
      <c r="BC272" s="269"/>
      <c r="BD272" s="269"/>
      <c r="BE272" s="269"/>
      <c r="BF272" s="269"/>
      <c r="BG272" s="269"/>
      <c r="BH272" s="269"/>
      <c r="BI272" s="269"/>
      <c r="BJ272" s="269"/>
      <c r="BK272" s="269"/>
      <c r="BL272" s="269"/>
      <c r="BM272" s="269"/>
    </row>
    <row r="273" spans="2:65" s="276" customFormat="1" x14ac:dyDescent="0.2">
      <c r="B273" s="269"/>
      <c r="C273" s="1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 s="1"/>
      <c r="T273" s="1"/>
      <c r="U273" s="1"/>
      <c r="V273" s="1"/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  <c r="AL273" s="269"/>
      <c r="AM273" s="269"/>
      <c r="AN273" s="269"/>
      <c r="AO273" s="269"/>
      <c r="AP273" s="269"/>
      <c r="AQ273" s="269"/>
      <c r="AR273" s="269"/>
      <c r="AS273" s="269"/>
      <c r="AT273" s="269"/>
      <c r="AU273" s="269"/>
      <c r="AV273" s="269"/>
      <c r="AW273" s="269"/>
      <c r="AX273" s="269"/>
      <c r="AY273" s="269"/>
      <c r="AZ273" s="269"/>
      <c r="BA273" s="269"/>
      <c r="BB273" s="269"/>
      <c r="BC273" s="269"/>
      <c r="BD273" s="269"/>
      <c r="BE273" s="269"/>
      <c r="BF273" s="269"/>
      <c r="BG273" s="269"/>
      <c r="BH273" s="269"/>
      <c r="BI273" s="269"/>
      <c r="BJ273" s="269"/>
      <c r="BK273" s="269"/>
      <c r="BL273" s="269"/>
      <c r="BM273" s="269"/>
    </row>
    <row r="274" spans="2:65" s="276" customFormat="1" x14ac:dyDescent="0.2">
      <c r="B274" s="269"/>
      <c r="C274" s="1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 s="1"/>
      <c r="T274" s="1"/>
      <c r="U274" s="1"/>
      <c r="V274" s="1"/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69"/>
      <c r="AG274" s="269"/>
      <c r="AH274" s="269"/>
      <c r="AI274" s="269"/>
      <c r="AJ274" s="269"/>
      <c r="AK274" s="269"/>
      <c r="AL274" s="269"/>
      <c r="AM274" s="269"/>
      <c r="AN274" s="269"/>
      <c r="AO274" s="269"/>
      <c r="AP274" s="269"/>
      <c r="AQ274" s="269"/>
      <c r="AR274" s="269"/>
      <c r="AS274" s="269"/>
      <c r="AT274" s="269"/>
      <c r="AU274" s="269"/>
      <c r="AV274" s="269"/>
      <c r="AW274" s="269"/>
      <c r="AX274" s="269"/>
      <c r="AY274" s="269"/>
      <c r="AZ274" s="269"/>
      <c r="BA274" s="269"/>
      <c r="BB274" s="269"/>
      <c r="BC274" s="269"/>
      <c r="BD274" s="269"/>
      <c r="BE274" s="269"/>
      <c r="BF274" s="269"/>
      <c r="BG274" s="269"/>
      <c r="BH274" s="269"/>
      <c r="BI274" s="269"/>
      <c r="BJ274" s="269"/>
      <c r="BK274" s="269"/>
      <c r="BL274" s="269"/>
      <c r="BM274" s="269"/>
    </row>
    <row r="275" spans="2:65" s="276" customFormat="1" x14ac:dyDescent="0.2">
      <c r="B275" s="269"/>
      <c r="C275" s="1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 s="1"/>
      <c r="T275" s="1"/>
      <c r="U275" s="1"/>
      <c r="V275" s="1"/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AK275" s="269"/>
      <c r="AL275" s="269"/>
      <c r="AM275" s="269"/>
      <c r="AN275" s="269"/>
      <c r="AO275" s="269"/>
      <c r="AP275" s="269"/>
      <c r="AQ275" s="269"/>
      <c r="AR275" s="269"/>
      <c r="AS275" s="269"/>
      <c r="AT275" s="269"/>
      <c r="AU275" s="269"/>
      <c r="AV275" s="269"/>
      <c r="AW275" s="269"/>
      <c r="AX275" s="269"/>
      <c r="AY275" s="269"/>
      <c r="AZ275" s="269"/>
      <c r="BA275" s="269"/>
      <c r="BB275" s="269"/>
      <c r="BC275" s="269"/>
      <c r="BD275" s="269"/>
      <c r="BE275" s="269"/>
      <c r="BF275" s="269"/>
      <c r="BG275" s="269"/>
      <c r="BH275" s="269"/>
      <c r="BI275" s="269"/>
      <c r="BJ275" s="269"/>
      <c r="BK275" s="269"/>
      <c r="BL275" s="269"/>
      <c r="BM275" s="269"/>
    </row>
    <row r="276" spans="2:65" s="276" customFormat="1" x14ac:dyDescent="0.2">
      <c r="B276" s="269"/>
      <c r="C276" s="1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 s="1"/>
      <c r="T276" s="1"/>
      <c r="U276" s="1"/>
      <c r="V276" s="1"/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AI276" s="269"/>
      <c r="AJ276" s="269"/>
      <c r="AK276" s="269"/>
      <c r="AL276" s="269"/>
      <c r="AM276" s="269"/>
      <c r="AN276" s="269"/>
      <c r="AO276" s="269"/>
      <c r="AP276" s="269"/>
      <c r="AQ276" s="269"/>
      <c r="AR276" s="269"/>
      <c r="AS276" s="269"/>
      <c r="AT276" s="269"/>
      <c r="AU276" s="269"/>
      <c r="AV276" s="269"/>
      <c r="AW276" s="269"/>
      <c r="AX276" s="269"/>
      <c r="AY276" s="269"/>
      <c r="AZ276" s="269"/>
      <c r="BA276" s="269"/>
      <c r="BB276" s="269"/>
      <c r="BC276" s="269"/>
      <c r="BD276" s="269"/>
      <c r="BE276" s="269"/>
      <c r="BF276" s="269"/>
      <c r="BG276" s="269"/>
      <c r="BH276" s="269"/>
      <c r="BI276" s="269"/>
      <c r="BJ276" s="269"/>
      <c r="BK276" s="269"/>
      <c r="BL276" s="269"/>
      <c r="BM276" s="269"/>
    </row>
    <row r="277" spans="2:65" s="276" customFormat="1" x14ac:dyDescent="0.2">
      <c r="B277" s="269"/>
      <c r="C277" s="1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 s="1"/>
      <c r="T277" s="1"/>
      <c r="U277" s="1"/>
      <c r="V277" s="1"/>
      <c r="W277" s="269"/>
      <c r="X277" s="269"/>
      <c r="Y277" s="269"/>
      <c r="Z277" s="269"/>
      <c r="AA277" s="269"/>
      <c r="AB277" s="269"/>
      <c r="AC277" s="269"/>
      <c r="AD277" s="269"/>
      <c r="AE277" s="269"/>
      <c r="AF277" s="269"/>
      <c r="AG277" s="269"/>
      <c r="AH277" s="269"/>
      <c r="AI277" s="269"/>
      <c r="AJ277" s="269"/>
      <c r="AK277" s="269"/>
      <c r="AL277" s="269"/>
      <c r="AM277" s="269"/>
      <c r="AN277" s="269"/>
      <c r="AO277" s="269"/>
      <c r="AP277" s="269"/>
      <c r="AQ277" s="269"/>
      <c r="AR277" s="269"/>
      <c r="AS277" s="269"/>
      <c r="AT277" s="269"/>
      <c r="AU277" s="269"/>
      <c r="AV277" s="269"/>
      <c r="AW277" s="269"/>
      <c r="AX277" s="269"/>
      <c r="AY277" s="269"/>
      <c r="AZ277" s="269"/>
      <c r="BA277" s="269"/>
      <c r="BB277" s="269"/>
      <c r="BC277" s="269"/>
      <c r="BD277" s="269"/>
      <c r="BE277" s="269"/>
      <c r="BF277" s="269"/>
      <c r="BG277" s="269"/>
      <c r="BH277" s="269"/>
      <c r="BI277" s="269"/>
      <c r="BJ277" s="269"/>
      <c r="BK277" s="269"/>
      <c r="BL277" s="269"/>
      <c r="BM277" s="269"/>
    </row>
    <row r="278" spans="2:65" s="276" customFormat="1" x14ac:dyDescent="0.2">
      <c r="B278" s="269"/>
      <c r="C278" s="1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 s="1"/>
      <c r="T278" s="1"/>
      <c r="U278" s="1"/>
      <c r="V278" s="1"/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AK278" s="269"/>
      <c r="AL278" s="269"/>
      <c r="AM278" s="269"/>
      <c r="AN278" s="269"/>
      <c r="AO278" s="269"/>
      <c r="AP278" s="269"/>
      <c r="AQ278" s="269"/>
      <c r="AR278" s="269"/>
      <c r="AS278" s="269"/>
      <c r="AT278" s="269"/>
      <c r="AU278" s="269"/>
      <c r="AV278" s="269"/>
      <c r="AW278" s="269"/>
      <c r="AX278" s="269"/>
      <c r="AY278" s="269"/>
      <c r="AZ278" s="269"/>
      <c r="BA278" s="269"/>
      <c r="BB278" s="269"/>
      <c r="BC278" s="269"/>
      <c r="BD278" s="269"/>
      <c r="BE278" s="269"/>
      <c r="BF278" s="269"/>
      <c r="BG278" s="269"/>
      <c r="BH278" s="269"/>
      <c r="BI278" s="269"/>
      <c r="BJ278" s="269"/>
      <c r="BK278" s="269"/>
      <c r="BL278" s="269"/>
      <c r="BM278" s="269"/>
    </row>
    <row r="279" spans="2:65" s="276" customFormat="1" x14ac:dyDescent="0.2">
      <c r="B279" s="269"/>
      <c r="C279" s="1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 s="1"/>
      <c r="T279" s="1"/>
      <c r="U279" s="1"/>
      <c r="V279" s="1"/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  <c r="AL279" s="269"/>
      <c r="AM279" s="269"/>
      <c r="AN279" s="269"/>
      <c r="AO279" s="269"/>
      <c r="AP279" s="269"/>
      <c r="AQ279" s="269"/>
      <c r="AR279" s="269"/>
      <c r="AS279" s="269"/>
      <c r="AT279" s="269"/>
      <c r="AU279" s="269"/>
      <c r="AV279" s="269"/>
      <c r="AW279" s="269"/>
      <c r="AX279" s="269"/>
      <c r="AY279" s="269"/>
      <c r="AZ279" s="269"/>
      <c r="BA279" s="269"/>
      <c r="BB279" s="269"/>
      <c r="BC279" s="269"/>
      <c r="BD279" s="269"/>
      <c r="BE279" s="269"/>
      <c r="BF279" s="269"/>
      <c r="BG279" s="269"/>
      <c r="BH279" s="269"/>
      <c r="BI279" s="269"/>
      <c r="BJ279" s="269"/>
      <c r="BK279" s="269"/>
      <c r="BL279" s="269"/>
      <c r="BM279" s="269"/>
    </row>
    <row r="280" spans="2:65" s="276" customFormat="1" x14ac:dyDescent="0.2">
      <c r="B280" s="269"/>
      <c r="C280" s="1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 s="1"/>
      <c r="T280" s="1"/>
      <c r="U280" s="1"/>
      <c r="V280" s="1"/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I280" s="269"/>
      <c r="AJ280" s="269"/>
      <c r="AK280" s="269"/>
      <c r="AL280" s="269"/>
      <c r="AM280" s="269"/>
      <c r="AN280" s="269"/>
      <c r="AO280" s="269"/>
      <c r="AP280" s="269"/>
      <c r="AQ280" s="269"/>
      <c r="AR280" s="269"/>
      <c r="AS280" s="269"/>
      <c r="AT280" s="269"/>
      <c r="AU280" s="269"/>
      <c r="AV280" s="269"/>
      <c r="AW280" s="269"/>
      <c r="AX280" s="269"/>
      <c r="AY280" s="269"/>
      <c r="AZ280" s="269"/>
      <c r="BA280" s="269"/>
      <c r="BB280" s="269"/>
      <c r="BC280" s="269"/>
      <c r="BD280" s="269"/>
      <c r="BE280" s="269"/>
      <c r="BF280" s="269"/>
      <c r="BG280" s="269"/>
      <c r="BH280" s="269"/>
      <c r="BI280" s="269"/>
      <c r="BJ280" s="269"/>
      <c r="BK280" s="269"/>
      <c r="BL280" s="269"/>
      <c r="BM280" s="269"/>
    </row>
    <row r="281" spans="2:65" s="276" customFormat="1" x14ac:dyDescent="0.2">
      <c r="B281" s="269"/>
      <c r="C281" s="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 s="1"/>
      <c r="T281" s="1"/>
      <c r="U281" s="1"/>
      <c r="V281" s="1"/>
      <c r="W281" s="269"/>
      <c r="X281" s="269"/>
      <c r="Y281" s="269"/>
      <c r="Z281" s="269"/>
      <c r="AA281" s="269"/>
      <c r="AB281" s="269"/>
      <c r="AC281" s="269"/>
      <c r="AD281" s="269"/>
      <c r="AE281" s="269"/>
      <c r="AF281" s="269"/>
      <c r="AG281" s="269"/>
      <c r="AH281" s="269"/>
      <c r="AI281" s="269"/>
      <c r="AJ281" s="269"/>
      <c r="AK281" s="269"/>
      <c r="AL281" s="269"/>
      <c r="AM281" s="269"/>
      <c r="AN281" s="269"/>
      <c r="AO281" s="269"/>
      <c r="AP281" s="269"/>
      <c r="AQ281" s="269"/>
      <c r="AR281" s="269"/>
      <c r="AS281" s="269"/>
      <c r="AT281" s="269"/>
      <c r="AU281" s="269"/>
      <c r="AV281" s="269"/>
      <c r="AW281" s="269"/>
      <c r="AX281" s="269"/>
      <c r="AY281" s="269"/>
      <c r="AZ281" s="269"/>
      <c r="BA281" s="269"/>
      <c r="BB281" s="269"/>
      <c r="BC281" s="269"/>
      <c r="BD281" s="269"/>
      <c r="BE281" s="269"/>
      <c r="BF281" s="269"/>
      <c r="BG281" s="269"/>
      <c r="BH281" s="269"/>
      <c r="BI281" s="269"/>
      <c r="BJ281" s="269"/>
      <c r="BK281" s="269"/>
      <c r="BL281" s="269"/>
      <c r="BM281" s="269"/>
    </row>
    <row r="282" spans="2:65" s="276" customFormat="1" x14ac:dyDescent="0.2">
      <c r="B282" s="269"/>
      <c r="C282" s="1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 s="1"/>
      <c r="T282" s="1"/>
      <c r="U282" s="1"/>
      <c r="V282" s="1"/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AI282" s="269"/>
      <c r="AJ282" s="269"/>
      <c r="AK282" s="269"/>
      <c r="AL282" s="269"/>
      <c r="AM282" s="269"/>
      <c r="AN282" s="269"/>
      <c r="AO282" s="269"/>
      <c r="AP282" s="269"/>
      <c r="AQ282" s="269"/>
      <c r="AR282" s="269"/>
      <c r="AS282" s="269"/>
      <c r="AT282" s="269"/>
      <c r="AU282" s="269"/>
      <c r="AV282" s="269"/>
      <c r="AW282" s="269"/>
      <c r="AX282" s="269"/>
      <c r="AY282" s="269"/>
      <c r="AZ282" s="269"/>
      <c r="BA282" s="269"/>
      <c r="BB282" s="269"/>
      <c r="BC282" s="269"/>
      <c r="BD282" s="269"/>
      <c r="BE282" s="269"/>
      <c r="BF282" s="269"/>
      <c r="BG282" s="269"/>
      <c r="BH282" s="269"/>
      <c r="BI282" s="269"/>
      <c r="BJ282" s="269"/>
      <c r="BK282" s="269"/>
      <c r="BL282" s="269"/>
      <c r="BM282" s="269"/>
    </row>
    <row r="283" spans="2:65" s="276" customFormat="1" x14ac:dyDescent="0.2">
      <c r="B283" s="269"/>
      <c r="C283" s="1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 s="1"/>
      <c r="T283" s="1"/>
      <c r="U283" s="1"/>
      <c r="V283" s="1"/>
      <c r="W283" s="269"/>
      <c r="X283" s="269"/>
      <c r="Y283" s="269"/>
      <c r="Z283" s="269"/>
      <c r="AA283" s="269"/>
      <c r="AB283" s="269"/>
      <c r="AC283" s="269"/>
      <c r="AD283" s="269"/>
      <c r="AE283" s="269"/>
      <c r="AF283" s="269"/>
      <c r="AG283" s="269"/>
      <c r="AH283" s="269"/>
      <c r="AI283" s="269"/>
      <c r="AJ283" s="269"/>
      <c r="AK283" s="269"/>
      <c r="AL283" s="269"/>
      <c r="AM283" s="269"/>
      <c r="AN283" s="269"/>
      <c r="AO283" s="269"/>
      <c r="AP283" s="269"/>
      <c r="AQ283" s="269"/>
      <c r="AR283" s="269"/>
      <c r="AS283" s="269"/>
      <c r="AT283" s="269"/>
      <c r="AU283" s="269"/>
      <c r="AV283" s="269"/>
      <c r="AW283" s="269"/>
      <c r="AX283" s="269"/>
      <c r="AY283" s="269"/>
      <c r="AZ283" s="269"/>
      <c r="BA283" s="269"/>
      <c r="BB283" s="269"/>
      <c r="BC283" s="269"/>
      <c r="BD283" s="269"/>
      <c r="BE283" s="269"/>
      <c r="BF283" s="269"/>
      <c r="BG283" s="269"/>
      <c r="BH283" s="269"/>
      <c r="BI283" s="269"/>
      <c r="BJ283" s="269"/>
      <c r="BK283" s="269"/>
      <c r="BL283" s="269"/>
      <c r="BM283" s="269"/>
    </row>
    <row r="284" spans="2:65" s="276" customFormat="1" x14ac:dyDescent="0.2">
      <c r="B284" s="269"/>
      <c r="C284" s="1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 s="1"/>
      <c r="T284" s="1"/>
      <c r="U284" s="1"/>
      <c r="V284" s="1"/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AI284" s="269"/>
      <c r="AJ284" s="269"/>
      <c r="AK284" s="269"/>
      <c r="AL284" s="269"/>
      <c r="AM284" s="269"/>
      <c r="AN284" s="269"/>
      <c r="AO284" s="269"/>
      <c r="AP284" s="269"/>
      <c r="AQ284" s="269"/>
      <c r="AR284" s="269"/>
      <c r="AS284" s="269"/>
      <c r="AT284" s="269"/>
      <c r="AU284" s="269"/>
      <c r="AV284" s="269"/>
      <c r="AW284" s="269"/>
      <c r="AX284" s="269"/>
      <c r="AY284" s="269"/>
      <c r="AZ284" s="269"/>
      <c r="BA284" s="269"/>
      <c r="BB284" s="269"/>
      <c r="BC284" s="269"/>
      <c r="BD284" s="269"/>
      <c r="BE284" s="269"/>
      <c r="BF284" s="269"/>
      <c r="BG284" s="269"/>
      <c r="BH284" s="269"/>
      <c r="BI284" s="269"/>
      <c r="BJ284" s="269"/>
      <c r="BK284" s="269"/>
      <c r="BL284" s="269"/>
      <c r="BM284" s="269"/>
    </row>
    <row r="285" spans="2:65" s="276" customFormat="1" x14ac:dyDescent="0.2">
      <c r="B285" s="269"/>
      <c r="C285" s="1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 s="1"/>
      <c r="T285" s="1"/>
      <c r="U285" s="1"/>
      <c r="V285" s="1"/>
      <c r="W285" s="269"/>
      <c r="X285" s="269"/>
      <c r="Y285" s="269"/>
      <c r="Z285" s="269"/>
      <c r="AA285" s="269"/>
      <c r="AB285" s="269"/>
      <c r="AC285" s="269"/>
      <c r="AD285" s="269"/>
      <c r="AE285" s="269"/>
      <c r="AF285" s="269"/>
      <c r="AG285" s="269"/>
      <c r="AH285" s="269"/>
      <c r="AI285" s="269"/>
      <c r="AJ285" s="269"/>
      <c r="AK285" s="269"/>
      <c r="AL285" s="269"/>
      <c r="AM285" s="269"/>
      <c r="AN285" s="269"/>
      <c r="AO285" s="269"/>
      <c r="AP285" s="269"/>
      <c r="AQ285" s="269"/>
      <c r="AR285" s="269"/>
      <c r="AS285" s="269"/>
      <c r="AT285" s="269"/>
      <c r="AU285" s="269"/>
      <c r="AV285" s="269"/>
      <c r="AW285" s="269"/>
      <c r="AX285" s="269"/>
      <c r="AY285" s="269"/>
      <c r="AZ285" s="269"/>
      <c r="BA285" s="269"/>
      <c r="BB285" s="269"/>
      <c r="BC285" s="269"/>
      <c r="BD285" s="269"/>
      <c r="BE285" s="269"/>
      <c r="BF285" s="269"/>
      <c r="BG285" s="269"/>
      <c r="BH285" s="269"/>
      <c r="BI285" s="269"/>
      <c r="BJ285" s="269"/>
      <c r="BK285" s="269"/>
      <c r="BL285" s="269"/>
      <c r="BM285" s="269"/>
    </row>
    <row r="286" spans="2:65" s="276" customFormat="1" x14ac:dyDescent="0.2">
      <c r="B286" s="269"/>
      <c r="C286" s="1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 s="1"/>
      <c r="T286" s="1"/>
      <c r="U286" s="1"/>
      <c r="V286" s="1"/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AG286" s="269"/>
      <c r="AH286" s="269"/>
      <c r="AI286" s="269"/>
      <c r="AJ286" s="269"/>
      <c r="AK286" s="269"/>
      <c r="AL286" s="269"/>
      <c r="AM286" s="269"/>
      <c r="AN286" s="269"/>
      <c r="AO286" s="269"/>
      <c r="AP286" s="269"/>
      <c r="AQ286" s="269"/>
      <c r="AR286" s="269"/>
      <c r="AS286" s="269"/>
      <c r="AT286" s="269"/>
      <c r="AU286" s="269"/>
      <c r="AV286" s="269"/>
      <c r="AW286" s="269"/>
      <c r="AX286" s="269"/>
      <c r="AY286" s="269"/>
      <c r="AZ286" s="269"/>
      <c r="BA286" s="269"/>
      <c r="BB286" s="269"/>
      <c r="BC286" s="269"/>
      <c r="BD286" s="269"/>
      <c r="BE286" s="269"/>
      <c r="BF286" s="269"/>
      <c r="BG286" s="269"/>
      <c r="BH286" s="269"/>
      <c r="BI286" s="269"/>
      <c r="BJ286" s="269"/>
      <c r="BK286" s="269"/>
      <c r="BL286" s="269"/>
      <c r="BM286" s="269"/>
    </row>
    <row r="287" spans="2:65" s="276" customFormat="1" x14ac:dyDescent="0.2">
      <c r="B287" s="269"/>
      <c r="C287" s="1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 s="1"/>
      <c r="T287" s="1"/>
      <c r="U287" s="1"/>
      <c r="V287" s="1"/>
      <c r="W287" s="269"/>
      <c r="X287" s="269"/>
      <c r="Y287" s="269"/>
      <c r="Z287" s="269"/>
      <c r="AA287" s="269"/>
      <c r="AB287" s="269"/>
      <c r="AC287" s="269"/>
      <c r="AD287" s="269"/>
      <c r="AE287" s="269"/>
      <c r="AF287" s="269"/>
      <c r="AG287" s="269"/>
      <c r="AH287" s="269"/>
      <c r="AI287" s="269"/>
      <c r="AJ287" s="269"/>
      <c r="AK287" s="269"/>
      <c r="AL287" s="269"/>
      <c r="AM287" s="269"/>
      <c r="AN287" s="269"/>
      <c r="AO287" s="269"/>
      <c r="AP287" s="269"/>
      <c r="AQ287" s="269"/>
      <c r="AR287" s="269"/>
      <c r="AS287" s="269"/>
      <c r="AT287" s="269"/>
      <c r="AU287" s="269"/>
      <c r="AV287" s="269"/>
      <c r="AW287" s="269"/>
      <c r="AX287" s="269"/>
      <c r="AY287" s="269"/>
      <c r="AZ287" s="269"/>
      <c r="BA287" s="269"/>
      <c r="BB287" s="269"/>
      <c r="BC287" s="269"/>
      <c r="BD287" s="269"/>
      <c r="BE287" s="269"/>
      <c r="BF287" s="269"/>
      <c r="BG287" s="269"/>
      <c r="BH287" s="269"/>
      <c r="BI287" s="269"/>
      <c r="BJ287" s="269"/>
      <c r="BK287" s="269"/>
      <c r="BL287" s="269"/>
      <c r="BM287" s="269"/>
    </row>
    <row r="288" spans="2:65" s="276" customFormat="1" x14ac:dyDescent="0.2">
      <c r="B288" s="269"/>
      <c r="C288" s="1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 s="1"/>
      <c r="T288" s="1"/>
      <c r="U288" s="1"/>
      <c r="V288" s="1"/>
      <c r="W288" s="269"/>
      <c r="X288" s="269"/>
      <c r="Y288" s="269"/>
      <c r="Z288" s="269"/>
      <c r="AA288" s="269"/>
      <c r="AB288" s="269"/>
      <c r="AC288" s="269"/>
      <c r="AD288" s="269"/>
      <c r="AE288" s="269"/>
      <c r="AF288" s="269"/>
      <c r="AG288" s="269"/>
      <c r="AH288" s="269"/>
      <c r="AI288" s="269"/>
      <c r="AJ288" s="269"/>
      <c r="AK288" s="269"/>
      <c r="AL288" s="269"/>
      <c r="AM288" s="269"/>
      <c r="AN288" s="269"/>
      <c r="AO288" s="269"/>
      <c r="AP288" s="269"/>
      <c r="AQ288" s="269"/>
      <c r="AR288" s="269"/>
      <c r="AS288" s="269"/>
      <c r="AT288" s="269"/>
      <c r="AU288" s="269"/>
      <c r="AV288" s="269"/>
      <c r="AW288" s="269"/>
      <c r="AX288" s="269"/>
      <c r="AY288" s="269"/>
      <c r="AZ288" s="269"/>
      <c r="BA288" s="269"/>
      <c r="BB288" s="269"/>
      <c r="BC288" s="269"/>
      <c r="BD288" s="269"/>
      <c r="BE288" s="269"/>
      <c r="BF288" s="269"/>
      <c r="BG288" s="269"/>
      <c r="BH288" s="269"/>
      <c r="BI288" s="269"/>
      <c r="BJ288" s="269"/>
      <c r="BK288" s="269"/>
      <c r="BL288" s="269"/>
      <c r="BM288" s="269"/>
    </row>
    <row r="289" spans="2:65" s="276" customFormat="1" x14ac:dyDescent="0.2">
      <c r="B289" s="269"/>
      <c r="C289" s="1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 s="1"/>
      <c r="T289" s="1"/>
      <c r="U289" s="1"/>
      <c r="V289" s="1"/>
      <c r="W289" s="269"/>
      <c r="X289" s="269"/>
      <c r="Y289" s="269"/>
      <c r="Z289" s="269"/>
      <c r="AA289" s="269"/>
      <c r="AB289" s="269"/>
      <c r="AC289" s="269"/>
      <c r="AD289" s="269"/>
      <c r="AE289" s="269"/>
      <c r="AF289" s="269"/>
      <c r="AG289" s="269"/>
      <c r="AH289" s="269"/>
      <c r="AI289" s="269"/>
      <c r="AJ289" s="269"/>
      <c r="AK289" s="269"/>
      <c r="AL289" s="269"/>
      <c r="AM289" s="269"/>
      <c r="AN289" s="269"/>
      <c r="AO289" s="269"/>
      <c r="AP289" s="269"/>
      <c r="AQ289" s="269"/>
      <c r="AR289" s="269"/>
      <c r="AS289" s="269"/>
      <c r="AT289" s="269"/>
      <c r="AU289" s="269"/>
      <c r="AV289" s="269"/>
      <c r="AW289" s="269"/>
      <c r="AX289" s="269"/>
      <c r="AY289" s="269"/>
      <c r="AZ289" s="269"/>
      <c r="BA289" s="269"/>
      <c r="BB289" s="269"/>
      <c r="BC289" s="269"/>
      <c r="BD289" s="269"/>
      <c r="BE289" s="269"/>
      <c r="BF289" s="269"/>
      <c r="BG289" s="269"/>
      <c r="BH289" s="269"/>
      <c r="BI289" s="269"/>
      <c r="BJ289" s="269"/>
      <c r="BK289" s="269"/>
      <c r="BL289" s="269"/>
      <c r="BM289" s="269"/>
    </row>
    <row r="290" spans="2:65" s="276" customFormat="1" x14ac:dyDescent="0.2">
      <c r="B290" s="269"/>
      <c r="C290" s="1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 s="1"/>
      <c r="T290" s="1"/>
      <c r="U290" s="1"/>
      <c r="V290" s="1"/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AI290" s="269"/>
      <c r="AJ290" s="269"/>
      <c r="AK290" s="269"/>
      <c r="AL290" s="269"/>
      <c r="AM290" s="269"/>
      <c r="AN290" s="269"/>
      <c r="AO290" s="269"/>
      <c r="AP290" s="269"/>
      <c r="AQ290" s="269"/>
      <c r="AR290" s="269"/>
      <c r="AS290" s="269"/>
      <c r="AT290" s="269"/>
      <c r="AU290" s="269"/>
      <c r="AV290" s="269"/>
      <c r="AW290" s="269"/>
      <c r="AX290" s="269"/>
      <c r="AY290" s="269"/>
      <c r="AZ290" s="269"/>
      <c r="BA290" s="269"/>
      <c r="BB290" s="269"/>
      <c r="BC290" s="269"/>
      <c r="BD290" s="269"/>
      <c r="BE290" s="269"/>
      <c r="BF290" s="269"/>
      <c r="BG290" s="269"/>
      <c r="BH290" s="269"/>
      <c r="BI290" s="269"/>
      <c r="BJ290" s="269"/>
      <c r="BK290" s="269"/>
      <c r="BL290" s="269"/>
      <c r="BM290" s="269"/>
    </row>
    <row r="291" spans="2:65" s="276" customFormat="1" x14ac:dyDescent="0.2">
      <c r="B291" s="269"/>
      <c r="C291" s="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 s="1"/>
      <c r="T291" s="1"/>
      <c r="U291" s="1"/>
      <c r="V291" s="1"/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AK291" s="269"/>
      <c r="AL291" s="269"/>
      <c r="AM291" s="269"/>
      <c r="AN291" s="269"/>
      <c r="AO291" s="269"/>
      <c r="AP291" s="269"/>
      <c r="AQ291" s="269"/>
      <c r="AR291" s="269"/>
      <c r="AS291" s="269"/>
      <c r="AT291" s="269"/>
      <c r="AU291" s="269"/>
      <c r="AV291" s="269"/>
      <c r="AW291" s="269"/>
      <c r="AX291" s="269"/>
      <c r="AY291" s="269"/>
      <c r="AZ291" s="269"/>
      <c r="BA291" s="269"/>
      <c r="BB291" s="269"/>
      <c r="BC291" s="269"/>
      <c r="BD291" s="269"/>
      <c r="BE291" s="269"/>
      <c r="BF291" s="269"/>
      <c r="BG291" s="269"/>
      <c r="BH291" s="269"/>
      <c r="BI291" s="269"/>
      <c r="BJ291" s="269"/>
      <c r="BK291" s="269"/>
      <c r="BL291" s="269"/>
      <c r="BM291" s="269"/>
    </row>
    <row r="292" spans="2:65" s="276" customFormat="1" x14ac:dyDescent="0.2">
      <c r="B292" s="269"/>
      <c r="C292" s="1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 s="1"/>
      <c r="T292" s="1"/>
      <c r="U292" s="1"/>
      <c r="V292" s="1"/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AI292" s="269"/>
      <c r="AJ292" s="269"/>
      <c r="AK292" s="269"/>
      <c r="AL292" s="269"/>
      <c r="AM292" s="269"/>
      <c r="AN292" s="269"/>
      <c r="AO292" s="269"/>
      <c r="AP292" s="269"/>
      <c r="AQ292" s="269"/>
      <c r="AR292" s="269"/>
      <c r="AS292" s="269"/>
      <c r="AT292" s="269"/>
      <c r="AU292" s="269"/>
      <c r="AV292" s="269"/>
      <c r="AW292" s="269"/>
      <c r="AX292" s="269"/>
      <c r="AY292" s="269"/>
      <c r="AZ292" s="269"/>
      <c r="BA292" s="269"/>
      <c r="BB292" s="269"/>
      <c r="BC292" s="269"/>
      <c r="BD292" s="269"/>
      <c r="BE292" s="269"/>
      <c r="BF292" s="269"/>
      <c r="BG292" s="269"/>
      <c r="BH292" s="269"/>
      <c r="BI292" s="269"/>
      <c r="BJ292" s="269"/>
      <c r="BK292" s="269"/>
      <c r="BL292" s="269"/>
      <c r="BM292" s="269"/>
    </row>
    <row r="293" spans="2:65" s="276" customFormat="1" x14ac:dyDescent="0.2">
      <c r="B293" s="269"/>
      <c r="C293" s="1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 s="1"/>
      <c r="T293" s="1"/>
      <c r="U293" s="1"/>
      <c r="V293" s="1"/>
      <c r="W293" s="269"/>
      <c r="X293" s="269"/>
      <c r="Y293" s="269"/>
      <c r="Z293" s="269"/>
      <c r="AA293" s="269"/>
      <c r="AB293" s="269"/>
      <c r="AC293" s="269"/>
      <c r="AD293" s="269"/>
      <c r="AE293" s="269"/>
      <c r="AF293" s="269"/>
      <c r="AG293" s="269"/>
      <c r="AH293" s="269"/>
      <c r="AI293" s="269"/>
      <c r="AJ293" s="269"/>
      <c r="AK293" s="269"/>
      <c r="AL293" s="269"/>
      <c r="AM293" s="269"/>
      <c r="AN293" s="269"/>
      <c r="AO293" s="269"/>
      <c r="AP293" s="269"/>
      <c r="AQ293" s="269"/>
      <c r="AR293" s="269"/>
      <c r="AS293" s="269"/>
      <c r="AT293" s="269"/>
      <c r="AU293" s="269"/>
      <c r="AV293" s="269"/>
      <c r="AW293" s="269"/>
      <c r="AX293" s="269"/>
      <c r="AY293" s="269"/>
      <c r="AZ293" s="269"/>
      <c r="BA293" s="269"/>
      <c r="BB293" s="269"/>
      <c r="BC293" s="269"/>
      <c r="BD293" s="269"/>
      <c r="BE293" s="269"/>
      <c r="BF293" s="269"/>
      <c r="BG293" s="269"/>
      <c r="BH293" s="269"/>
      <c r="BI293" s="269"/>
      <c r="BJ293" s="269"/>
      <c r="BK293" s="269"/>
      <c r="BL293" s="269"/>
      <c r="BM293" s="269"/>
    </row>
    <row r="294" spans="2:65" s="276" customFormat="1" x14ac:dyDescent="0.2">
      <c r="B294" s="269"/>
      <c r="C294" s="1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 s="1"/>
      <c r="T294" s="1"/>
      <c r="U294" s="1"/>
      <c r="V294" s="1"/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I294" s="269"/>
      <c r="AJ294" s="269"/>
      <c r="AK294" s="269"/>
      <c r="AL294" s="269"/>
      <c r="AM294" s="269"/>
      <c r="AN294" s="269"/>
      <c r="AO294" s="269"/>
      <c r="AP294" s="269"/>
      <c r="AQ294" s="269"/>
      <c r="AR294" s="269"/>
      <c r="AS294" s="269"/>
      <c r="AT294" s="269"/>
      <c r="AU294" s="269"/>
      <c r="AV294" s="269"/>
      <c r="AW294" s="269"/>
      <c r="AX294" s="269"/>
      <c r="AY294" s="269"/>
      <c r="AZ294" s="269"/>
      <c r="BA294" s="269"/>
      <c r="BB294" s="269"/>
      <c r="BC294" s="269"/>
      <c r="BD294" s="269"/>
      <c r="BE294" s="269"/>
      <c r="BF294" s="269"/>
      <c r="BG294" s="269"/>
      <c r="BH294" s="269"/>
      <c r="BI294" s="269"/>
      <c r="BJ294" s="269"/>
      <c r="BK294" s="269"/>
      <c r="BL294" s="269"/>
      <c r="BM294" s="269"/>
    </row>
    <row r="295" spans="2:65" s="276" customFormat="1" x14ac:dyDescent="0.2">
      <c r="B295" s="269"/>
      <c r="C295" s="1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 s="1"/>
      <c r="T295" s="1"/>
      <c r="U295" s="1"/>
      <c r="V295" s="1"/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H295" s="269"/>
      <c r="AI295" s="269"/>
      <c r="AJ295" s="269"/>
      <c r="AK295" s="269"/>
      <c r="AL295" s="269"/>
      <c r="AM295" s="269"/>
      <c r="AN295" s="269"/>
      <c r="AO295" s="269"/>
      <c r="AP295" s="269"/>
      <c r="AQ295" s="269"/>
      <c r="AR295" s="269"/>
      <c r="AS295" s="269"/>
      <c r="AT295" s="269"/>
      <c r="AU295" s="269"/>
      <c r="AV295" s="269"/>
      <c r="AW295" s="269"/>
      <c r="AX295" s="269"/>
      <c r="AY295" s="269"/>
      <c r="AZ295" s="269"/>
      <c r="BA295" s="269"/>
      <c r="BB295" s="269"/>
      <c r="BC295" s="269"/>
      <c r="BD295" s="269"/>
      <c r="BE295" s="269"/>
      <c r="BF295" s="269"/>
      <c r="BG295" s="269"/>
      <c r="BH295" s="269"/>
      <c r="BI295" s="269"/>
      <c r="BJ295" s="269"/>
      <c r="BK295" s="269"/>
      <c r="BL295" s="269"/>
      <c r="BM295" s="269"/>
    </row>
    <row r="296" spans="2:65" s="276" customFormat="1" x14ac:dyDescent="0.2">
      <c r="B296" s="269"/>
      <c r="C296" s="1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 s="1"/>
      <c r="T296" s="1"/>
      <c r="U296" s="1"/>
      <c r="V296" s="1"/>
      <c r="W296" s="269"/>
      <c r="X296" s="269"/>
      <c r="Y296" s="269"/>
      <c r="Z296" s="269"/>
      <c r="AA296" s="269"/>
      <c r="AB296" s="269"/>
      <c r="AC296" s="269"/>
      <c r="AD296" s="269"/>
      <c r="AE296" s="269"/>
      <c r="AF296" s="269"/>
      <c r="AG296" s="269"/>
      <c r="AH296" s="269"/>
      <c r="AI296" s="269"/>
      <c r="AJ296" s="269"/>
      <c r="AK296" s="269"/>
      <c r="AL296" s="269"/>
      <c r="AM296" s="269"/>
      <c r="AN296" s="269"/>
      <c r="AO296" s="269"/>
      <c r="AP296" s="269"/>
      <c r="AQ296" s="269"/>
      <c r="AR296" s="269"/>
      <c r="AS296" s="269"/>
      <c r="AT296" s="269"/>
      <c r="AU296" s="269"/>
      <c r="AV296" s="269"/>
      <c r="AW296" s="269"/>
      <c r="AX296" s="269"/>
      <c r="AY296" s="269"/>
      <c r="AZ296" s="269"/>
      <c r="BA296" s="269"/>
      <c r="BB296" s="269"/>
      <c r="BC296" s="269"/>
      <c r="BD296" s="269"/>
      <c r="BE296" s="269"/>
      <c r="BF296" s="269"/>
      <c r="BG296" s="269"/>
      <c r="BH296" s="269"/>
      <c r="BI296" s="269"/>
      <c r="BJ296" s="269"/>
      <c r="BK296" s="269"/>
      <c r="BL296" s="269"/>
      <c r="BM296" s="269"/>
    </row>
    <row r="297" spans="2:65" s="276" customFormat="1" x14ac:dyDescent="0.2">
      <c r="B297" s="269"/>
      <c r="C297" s="1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 s="1"/>
      <c r="T297" s="1"/>
      <c r="U297" s="1"/>
      <c r="V297" s="1"/>
      <c r="W297" s="269"/>
      <c r="X297" s="269"/>
      <c r="Y297" s="269"/>
      <c r="Z297" s="269"/>
      <c r="AA297" s="269"/>
      <c r="AB297" s="269"/>
      <c r="AC297" s="269"/>
      <c r="AD297" s="269"/>
      <c r="AE297" s="269"/>
      <c r="AF297" s="269"/>
      <c r="AG297" s="269"/>
      <c r="AH297" s="269"/>
      <c r="AI297" s="269"/>
      <c r="AJ297" s="269"/>
      <c r="AK297" s="269"/>
      <c r="AL297" s="269"/>
      <c r="AM297" s="269"/>
      <c r="AN297" s="269"/>
      <c r="AO297" s="269"/>
      <c r="AP297" s="269"/>
      <c r="AQ297" s="269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269"/>
      <c r="BD297" s="269"/>
      <c r="BE297" s="269"/>
      <c r="BF297" s="269"/>
      <c r="BG297" s="269"/>
      <c r="BH297" s="269"/>
      <c r="BI297" s="269"/>
      <c r="BJ297" s="269"/>
      <c r="BK297" s="269"/>
      <c r="BL297" s="269"/>
      <c r="BM297" s="269"/>
    </row>
    <row r="298" spans="2:65" s="276" customFormat="1" x14ac:dyDescent="0.2">
      <c r="B298" s="269"/>
      <c r="C298" s="1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 s="1"/>
      <c r="T298" s="1"/>
      <c r="U298" s="1"/>
      <c r="V298" s="1"/>
      <c r="W298" s="269"/>
      <c r="X298" s="269"/>
      <c r="Y298" s="269"/>
      <c r="Z298" s="269"/>
      <c r="AA298" s="269"/>
      <c r="AB298" s="269"/>
      <c r="AC298" s="269"/>
      <c r="AD298" s="269"/>
      <c r="AE298" s="269"/>
      <c r="AF298" s="269"/>
      <c r="AG298" s="269"/>
      <c r="AH298" s="269"/>
      <c r="AI298" s="269"/>
      <c r="AJ298" s="269"/>
      <c r="AK298" s="269"/>
      <c r="AL298" s="269"/>
      <c r="AM298" s="269"/>
      <c r="AN298" s="269"/>
      <c r="AO298" s="269"/>
      <c r="AP298" s="269"/>
      <c r="AQ298" s="269"/>
      <c r="AR298" s="269"/>
      <c r="AS298" s="269"/>
      <c r="AT298" s="269"/>
      <c r="AU298" s="269"/>
      <c r="AV298" s="269"/>
      <c r="AW298" s="269"/>
      <c r="AX298" s="269"/>
      <c r="AY298" s="269"/>
      <c r="AZ298" s="269"/>
      <c r="BA298" s="269"/>
      <c r="BB298" s="269"/>
      <c r="BC298" s="269"/>
      <c r="BD298" s="269"/>
      <c r="BE298" s="269"/>
      <c r="BF298" s="269"/>
      <c r="BG298" s="269"/>
      <c r="BH298" s="269"/>
      <c r="BI298" s="269"/>
      <c r="BJ298" s="269"/>
      <c r="BK298" s="269"/>
      <c r="BL298" s="269"/>
      <c r="BM298" s="269"/>
    </row>
    <row r="299" spans="2:65" s="276" customFormat="1" x14ac:dyDescent="0.2">
      <c r="B299" s="269"/>
      <c r="C299" s="1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 s="1"/>
      <c r="T299" s="1"/>
      <c r="U299" s="1"/>
      <c r="V299" s="1"/>
      <c r="W299" s="269"/>
      <c r="X299" s="269"/>
      <c r="Y299" s="269"/>
      <c r="Z299" s="269"/>
      <c r="AA299" s="269"/>
      <c r="AB299" s="269"/>
      <c r="AC299" s="269"/>
      <c r="AD299" s="269"/>
      <c r="AE299" s="269"/>
      <c r="AF299" s="269"/>
      <c r="AG299" s="269"/>
      <c r="AH299" s="269"/>
      <c r="AI299" s="269"/>
      <c r="AJ299" s="269"/>
      <c r="AK299" s="269"/>
      <c r="AL299" s="269"/>
      <c r="AM299" s="269"/>
      <c r="AN299" s="269"/>
      <c r="AO299" s="269"/>
      <c r="AP299" s="269"/>
      <c r="AQ299" s="269"/>
      <c r="AR299" s="269"/>
      <c r="AS299" s="269"/>
      <c r="AT299" s="269"/>
      <c r="AU299" s="269"/>
      <c r="AV299" s="269"/>
      <c r="AW299" s="269"/>
      <c r="AX299" s="269"/>
      <c r="AY299" s="269"/>
      <c r="AZ299" s="269"/>
      <c r="BA299" s="269"/>
      <c r="BB299" s="269"/>
      <c r="BC299" s="269"/>
      <c r="BD299" s="269"/>
      <c r="BE299" s="269"/>
      <c r="BF299" s="269"/>
      <c r="BG299" s="269"/>
      <c r="BH299" s="269"/>
      <c r="BI299" s="269"/>
      <c r="BJ299" s="269"/>
      <c r="BK299" s="269"/>
      <c r="BL299" s="269"/>
      <c r="BM299" s="269"/>
    </row>
    <row r="300" spans="2:65" s="276" customFormat="1" x14ac:dyDescent="0.2">
      <c r="B300" s="269"/>
      <c r="C300" s="1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 s="1"/>
      <c r="T300" s="1"/>
      <c r="U300" s="1"/>
      <c r="V300" s="1"/>
      <c r="W300" s="269"/>
      <c r="X300" s="269"/>
      <c r="Y300" s="269"/>
      <c r="Z300" s="269"/>
      <c r="AA300" s="269"/>
      <c r="AB300" s="269"/>
      <c r="AC300" s="269"/>
      <c r="AD300" s="269"/>
      <c r="AE300" s="269"/>
      <c r="AF300" s="269"/>
      <c r="AG300" s="269"/>
      <c r="AH300" s="269"/>
      <c r="AI300" s="269"/>
      <c r="AJ300" s="269"/>
      <c r="AK300" s="269"/>
      <c r="AL300" s="269"/>
      <c r="AM300" s="269"/>
      <c r="AN300" s="269"/>
      <c r="AO300" s="269"/>
      <c r="AP300" s="269"/>
      <c r="AQ300" s="269"/>
      <c r="AR300" s="269"/>
      <c r="AS300" s="269"/>
      <c r="AT300" s="269"/>
      <c r="AU300" s="269"/>
      <c r="AV300" s="269"/>
      <c r="AW300" s="269"/>
      <c r="AX300" s="269"/>
      <c r="AY300" s="269"/>
      <c r="AZ300" s="269"/>
      <c r="BA300" s="269"/>
      <c r="BB300" s="269"/>
      <c r="BC300" s="269"/>
      <c r="BD300" s="269"/>
      <c r="BE300" s="269"/>
      <c r="BF300" s="269"/>
      <c r="BG300" s="269"/>
      <c r="BH300" s="269"/>
      <c r="BI300" s="269"/>
      <c r="BJ300" s="269"/>
      <c r="BK300" s="269"/>
      <c r="BL300" s="269"/>
      <c r="BM300" s="269"/>
    </row>
    <row r="301" spans="2:65" s="276" customFormat="1" x14ac:dyDescent="0.2">
      <c r="B301" s="269"/>
      <c r="C301" s="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 s="1"/>
      <c r="T301" s="1"/>
      <c r="U301" s="1"/>
      <c r="V301" s="1"/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AK301" s="269"/>
      <c r="AL301" s="269"/>
      <c r="AM301" s="269"/>
      <c r="AN301" s="269"/>
      <c r="AO301" s="269"/>
      <c r="AP301" s="269"/>
      <c r="AQ301" s="269"/>
      <c r="AR301" s="269"/>
      <c r="AS301" s="269"/>
      <c r="AT301" s="269"/>
      <c r="AU301" s="269"/>
      <c r="AV301" s="269"/>
      <c r="AW301" s="269"/>
      <c r="AX301" s="269"/>
      <c r="AY301" s="269"/>
      <c r="AZ301" s="269"/>
      <c r="BA301" s="269"/>
      <c r="BB301" s="269"/>
      <c r="BC301" s="269"/>
      <c r="BD301" s="269"/>
      <c r="BE301" s="269"/>
      <c r="BF301" s="269"/>
      <c r="BG301" s="269"/>
      <c r="BH301" s="269"/>
      <c r="BI301" s="269"/>
      <c r="BJ301" s="269"/>
      <c r="BK301" s="269"/>
      <c r="BL301" s="269"/>
      <c r="BM301" s="269"/>
    </row>
    <row r="302" spans="2:65" s="276" customFormat="1" x14ac:dyDescent="0.2">
      <c r="B302" s="269"/>
      <c r="C302" s="1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 s="1"/>
      <c r="T302" s="1"/>
      <c r="U302" s="1"/>
      <c r="V302" s="1"/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I302" s="269"/>
      <c r="AJ302" s="269"/>
      <c r="AK302" s="269"/>
      <c r="AL302" s="269"/>
      <c r="AM302" s="269"/>
      <c r="AN302" s="269"/>
      <c r="AO302" s="269"/>
      <c r="AP302" s="269"/>
      <c r="AQ302" s="269"/>
      <c r="AR302" s="269"/>
      <c r="AS302" s="269"/>
      <c r="AT302" s="269"/>
      <c r="AU302" s="269"/>
      <c r="AV302" s="269"/>
      <c r="AW302" s="269"/>
      <c r="AX302" s="269"/>
      <c r="AY302" s="269"/>
      <c r="AZ302" s="269"/>
      <c r="BA302" s="269"/>
      <c r="BB302" s="269"/>
      <c r="BC302" s="269"/>
      <c r="BD302" s="269"/>
      <c r="BE302" s="269"/>
      <c r="BF302" s="269"/>
      <c r="BG302" s="269"/>
      <c r="BH302" s="269"/>
      <c r="BI302" s="269"/>
      <c r="BJ302" s="269"/>
      <c r="BK302" s="269"/>
      <c r="BL302" s="269"/>
      <c r="BM302" s="269"/>
    </row>
    <row r="303" spans="2:65" s="276" customFormat="1" x14ac:dyDescent="0.2">
      <c r="B303" s="269"/>
      <c r="C303" s="1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 s="1"/>
      <c r="T303" s="1"/>
      <c r="U303" s="1"/>
      <c r="V303" s="1"/>
      <c r="W303" s="269"/>
      <c r="X303" s="269"/>
      <c r="Y303" s="269"/>
      <c r="Z303" s="269"/>
      <c r="AA303" s="269"/>
      <c r="AB303" s="269"/>
      <c r="AC303" s="269"/>
      <c r="AD303" s="269"/>
      <c r="AE303" s="269"/>
      <c r="AF303" s="269"/>
      <c r="AG303" s="269"/>
      <c r="AH303" s="269"/>
      <c r="AI303" s="269"/>
      <c r="AJ303" s="269"/>
      <c r="AK303" s="269"/>
      <c r="AL303" s="269"/>
      <c r="AM303" s="269"/>
      <c r="AN303" s="269"/>
      <c r="AO303" s="269"/>
      <c r="AP303" s="269"/>
      <c r="AQ303" s="269"/>
      <c r="AR303" s="269"/>
      <c r="AS303" s="269"/>
      <c r="AT303" s="269"/>
      <c r="AU303" s="269"/>
      <c r="AV303" s="269"/>
      <c r="AW303" s="269"/>
      <c r="AX303" s="269"/>
      <c r="AY303" s="269"/>
      <c r="AZ303" s="269"/>
      <c r="BA303" s="269"/>
      <c r="BB303" s="269"/>
      <c r="BC303" s="269"/>
      <c r="BD303" s="269"/>
      <c r="BE303" s="269"/>
      <c r="BF303" s="269"/>
      <c r="BG303" s="269"/>
      <c r="BH303" s="269"/>
      <c r="BI303" s="269"/>
      <c r="BJ303" s="269"/>
      <c r="BK303" s="269"/>
      <c r="BL303" s="269"/>
      <c r="BM303" s="269"/>
    </row>
    <row r="304" spans="2:65" s="276" customFormat="1" x14ac:dyDescent="0.2">
      <c r="B304" s="269"/>
      <c r="C304" s="1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 s="1"/>
      <c r="T304" s="1"/>
      <c r="U304" s="1"/>
      <c r="V304" s="1"/>
      <c r="W304" s="269"/>
      <c r="X304" s="269"/>
      <c r="Y304" s="269"/>
      <c r="Z304" s="269"/>
      <c r="AA304" s="269"/>
      <c r="AB304" s="269"/>
      <c r="AC304" s="269"/>
      <c r="AD304" s="269"/>
      <c r="AE304" s="269"/>
      <c r="AF304" s="269"/>
      <c r="AG304" s="269"/>
      <c r="AH304" s="269"/>
      <c r="AI304" s="269"/>
      <c r="AJ304" s="269"/>
      <c r="AK304" s="269"/>
      <c r="AL304" s="269"/>
      <c r="AM304" s="269"/>
      <c r="AN304" s="269"/>
      <c r="AO304" s="269"/>
      <c r="AP304" s="269"/>
      <c r="AQ304" s="269"/>
      <c r="AR304" s="269"/>
      <c r="AS304" s="269"/>
      <c r="AT304" s="269"/>
      <c r="AU304" s="269"/>
      <c r="AV304" s="269"/>
      <c r="AW304" s="269"/>
      <c r="AX304" s="269"/>
      <c r="AY304" s="269"/>
      <c r="AZ304" s="269"/>
      <c r="BA304" s="269"/>
      <c r="BB304" s="269"/>
      <c r="BC304" s="269"/>
      <c r="BD304" s="269"/>
      <c r="BE304" s="269"/>
      <c r="BF304" s="269"/>
      <c r="BG304" s="269"/>
      <c r="BH304" s="269"/>
      <c r="BI304" s="269"/>
      <c r="BJ304" s="269"/>
      <c r="BK304" s="269"/>
      <c r="BL304" s="269"/>
      <c r="BM304" s="269"/>
    </row>
    <row r="305" spans="2:65" s="276" customFormat="1" x14ac:dyDescent="0.2">
      <c r="B305" s="269"/>
      <c r="C305" s="1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 s="1"/>
      <c r="T305" s="1"/>
      <c r="U305" s="1"/>
      <c r="V305" s="1"/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AI305" s="269"/>
      <c r="AJ305" s="269"/>
      <c r="AK305" s="269"/>
      <c r="AL305" s="269"/>
      <c r="AM305" s="269"/>
      <c r="AN305" s="269"/>
      <c r="AO305" s="269"/>
      <c r="AP305" s="269"/>
      <c r="AQ305" s="269"/>
      <c r="AR305" s="269"/>
      <c r="AS305" s="269"/>
      <c r="AT305" s="269"/>
      <c r="AU305" s="269"/>
      <c r="AV305" s="269"/>
      <c r="AW305" s="269"/>
      <c r="AX305" s="269"/>
      <c r="AY305" s="269"/>
      <c r="AZ305" s="269"/>
      <c r="BA305" s="269"/>
      <c r="BB305" s="269"/>
      <c r="BC305" s="269"/>
      <c r="BD305" s="269"/>
      <c r="BE305" s="269"/>
      <c r="BF305" s="269"/>
      <c r="BG305" s="269"/>
      <c r="BH305" s="269"/>
      <c r="BI305" s="269"/>
      <c r="BJ305" s="269"/>
      <c r="BK305" s="269"/>
      <c r="BL305" s="269"/>
      <c r="BM305" s="269"/>
    </row>
    <row r="306" spans="2:65" s="276" customFormat="1" x14ac:dyDescent="0.2">
      <c r="B306" s="269"/>
      <c r="C306" s="1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 s="1"/>
      <c r="T306" s="1"/>
      <c r="U306" s="1"/>
      <c r="V306" s="1"/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I306" s="269"/>
      <c r="AJ306" s="269"/>
      <c r="AK306" s="269"/>
      <c r="AL306" s="269"/>
      <c r="AM306" s="269"/>
      <c r="AN306" s="269"/>
      <c r="AO306" s="269"/>
      <c r="AP306" s="269"/>
      <c r="AQ306" s="269"/>
      <c r="AR306" s="269"/>
      <c r="AS306" s="269"/>
      <c r="AT306" s="269"/>
      <c r="AU306" s="269"/>
      <c r="AV306" s="269"/>
      <c r="AW306" s="269"/>
      <c r="AX306" s="269"/>
      <c r="AY306" s="269"/>
      <c r="AZ306" s="269"/>
      <c r="BA306" s="269"/>
      <c r="BB306" s="269"/>
      <c r="BC306" s="269"/>
      <c r="BD306" s="269"/>
      <c r="BE306" s="269"/>
      <c r="BF306" s="269"/>
      <c r="BG306" s="269"/>
      <c r="BH306" s="269"/>
      <c r="BI306" s="269"/>
      <c r="BJ306" s="269"/>
      <c r="BK306" s="269"/>
      <c r="BL306" s="269"/>
      <c r="BM306" s="269"/>
    </row>
    <row r="307" spans="2:65" s="276" customFormat="1" x14ac:dyDescent="0.2">
      <c r="B307" s="269"/>
      <c r="C307" s="1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 s="1"/>
      <c r="T307" s="1"/>
      <c r="U307" s="1"/>
      <c r="V307" s="1"/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AI307" s="269"/>
      <c r="AJ307" s="269"/>
      <c r="AK307" s="269"/>
      <c r="AL307" s="269"/>
      <c r="AM307" s="269"/>
      <c r="AN307" s="269"/>
      <c r="AO307" s="269"/>
      <c r="AP307" s="269"/>
      <c r="AQ307" s="269"/>
      <c r="AR307" s="269"/>
      <c r="AS307" s="269"/>
      <c r="AT307" s="269"/>
      <c r="AU307" s="269"/>
      <c r="AV307" s="269"/>
      <c r="AW307" s="269"/>
      <c r="AX307" s="269"/>
      <c r="AY307" s="269"/>
      <c r="AZ307" s="269"/>
      <c r="BA307" s="269"/>
      <c r="BB307" s="269"/>
      <c r="BC307" s="269"/>
      <c r="BD307" s="269"/>
      <c r="BE307" s="269"/>
      <c r="BF307" s="269"/>
      <c r="BG307" s="269"/>
      <c r="BH307" s="269"/>
      <c r="BI307" s="269"/>
      <c r="BJ307" s="269"/>
      <c r="BK307" s="269"/>
      <c r="BL307" s="269"/>
      <c r="BM307" s="269"/>
    </row>
    <row r="308" spans="2:65" s="276" customFormat="1" x14ac:dyDescent="0.2">
      <c r="B308" s="269"/>
      <c r="C308" s="1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 s="1"/>
      <c r="T308" s="1"/>
      <c r="U308" s="1"/>
      <c r="V308" s="1"/>
      <c r="W308" s="269"/>
      <c r="X308" s="269"/>
      <c r="Y308" s="269"/>
      <c r="Z308" s="269"/>
      <c r="AA308" s="269"/>
      <c r="AB308" s="269"/>
      <c r="AC308" s="269"/>
      <c r="AD308" s="269"/>
      <c r="AE308" s="269"/>
      <c r="AF308" s="269"/>
      <c r="AG308" s="269"/>
      <c r="AH308" s="269"/>
      <c r="AI308" s="269"/>
      <c r="AJ308" s="269"/>
      <c r="AK308" s="269"/>
      <c r="AL308" s="269"/>
      <c r="AM308" s="269"/>
      <c r="AN308" s="269"/>
      <c r="AO308" s="269"/>
      <c r="AP308" s="269"/>
      <c r="AQ308" s="269"/>
      <c r="AR308" s="269"/>
      <c r="AS308" s="269"/>
      <c r="AT308" s="269"/>
      <c r="AU308" s="269"/>
      <c r="AV308" s="269"/>
      <c r="AW308" s="269"/>
      <c r="AX308" s="269"/>
      <c r="AY308" s="269"/>
      <c r="AZ308" s="269"/>
      <c r="BA308" s="269"/>
      <c r="BB308" s="269"/>
      <c r="BC308" s="269"/>
      <c r="BD308" s="269"/>
      <c r="BE308" s="269"/>
      <c r="BF308" s="269"/>
      <c r="BG308" s="269"/>
      <c r="BH308" s="269"/>
      <c r="BI308" s="269"/>
      <c r="BJ308" s="269"/>
      <c r="BK308" s="269"/>
      <c r="BL308" s="269"/>
      <c r="BM308" s="269"/>
    </row>
    <row r="309" spans="2:65" s="276" customFormat="1" x14ac:dyDescent="0.2">
      <c r="B309" s="269"/>
      <c r="C309" s="1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 s="1"/>
      <c r="T309" s="1"/>
      <c r="U309" s="1"/>
      <c r="V309" s="1"/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AK309" s="269"/>
      <c r="AL309" s="269"/>
      <c r="AM309" s="269"/>
      <c r="AN309" s="269"/>
      <c r="AO309" s="269"/>
      <c r="AP309" s="269"/>
      <c r="AQ309" s="269"/>
      <c r="AR309" s="269"/>
      <c r="AS309" s="269"/>
      <c r="AT309" s="269"/>
      <c r="AU309" s="269"/>
      <c r="AV309" s="269"/>
      <c r="AW309" s="269"/>
      <c r="AX309" s="269"/>
      <c r="AY309" s="269"/>
      <c r="AZ309" s="269"/>
      <c r="BA309" s="269"/>
      <c r="BB309" s="269"/>
      <c r="BC309" s="269"/>
      <c r="BD309" s="269"/>
      <c r="BE309" s="269"/>
      <c r="BF309" s="269"/>
      <c r="BG309" s="269"/>
      <c r="BH309" s="269"/>
      <c r="BI309" s="269"/>
      <c r="BJ309" s="269"/>
      <c r="BK309" s="269"/>
      <c r="BL309" s="269"/>
      <c r="BM309" s="269"/>
    </row>
    <row r="310" spans="2:65" s="276" customFormat="1" x14ac:dyDescent="0.2">
      <c r="B310" s="269"/>
      <c r="C310" s="1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 s="1"/>
      <c r="T310" s="1"/>
      <c r="U310" s="1"/>
      <c r="V310" s="1"/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AK310" s="269"/>
      <c r="AL310" s="269"/>
      <c r="AM310" s="269"/>
      <c r="AN310" s="269"/>
      <c r="AO310" s="269"/>
      <c r="AP310" s="269"/>
      <c r="AQ310" s="269"/>
      <c r="AR310" s="269"/>
      <c r="AS310" s="269"/>
      <c r="AT310" s="269"/>
      <c r="AU310" s="269"/>
      <c r="AV310" s="269"/>
      <c r="AW310" s="269"/>
      <c r="AX310" s="269"/>
      <c r="AY310" s="269"/>
      <c r="AZ310" s="269"/>
      <c r="BA310" s="269"/>
      <c r="BB310" s="269"/>
      <c r="BC310" s="269"/>
      <c r="BD310" s="269"/>
      <c r="BE310" s="269"/>
      <c r="BF310" s="269"/>
      <c r="BG310" s="269"/>
      <c r="BH310" s="269"/>
      <c r="BI310" s="269"/>
      <c r="BJ310" s="269"/>
      <c r="BK310" s="269"/>
      <c r="BL310" s="269"/>
      <c r="BM310" s="269"/>
    </row>
    <row r="311" spans="2:65" s="276" customFormat="1" x14ac:dyDescent="0.2">
      <c r="B311" s="269"/>
      <c r="C311" s="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 s="1"/>
      <c r="T311" s="1"/>
      <c r="U311" s="1"/>
      <c r="V311" s="1"/>
      <c r="W311" s="269"/>
      <c r="X311" s="269"/>
      <c r="Y311" s="269"/>
      <c r="Z311" s="269"/>
      <c r="AA311" s="269"/>
      <c r="AB311" s="269"/>
      <c r="AC311" s="269"/>
      <c r="AD311" s="269"/>
      <c r="AE311" s="269"/>
      <c r="AF311" s="269"/>
      <c r="AG311" s="269"/>
      <c r="AH311" s="269"/>
      <c r="AI311" s="269"/>
      <c r="AJ311" s="269"/>
      <c r="AK311" s="269"/>
      <c r="AL311" s="269"/>
      <c r="AM311" s="269"/>
      <c r="AN311" s="269"/>
      <c r="AO311" s="269"/>
      <c r="AP311" s="269"/>
      <c r="AQ311" s="269"/>
      <c r="AR311" s="269"/>
      <c r="AS311" s="269"/>
      <c r="AT311" s="269"/>
      <c r="AU311" s="269"/>
      <c r="AV311" s="269"/>
      <c r="AW311" s="269"/>
      <c r="AX311" s="269"/>
      <c r="AY311" s="269"/>
      <c r="AZ311" s="269"/>
      <c r="BA311" s="269"/>
      <c r="BB311" s="269"/>
      <c r="BC311" s="269"/>
      <c r="BD311" s="269"/>
      <c r="BE311" s="269"/>
      <c r="BF311" s="269"/>
      <c r="BG311" s="269"/>
      <c r="BH311" s="269"/>
      <c r="BI311" s="269"/>
      <c r="BJ311" s="269"/>
      <c r="BK311" s="269"/>
      <c r="BL311" s="269"/>
      <c r="BM311" s="269"/>
    </row>
    <row r="312" spans="2:65" s="276" customFormat="1" x14ac:dyDescent="0.2">
      <c r="B312" s="269"/>
      <c r="C312" s="1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 s="1"/>
      <c r="T312" s="1"/>
      <c r="U312" s="1"/>
      <c r="V312" s="1"/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  <c r="AK312" s="269"/>
      <c r="AL312" s="269"/>
      <c r="AM312" s="269"/>
      <c r="AN312" s="269"/>
      <c r="AO312" s="269"/>
      <c r="AP312" s="269"/>
      <c r="AQ312" s="269"/>
      <c r="AR312" s="269"/>
      <c r="AS312" s="269"/>
      <c r="AT312" s="269"/>
      <c r="AU312" s="269"/>
      <c r="AV312" s="269"/>
      <c r="AW312" s="269"/>
      <c r="AX312" s="269"/>
      <c r="AY312" s="269"/>
      <c r="AZ312" s="269"/>
      <c r="BA312" s="269"/>
      <c r="BB312" s="269"/>
      <c r="BC312" s="269"/>
      <c r="BD312" s="269"/>
      <c r="BE312" s="269"/>
      <c r="BF312" s="269"/>
      <c r="BG312" s="269"/>
      <c r="BH312" s="269"/>
      <c r="BI312" s="269"/>
      <c r="BJ312" s="269"/>
      <c r="BK312" s="269"/>
      <c r="BL312" s="269"/>
      <c r="BM312" s="269"/>
    </row>
    <row r="313" spans="2:65" s="276" customFormat="1" x14ac:dyDescent="0.2">
      <c r="B313" s="269"/>
      <c r="C313" s="1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 s="1"/>
      <c r="T313" s="1"/>
      <c r="U313" s="1"/>
      <c r="V313" s="1"/>
      <c r="W313" s="269"/>
      <c r="X313" s="269"/>
      <c r="Y313" s="269"/>
      <c r="Z313" s="269"/>
      <c r="AA313" s="269"/>
      <c r="AB313" s="269"/>
      <c r="AC313" s="269"/>
      <c r="AD313" s="269"/>
      <c r="AE313" s="269"/>
      <c r="AF313" s="269"/>
      <c r="AG313" s="269"/>
      <c r="AH313" s="269"/>
      <c r="AI313" s="269"/>
      <c r="AJ313" s="269"/>
      <c r="AK313" s="269"/>
      <c r="AL313" s="269"/>
      <c r="AM313" s="269"/>
      <c r="AN313" s="269"/>
      <c r="AO313" s="269"/>
      <c r="AP313" s="269"/>
      <c r="AQ313" s="269"/>
      <c r="AR313" s="269"/>
      <c r="AS313" s="269"/>
      <c r="AT313" s="269"/>
      <c r="AU313" s="269"/>
      <c r="AV313" s="269"/>
      <c r="AW313" s="269"/>
      <c r="AX313" s="269"/>
      <c r="AY313" s="269"/>
      <c r="AZ313" s="269"/>
      <c r="BA313" s="269"/>
      <c r="BB313" s="269"/>
      <c r="BC313" s="269"/>
      <c r="BD313" s="269"/>
      <c r="BE313" s="269"/>
      <c r="BF313" s="269"/>
      <c r="BG313" s="269"/>
      <c r="BH313" s="269"/>
      <c r="BI313" s="269"/>
      <c r="BJ313" s="269"/>
      <c r="BK313" s="269"/>
      <c r="BL313" s="269"/>
      <c r="BM313" s="269"/>
    </row>
    <row r="314" spans="2:65" s="276" customFormat="1" x14ac:dyDescent="0.2">
      <c r="B314" s="269"/>
      <c r="C314" s="1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 s="1"/>
      <c r="T314" s="1"/>
      <c r="U314" s="1"/>
      <c r="V314" s="1"/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AO314" s="269"/>
      <c r="AP314" s="269"/>
      <c r="AQ314" s="269"/>
      <c r="AR314" s="269"/>
      <c r="AS314" s="269"/>
      <c r="AT314" s="269"/>
      <c r="AU314" s="269"/>
      <c r="AV314" s="269"/>
      <c r="AW314" s="269"/>
      <c r="AX314" s="269"/>
      <c r="AY314" s="269"/>
      <c r="AZ314" s="269"/>
      <c r="BA314" s="269"/>
      <c r="BB314" s="269"/>
      <c r="BC314" s="269"/>
      <c r="BD314" s="269"/>
      <c r="BE314" s="269"/>
      <c r="BF314" s="269"/>
      <c r="BG314" s="269"/>
      <c r="BH314" s="269"/>
      <c r="BI314" s="269"/>
      <c r="BJ314" s="269"/>
      <c r="BK314" s="269"/>
      <c r="BL314" s="269"/>
      <c r="BM314" s="269"/>
    </row>
    <row r="315" spans="2:65" s="276" customFormat="1" x14ac:dyDescent="0.2">
      <c r="B315" s="269"/>
      <c r="C315" s="1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 s="1"/>
      <c r="T315" s="1"/>
      <c r="U315" s="1"/>
      <c r="V315" s="1"/>
      <c r="W315" s="269"/>
      <c r="X315" s="269"/>
      <c r="Y315" s="269"/>
      <c r="Z315" s="269"/>
      <c r="AA315" s="269"/>
      <c r="AB315" s="269"/>
      <c r="AC315" s="269"/>
      <c r="AD315" s="269"/>
      <c r="AE315" s="269"/>
      <c r="AF315" s="269"/>
      <c r="AG315" s="269"/>
      <c r="AH315" s="269"/>
      <c r="AI315" s="269"/>
      <c r="AJ315" s="269"/>
      <c r="AK315" s="269"/>
      <c r="AL315" s="269"/>
      <c r="AM315" s="269"/>
      <c r="AN315" s="269"/>
      <c r="AO315" s="269"/>
      <c r="AP315" s="269"/>
      <c r="AQ315" s="269"/>
      <c r="AR315" s="269"/>
      <c r="AS315" s="269"/>
      <c r="AT315" s="269"/>
      <c r="AU315" s="269"/>
      <c r="AV315" s="269"/>
      <c r="AW315" s="269"/>
      <c r="AX315" s="269"/>
      <c r="AY315" s="269"/>
      <c r="AZ315" s="269"/>
      <c r="BA315" s="269"/>
      <c r="BB315" s="269"/>
      <c r="BC315" s="269"/>
      <c r="BD315" s="269"/>
      <c r="BE315" s="269"/>
      <c r="BF315" s="269"/>
      <c r="BG315" s="269"/>
      <c r="BH315" s="269"/>
      <c r="BI315" s="269"/>
      <c r="BJ315" s="269"/>
      <c r="BK315" s="269"/>
      <c r="BL315" s="269"/>
      <c r="BM315" s="269"/>
    </row>
    <row r="316" spans="2:65" s="276" customFormat="1" x14ac:dyDescent="0.2">
      <c r="B316" s="269"/>
      <c r="C316" s="1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 s="1"/>
      <c r="T316" s="1"/>
      <c r="U316" s="1"/>
      <c r="V316" s="1"/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AG316" s="269"/>
      <c r="AH316" s="269"/>
      <c r="AI316" s="269"/>
      <c r="AJ316" s="269"/>
      <c r="AK316" s="269"/>
      <c r="AL316" s="269"/>
      <c r="AM316" s="269"/>
      <c r="AN316" s="269"/>
      <c r="AO316" s="269"/>
      <c r="AP316" s="269"/>
      <c r="AQ316" s="269"/>
      <c r="AR316" s="269"/>
      <c r="AS316" s="269"/>
      <c r="AT316" s="269"/>
      <c r="AU316" s="269"/>
      <c r="AV316" s="269"/>
      <c r="AW316" s="269"/>
      <c r="AX316" s="269"/>
      <c r="AY316" s="269"/>
      <c r="AZ316" s="269"/>
      <c r="BA316" s="269"/>
      <c r="BB316" s="269"/>
      <c r="BC316" s="269"/>
      <c r="BD316" s="269"/>
      <c r="BE316" s="269"/>
      <c r="BF316" s="269"/>
      <c r="BG316" s="269"/>
      <c r="BH316" s="269"/>
      <c r="BI316" s="269"/>
      <c r="BJ316" s="269"/>
      <c r="BK316" s="269"/>
      <c r="BL316" s="269"/>
      <c r="BM316" s="269"/>
    </row>
    <row r="317" spans="2:65" s="276" customFormat="1" x14ac:dyDescent="0.2">
      <c r="B317" s="269"/>
      <c r="C317" s="1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 s="1"/>
      <c r="T317" s="1"/>
      <c r="U317" s="1"/>
      <c r="V317" s="1"/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  <c r="AL317" s="269"/>
      <c r="AM317" s="269"/>
      <c r="AN317" s="269"/>
      <c r="AO317" s="269"/>
      <c r="AP317" s="269"/>
      <c r="AQ317" s="269"/>
      <c r="AR317" s="269"/>
      <c r="AS317" s="269"/>
      <c r="AT317" s="269"/>
      <c r="AU317" s="269"/>
      <c r="AV317" s="269"/>
      <c r="AW317" s="269"/>
      <c r="AX317" s="269"/>
      <c r="AY317" s="269"/>
      <c r="AZ317" s="269"/>
      <c r="BA317" s="269"/>
      <c r="BB317" s="269"/>
      <c r="BC317" s="269"/>
      <c r="BD317" s="269"/>
      <c r="BE317" s="269"/>
      <c r="BF317" s="269"/>
      <c r="BG317" s="269"/>
      <c r="BH317" s="269"/>
      <c r="BI317" s="269"/>
      <c r="BJ317" s="269"/>
      <c r="BK317" s="269"/>
      <c r="BL317" s="269"/>
      <c r="BM317" s="269"/>
    </row>
    <row r="318" spans="2:65" s="276" customFormat="1" x14ac:dyDescent="0.2">
      <c r="B318" s="269"/>
      <c r="C318" s="1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 s="1"/>
      <c r="T318" s="1"/>
      <c r="U318" s="1"/>
      <c r="V318" s="1"/>
      <c r="W318" s="269"/>
      <c r="X318" s="269"/>
      <c r="Y318" s="269"/>
      <c r="Z318" s="269"/>
      <c r="AA318" s="269"/>
      <c r="AB318" s="269"/>
      <c r="AC318" s="269"/>
      <c r="AD318" s="269"/>
      <c r="AE318" s="269"/>
      <c r="AF318" s="269"/>
      <c r="AG318" s="269"/>
      <c r="AH318" s="269"/>
      <c r="AI318" s="269"/>
      <c r="AJ318" s="269"/>
      <c r="AK318" s="269"/>
      <c r="AL318" s="269"/>
      <c r="AM318" s="269"/>
      <c r="AN318" s="269"/>
      <c r="AO318" s="269"/>
      <c r="AP318" s="269"/>
      <c r="AQ318" s="269"/>
      <c r="AR318" s="269"/>
      <c r="AS318" s="269"/>
      <c r="AT318" s="269"/>
      <c r="AU318" s="269"/>
      <c r="AV318" s="269"/>
      <c r="AW318" s="269"/>
      <c r="AX318" s="269"/>
      <c r="AY318" s="269"/>
      <c r="AZ318" s="269"/>
      <c r="BA318" s="269"/>
      <c r="BB318" s="269"/>
      <c r="BC318" s="269"/>
      <c r="BD318" s="269"/>
      <c r="BE318" s="269"/>
      <c r="BF318" s="269"/>
      <c r="BG318" s="269"/>
      <c r="BH318" s="269"/>
      <c r="BI318" s="269"/>
      <c r="BJ318" s="269"/>
      <c r="BK318" s="269"/>
      <c r="BL318" s="269"/>
      <c r="BM318" s="269"/>
    </row>
    <row r="319" spans="2:65" s="276" customFormat="1" x14ac:dyDescent="0.2">
      <c r="B319" s="269"/>
      <c r="C319" s="1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 s="1"/>
      <c r="T319" s="1"/>
      <c r="U319" s="1"/>
      <c r="V319" s="1"/>
      <c r="W319" s="269"/>
      <c r="X319" s="269"/>
      <c r="Y319" s="269"/>
      <c r="Z319" s="269"/>
      <c r="AA319" s="269"/>
      <c r="AB319" s="269"/>
      <c r="AC319" s="269"/>
      <c r="AD319" s="269"/>
      <c r="AE319" s="269"/>
      <c r="AF319" s="269"/>
      <c r="AG319" s="269"/>
      <c r="AH319" s="269"/>
      <c r="AI319" s="269"/>
      <c r="AJ319" s="269"/>
      <c r="AK319" s="269"/>
      <c r="AL319" s="269"/>
      <c r="AM319" s="269"/>
      <c r="AN319" s="269"/>
      <c r="AO319" s="269"/>
      <c r="AP319" s="269"/>
      <c r="AQ319" s="269"/>
      <c r="AR319" s="269"/>
      <c r="AS319" s="269"/>
      <c r="AT319" s="269"/>
      <c r="AU319" s="269"/>
      <c r="AV319" s="269"/>
      <c r="AW319" s="269"/>
      <c r="AX319" s="269"/>
      <c r="AY319" s="269"/>
      <c r="AZ319" s="269"/>
      <c r="BA319" s="269"/>
      <c r="BB319" s="269"/>
      <c r="BC319" s="269"/>
      <c r="BD319" s="269"/>
      <c r="BE319" s="269"/>
      <c r="BF319" s="269"/>
      <c r="BG319" s="269"/>
      <c r="BH319" s="269"/>
      <c r="BI319" s="269"/>
      <c r="BJ319" s="269"/>
      <c r="BK319" s="269"/>
      <c r="BL319" s="269"/>
      <c r="BM319" s="269"/>
    </row>
    <row r="320" spans="2:65" s="276" customFormat="1" x14ac:dyDescent="0.2">
      <c r="B320" s="269"/>
      <c r="C320" s="1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 s="1"/>
      <c r="T320" s="1"/>
      <c r="U320" s="1"/>
      <c r="V320" s="1"/>
      <c r="W320" s="269"/>
      <c r="X320" s="269"/>
      <c r="Y320" s="269"/>
      <c r="Z320" s="269"/>
      <c r="AA320" s="269"/>
      <c r="AB320" s="269"/>
      <c r="AC320" s="269"/>
      <c r="AD320" s="269"/>
      <c r="AE320" s="269"/>
      <c r="AF320" s="269"/>
      <c r="AG320" s="269"/>
      <c r="AH320" s="269"/>
      <c r="AI320" s="269"/>
      <c r="AJ320" s="269"/>
      <c r="AK320" s="269"/>
      <c r="AL320" s="269"/>
      <c r="AM320" s="269"/>
      <c r="AN320" s="269"/>
      <c r="AO320" s="269"/>
      <c r="AP320" s="269"/>
      <c r="AQ320" s="269"/>
      <c r="AR320" s="269"/>
      <c r="AS320" s="269"/>
      <c r="AT320" s="269"/>
      <c r="AU320" s="269"/>
      <c r="AV320" s="269"/>
      <c r="AW320" s="269"/>
      <c r="AX320" s="269"/>
      <c r="AY320" s="269"/>
      <c r="AZ320" s="269"/>
      <c r="BA320" s="269"/>
      <c r="BB320" s="269"/>
      <c r="BC320" s="269"/>
      <c r="BD320" s="269"/>
      <c r="BE320" s="269"/>
      <c r="BF320" s="269"/>
      <c r="BG320" s="269"/>
      <c r="BH320" s="269"/>
      <c r="BI320" s="269"/>
      <c r="BJ320" s="269"/>
      <c r="BK320" s="269"/>
      <c r="BL320" s="269"/>
      <c r="BM320" s="269"/>
    </row>
    <row r="321" spans="2:65" s="276" customFormat="1" x14ac:dyDescent="0.2">
      <c r="B321" s="269"/>
      <c r="C321" s="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 s="1"/>
      <c r="T321" s="1"/>
      <c r="U321" s="1"/>
      <c r="V321" s="1"/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AI321" s="269"/>
      <c r="AJ321" s="269"/>
      <c r="AK321" s="269"/>
      <c r="AL321" s="269"/>
      <c r="AM321" s="269"/>
      <c r="AN321" s="269"/>
      <c r="AO321" s="269"/>
      <c r="AP321" s="269"/>
      <c r="AQ321" s="269"/>
      <c r="AR321" s="269"/>
      <c r="AS321" s="269"/>
      <c r="AT321" s="269"/>
      <c r="AU321" s="269"/>
      <c r="AV321" s="269"/>
      <c r="AW321" s="269"/>
      <c r="AX321" s="269"/>
      <c r="AY321" s="269"/>
      <c r="AZ321" s="269"/>
      <c r="BA321" s="269"/>
      <c r="BB321" s="269"/>
      <c r="BC321" s="269"/>
      <c r="BD321" s="269"/>
      <c r="BE321" s="269"/>
      <c r="BF321" s="269"/>
      <c r="BG321" s="269"/>
      <c r="BH321" s="269"/>
      <c r="BI321" s="269"/>
      <c r="BJ321" s="269"/>
      <c r="BK321" s="269"/>
      <c r="BL321" s="269"/>
      <c r="BM321" s="269"/>
    </row>
    <row r="322" spans="2:65" s="276" customFormat="1" x14ac:dyDescent="0.2">
      <c r="B322" s="269"/>
      <c r="C322" s="1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 s="1"/>
      <c r="T322" s="1"/>
      <c r="U322" s="1"/>
      <c r="V322" s="1"/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69"/>
      <c r="AG322" s="269"/>
      <c r="AH322" s="269"/>
      <c r="AI322" s="269"/>
      <c r="AJ322" s="269"/>
      <c r="AK322" s="269"/>
      <c r="AL322" s="269"/>
      <c r="AM322" s="269"/>
      <c r="AN322" s="269"/>
      <c r="AO322" s="269"/>
      <c r="AP322" s="269"/>
      <c r="AQ322" s="269"/>
      <c r="AR322" s="269"/>
      <c r="AS322" s="269"/>
      <c r="AT322" s="269"/>
      <c r="AU322" s="269"/>
      <c r="AV322" s="269"/>
      <c r="AW322" s="269"/>
      <c r="AX322" s="269"/>
      <c r="AY322" s="269"/>
      <c r="AZ322" s="269"/>
      <c r="BA322" s="269"/>
      <c r="BB322" s="269"/>
      <c r="BC322" s="269"/>
      <c r="BD322" s="269"/>
      <c r="BE322" s="269"/>
      <c r="BF322" s="269"/>
      <c r="BG322" s="269"/>
      <c r="BH322" s="269"/>
      <c r="BI322" s="269"/>
      <c r="BJ322" s="269"/>
      <c r="BK322" s="269"/>
      <c r="BL322" s="269"/>
      <c r="BM322" s="269"/>
    </row>
    <row r="323" spans="2:65" s="276" customFormat="1" x14ac:dyDescent="0.2">
      <c r="B323" s="269"/>
      <c r="C323" s="1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 s="1"/>
      <c r="T323" s="1"/>
      <c r="U323" s="1"/>
      <c r="V323" s="1"/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AI323" s="269"/>
      <c r="AJ323" s="269"/>
      <c r="AK323" s="269"/>
      <c r="AL323" s="269"/>
      <c r="AM323" s="269"/>
      <c r="AN323" s="269"/>
      <c r="AO323" s="269"/>
      <c r="AP323" s="269"/>
      <c r="AQ323" s="269"/>
      <c r="AR323" s="269"/>
      <c r="AS323" s="269"/>
      <c r="AT323" s="269"/>
      <c r="AU323" s="269"/>
      <c r="AV323" s="269"/>
      <c r="AW323" s="269"/>
      <c r="AX323" s="269"/>
      <c r="AY323" s="269"/>
      <c r="AZ323" s="269"/>
      <c r="BA323" s="269"/>
      <c r="BB323" s="269"/>
      <c r="BC323" s="269"/>
      <c r="BD323" s="269"/>
      <c r="BE323" s="269"/>
      <c r="BF323" s="269"/>
      <c r="BG323" s="269"/>
      <c r="BH323" s="269"/>
      <c r="BI323" s="269"/>
      <c r="BJ323" s="269"/>
      <c r="BK323" s="269"/>
      <c r="BL323" s="269"/>
      <c r="BM323" s="269"/>
    </row>
    <row r="324" spans="2:65" s="276" customFormat="1" x14ac:dyDescent="0.2">
      <c r="B324" s="269"/>
      <c r="C324" s="1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 s="1"/>
      <c r="T324" s="1"/>
      <c r="U324" s="1"/>
      <c r="V324" s="1"/>
      <c r="W324" s="269"/>
      <c r="X324" s="269"/>
      <c r="Y324" s="269"/>
      <c r="Z324" s="269"/>
      <c r="AA324" s="269"/>
      <c r="AB324" s="269"/>
      <c r="AC324" s="269"/>
      <c r="AD324" s="269"/>
      <c r="AE324" s="269"/>
      <c r="AF324" s="269"/>
      <c r="AG324" s="269"/>
      <c r="AH324" s="269"/>
      <c r="AI324" s="269"/>
      <c r="AJ324" s="269"/>
      <c r="AK324" s="269"/>
      <c r="AL324" s="269"/>
      <c r="AM324" s="269"/>
      <c r="AN324" s="269"/>
      <c r="AO324" s="269"/>
      <c r="AP324" s="269"/>
      <c r="AQ324" s="269"/>
      <c r="AR324" s="269"/>
      <c r="AS324" s="269"/>
      <c r="AT324" s="269"/>
      <c r="AU324" s="269"/>
      <c r="AV324" s="269"/>
      <c r="AW324" s="269"/>
      <c r="AX324" s="269"/>
      <c r="AY324" s="269"/>
      <c r="AZ324" s="269"/>
      <c r="BA324" s="269"/>
      <c r="BB324" s="269"/>
      <c r="BC324" s="269"/>
      <c r="BD324" s="269"/>
      <c r="BE324" s="269"/>
      <c r="BF324" s="269"/>
      <c r="BG324" s="269"/>
      <c r="BH324" s="269"/>
      <c r="BI324" s="269"/>
      <c r="BJ324" s="269"/>
      <c r="BK324" s="269"/>
      <c r="BL324" s="269"/>
      <c r="BM324" s="269"/>
    </row>
    <row r="325" spans="2:65" s="276" customFormat="1" x14ac:dyDescent="0.2">
      <c r="B325" s="269"/>
      <c r="C325" s="1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 s="1"/>
      <c r="T325" s="1"/>
      <c r="U325" s="1"/>
      <c r="V325" s="1"/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AI325" s="269"/>
      <c r="AJ325" s="269"/>
      <c r="AK325" s="269"/>
      <c r="AL325" s="269"/>
      <c r="AM325" s="269"/>
      <c r="AN325" s="269"/>
      <c r="AO325" s="269"/>
      <c r="AP325" s="269"/>
      <c r="AQ325" s="269"/>
      <c r="AR325" s="269"/>
      <c r="AS325" s="269"/>
      <c r="AT325" s="269"/>
      <c r="AU325" s="269"/>
      <c r="AV325" s="269"/>
      <c r="AW325" s="269"/>
      <c r="AX325" s="269"/>
      <c r="AY325" s="269"/>
      <c r="AZ325" s="269"/>
      <c r="BA325" s="269"/>
      <c r="BB325" s="269"/>
      <c r="BC325" s="269"/>
      <c r="BD325" s="269"/>
      <c r="BE325" s="269"/>
      <c r="BF325" s="269"/>
      <c r="BG325" s="269"/>
      <c r="BH325" s="269"/>
      <c r="BI325" s="269"/>
      <c r="BJ325" s="269"/>
      <c r="BK325" s="269"/>
      <c r="BL325" s="269"/>
      <c r="BM325" s="269"/>
    </row>
    <row r="326" spans="2:65" s="276" customFormat="1" x14ac:dyDescent="0.2">
      <c r="B326" s="269"/>
      <c r="C326" s="1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 s="1"/>
      <c r="T326" s="1"/>
      <c r="U326" s="1"/>
      <c r="V326" s="1"/>
      <c r="W326" s="269"/>
      <c r="X326" s="269"/>
      <c r="Y326" s="269"/>
      <c r="Z326" s="269"/>
      <c r="AA326" s="269"/>
      <c r="AB326" s="269"/>
      <c r="AC326" s="269"/>
      <c r="AD326" s="269"/>
      <c r="AE326" s="269"/>
      <c r="AF326" s="269"/>
      <c r="AG326" s="269"/>
      <c r="AH326" s="269"/>
      <c r="AI326" s="269"/>
      <c r="AJ326" s="269"/>
      <c r="AK326" s="269"/>
      <c r="AL326" s="269"/>
      <c r="AM326" s="269"/>
      <c r="AN326" s="269"/>
      <c r="AO326" s="269"/>
      <c r="AP326" s="269"/>
      <c r="AQ326" s="269"/>
      <c r="AR326" s="269"/>
      <c r="AS326" s="269"/>
      <c r="AT326" s="269"/>
      <c r="AU326" s="269"/>
      <c r="AV326" s="269"/>
      <c r="AW326" s="269"/>
      <c r="AX326" s="269"/>
      <c r="AY326" s="269"/>
      <c r="AZ326" s="269"/>
      <c r="BA326" s="269"/>
      <c r="BB326" s="269"/>
      <c r="BC326" s="269"/>
      <c r="BD326" s="269"/>
      <c r="BE326" s="269"/>
      <c r="BF326" s="269"/>
      <c r="BG326" s="269"/>
      <c r="BH326" s="269"/>
      <c r="BI326" s="269"/>
      <c r="BJ326" s="269"/>
      <c r="BK326" s="269"/>
      <c r="BL326" s="269"/>
      <c r="BM326" s="269"/>
    </row>
    <row r="327" spans="2:65" s="276" customFormat="1" x14ac:dyDescent="0.2">
      <c r="B327" s="269"/>
      <c r="C327" s="1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 s="1"/>
      <c r="T327" s="1"/>
      <c r="U327" s="1"/>
      <c r="V327" s="1"/>
      <c r="W327" s="269"/>
      <c r="X327" s="269"/>
      <c r="Y327" s="269"/>
      <c r="Z327" s="269"/>
      <c r="AA327" s="269"/>
      <c r="AB327" s="269"/>
      <c r="AC327" s="269"/>
      <c r="AD327" s="269"/>
      <c r="AE327" s="269"/>
      <c r="AF327" s="269"/>
      <c r="AG327" s="269"/>
      <c r="AH327" s="269"/>
      <c r="AI327" s="269"/>
      <c r="AJ327" s="269"/>
      <c r="AK327" s="269"/>
      <c r="AL327" s="269"/>
      <c r="AM327" s="269"/>
      <c r="AN327" s="269"/>
      <c r="AO327" s="269"/>
      <c r="AP327" s="269"/>
      <c r="AQ327" s="269"/>
      <c r="AR327" s="269"/>
      <c r="AS327" s="269"/>
      <c r="AT327" s="269"/>
      <c r="AU327" s="269"/>
      <c r="AV327" s="269"/>
      <c r="AW327" s="269"/>
      <c r="AX327" s="269"/>
      <c r="AY327" s="269"/>
      <c r="AZ327" s="269"/>
      <c r="BA327" s="269"/>
      <c r="BB327" s="269"/>
      <c r="BC327" s="269"/>
      <c r="BD327" s="269"/>
      <c r="BE327" s="269"/>
      <c r="BF327" s="269"/>
      <c r="BG327" s="269"/>
      <c r="BH327" s="269"/>
      <c r="BI327" s="269"/>
      <c r="BJ327" s="269"/>
      <c r="BK327" s="269"/>
      <c r="BL327" s="269"/>
      <c r="BM327" s="269"/>
    </row>
    <row r="328" spans="2:65" s="276" customFormat="1" x14ac:dyDescent="0.2">
      <c r="B328" s="269"/>
      <c r="C328" s="1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 s="1"/>
      <c r="T328" s="1"/>
      <c r="U328" s="1"/>
      <c r="V328" s="1"/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AI328" s="269"/>
      <c r="AJ328" s="269"/>
      <c r="AK328" s="269"/>
      <c r="AL328" s="269"/>
      <c r="AM328" s="269"/>
      <c r="AN328" s="269"/>
      <c r="AO328" s="269"/>
      <c r="AP328" s="269"/>
      <c r="AQ328" s="269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269"/>
      <c r="BD328" s="269"/>
      <c r="BE328" s="269"/>
      <c r="BF328" s="269"/>
      <c r="BG328" s="269"/>
      <c r="BH328" s="269"/>
      <c r="BI328" s="269"/>
      <c r="BJ328" s="269"/>
      <c r="BK328" s="269"/>
      <c r="BL328" s="269"/>
      <c r="BM328" s="269"/>
    </row>
    <row r="329" spans="2:65" s="276" customFormat="1" x14ac:dyDescent="0.2">
      <c r="B329" s="269"/>
      <c r="C329" s="1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 s="1"/>
      <c r="T329" s="1"/>
      <c r="U329" s="1"/>
      <c r="V329" s="1"/>
      <c r="W329" s="269"/>
      <c r="X329" s="269"/>
      <c r="Y329" s="269"/>
      <c r="Z329" s="269"/>
      <c r="AA329" s="269"/>
      <c r="AB329" s="269"/>
      <c r="AC329" s="269"/>
      <c r="AD329" s="269"/>
      <c r="AE329" s="269"/>
      <c r="AF329" s="269"/>
      <c r="AG329" s="269"/>
      <c r="AH329" s="269"/>
      <c r="AI329" s="269"/>
      <c r="AJ329" s="269"/>
      <c r="AK329" s="269"/>
      <c r="AL329" s="269"/>
      <c r="AM329" s="269"/>
      <c r="AN329" s="269"/>
      <c r="AO329" s="269"/>
      <c r="AP329" s="269"/>
      <c r="AQ329" s="269"/>
      <c r="AR329" s="269"/>
      <c r="AS329" s="269"/>
      <c r="AT329" s="269"/>
      <c r="AU329" s="269"/>
      <c r="AV329" s="269"/>
      <c r="AW329" s="269"/>
      <c r="AX329" s="269"/>
      <c r="AY329" s="269"/>
      <c r="AZ329" s="269"/>
      <c r="BA329" s="269"/>
      <c r="BB329" s="269"/>
      <c r="BC329" s="269"/>
      <c r="BD329" s="269"/>
      <c r="BE329" s="269"/>
      <c r="BF329" s="269"/>
      <c r="BG329" s="269"/>
      <c r="BH329" s="269"/>
      <c r="BI329" s="269"/>
      <c r="BJ329" s="269"/>
      <c r="BK329" s="269"/>
      <c r="BL329" s="269"/>
      <c r="BM329" s="269"/>
    </row>
    <row r="330" spans="2:65" s="276" customFormat="1" x14ac:dyDescent="0.2">
      <c r="B330" s="269"/>
      <c r="C330" s="1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 s="1"/>
      <c r="T330" s="1"/>
      <c r="U330" s="1"/>
      <c r="V330" s="1"/>
      <c r="W330" s="269"/>
      <c r="X330" s="269"/>
      <c r="Y330" s="269"/>
      <c r="Z330" s="269"/>
      <c r="AA330" s="269"/>
      <c r="AB330" s="269"/>
      <c r="AC330" s="269"/>
      <c r="AD330" s="269"/>
      <c r="AE330" s="269"/>
      <c r="AF330" s="269"/>
      <c r="AG330" s="269"/>
      <c r="AH330" s="269"/>
      <c r="AI330" s="269"/>
      <c r="AJ330" s="269"/>
      <c r="AK330" s="269"/>
      <c r="AL330" s="269"/>
      <c r="AM330" s="269"/>
      <c r="AN330" s="269"/>
      <c r="AO330" s="269"/>
      <c r="AP330" s="269"/>
      <c r="AQ330" s="269"/>
      <c r="AR330" s="269"/>
      <c r="AS330" s="269"/>
      <c r="AT330" s="269"/>
      <c r="AU330" s="269"/>
      <c r="AV330" s="269"/>
      <c r="AW330" s="269"/>
      <c r="AX330" s="269"/>
      <c r="AY330" s="269"/>
      <c r="AZ330" s="269"/>
      <c r="BA330" s="269"/>
      <c r="BB330" s="269"/>
      <c r="BC330" s="269"/>
      <c r="BD330" s="269"/>
      <c r="BE330" s="269"/>
      <c r="BF330" s="269"/>
      <c r="BG330" s="269"/>
      <c r="BH330" s="269"/>
      <c r="BI330" s="269"/>
      <c r="BJ330" s="269"/>
      <c r="BK330" s="269"/>
      <c r="BL330" s="269"/>
      <c r="BM330" s="269"/>
    </row>
    <row r="331" spans="2:65" s="276" customFormat="1" x14ac:dyDescent="0.2">
      <c r="B331" s="269"/>
      <c r="C331" s="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 s="1"/>
      <c r="T331" s="1"/>
      <c r="U331" s="1"/>
      <c r="V331" s="1"/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AG331" s="269"/>
      <c r="AH331" s="269"/>
      <c r="AI331" s="269"/>
      <c r="AJ331" s="269"/>
      <c r="AK331" s="269"/>
      <c r="AL331" s="269"/>
      <c r="AM331" s="269"/>
      <c r="AN331" s="269"/>
      <c r="AO331" s="269"/>
      <c r="AP331" s="269"/>
      <c r="AQ331" s="269"/>
      <c r="AR331" s="269"/>
      <c r="AS331" s="269"/>
      <c r="AT331" s="269"/>
      <c r="AU331" s="269"/>
      <c r="AV331" s="269"/>
      <c r="AW331" s="269"/>
      <c r="AX331" s="269"/>
      <c r="AY331" s="269"/>
      <c r="AZ331" s="269"/>
      <c r="BA331" s="269"/>
      <c r="BB331" s="269"/>
      <c r="BC331" s="269"/>
      <c r="BD331" s="269"/>
      <c r="BE331" s="269"/>
      <c r="BF331" s="269"/>
      <c r="BG331" s="269"/>
      <c r="BH331" s="269"/>
      <c r="BI331" s="269"/>
      <c r="BJ331" s="269"/>
      <c r="BK331" s="269"/>
      <c r="BL331" s="269"/>
      <c r="BM331" s="269"/>
    </row>
    <row r="332" spans="2:65" s="276" customFormat="1" x14ac:dyDescent="0.2">
      <c r="B332" s="269"/>
      <c r="C332" s="1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 s="1"/>
      <c r="T332" s="1"/>
      <c r="U332" s="1"/>
      <c r="V332" s="1"/>
      <c r="W332" s="269"/>
      <c r="X332" s="269"/>
      <c r="Y332" s="269"/>
      <c r="Z332" s="269"/>
      <c r="AA332" s="269"/>
      <c r="AB332" s="269"/>
      <c r="AC332" s="269"/>
      <c r="AD332" s="269"/>
      <c r="AE332" s="269"/>
      <c r="AF332" s="269"/>
      <c r="AG332" s="269"/>
      <c r="AH332" s="269"/>
      <c r="AI332" s="269"/>
      <c r="AJ332" s="269"/>
      <c r="AK332" s="269"/>
      <c r="AL332" s="269"/>
      <c r="AM332" s="269"/>
      <c r="AN332" s="269"/>
      <c r="AO332" s="269"/>
      <c r="AP332" s="269"/>
      <c r="AQ332" s="269"/>
      <c r="AR332" s="269"/>
      <c r="AS332" s="269"/>
      <c r="AT332" s="269"/>
      <c r="AU332" s="269"/>
      <c r="AV332" s="269"/>
      <c r="AW332" s="269"/>
      <c r="AX332" s="269"/>
      <c r="AY332" s="269"/>
      <c r="AZ332" s="269"/>
      <c r="BA332" s="269"/>
      <c r="BB332" s="269"/>
      <c r="BC332" s="269"/>
      <c r="BD332" s="269"/>
      <c r="BE332" s="269"/>
      <c r="BF332" s="269"/>
      <c r="BG332" s="269"/>
      <c r="BH332" s="269"/>
      <c r="BI332" s="269"/>
      <c r="BJ332" s="269"/>
      <c r="BK332" s="269"/>
      <c r="BL332" s="269"/>
      <c r="BM332" s="269"/>
    </row>
    <row r="333" spans="2:65" s="276" customFormat="1" x14ac:dyDescent="0.2">
      <c r="B333" s="269"/>
      <c r="C333" s="1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 s="1"/>
      <c r="T333" s="1"/>
      <c r="U333" s="1"/>
      <c r="V333" s="1"/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AG333" s="269"/>
      <c r="AH333" s="269"/>
      <c r="AI333" s="269"/>
      <c r="AJ333" s="269"/>
      <c r="AK333" s="269"/>
      <c r="AL333" s="269"/>
      <c r="AM333" s="269"/>
      <c r="AN333" s="269"/>
      <c r="AO333" s="269"/>
      <c r="AP333" s="269"/>
      <c r="AQ333" s="269"/>
      <c r="AR333" s="269"/>
      <c r="AS333" s="269"/>
      <c r="AT333" s="269"/>
      <c r="AU333" s="269"/>
      <c r="AV333" s="269"/>
      <c r="AW333" s="269"/>
      <c r="AX333" s="269"/>
      <c r="AY333" s="269"/>
      <c r="AZ333" s="269"/>
      <c r="BA333" s="269"/>
      <c r="BB333" s="269"/>
      <c r="BC333" s="269"/>
      <c r="BD333" s="269"/>
      <c r="BE333" s="269"/>
      <c r="BF333" s="269"/>
      <c r="BG333" s="269"/>
      <c r="BH333" s="269"/>
      <c r="BI333" s="269"/>
      <c r="BJ333" s="269"/>
      <c r="BK333" s="269"/>
      <c r="BL333" s="269"/>
      <c r="BM333" s="269"/>
    </row>
    <row r="334" spans="2:65" s="276" customFormat="1" x14ac:dyDescent="0.2">
      <c r="B334" s="269"/>
      <c r="C334" s="1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 s="1"/>
      <c r="T334" s="1"/>
      <c r="U334" s="1"/>
      <c r="V334" s="1"/>
      <c r="W334" s="269"/>
      <c r="X334" s="269"/>
      <c r="Y334" s="269"/>
      <c r="Z334" s="269"/>
      <c r="AA334" s="269"/>
      <c r="AB334" s="269"/>
      <c r="AC334" s="269"/>
      <c r="AD334" s="269"/>
      <c r="AE334" s="269"/>
      <c r="AF334" s="269"/>
      <c r="AG334" s="269"/>
      <c r="AH334" s="269"/>
      <c r="AI334" s="269"/>
      <c r="AJ334" s="269"/>
      <c r="AK334" s="269"/>
      <c r="AL334" s="269"/>
      <c r="AM334" s="269"/>
      <c r="AN334" s="269"/>
      <c r="AO334" s="269"/>
      <c r="AP334" s="269"/>
      <c r="AQ334" s="269"/>
      <c r="AR334" s="269"/>
      <c r="AS334" s="269"/>
      <c r="AT334" s="269"/>
      <c r="AU334" s="269"/>
      <c r="AV334" s="269"/>
      <c r="AW334" s="269"/>
      <c r="AX334" s="269"/>
      <c r="AY334" s="269"/>
      <c r="AZ334" s="269"/>
      <c r="BA334" s="269"/>
      <c r="BB334" s="269"/>
      <c r="BC334" s="269"/>
      <c r="BD334" s="269"/>
      <c r="BE334" s="269"/>
      <c r="BF334" s="269"/>
      <c r="BG334" s="269"/>
      <c r="BH334" s="269"/>
      <c r="BI334" s="269"/>
      <c r="BJ334" s="269"/>
      <c r="BK334" s="269"/>
      <c r="BL334" s="269"/>
      <c r="BM334" s="269"/>
    </row>
    <row r="335" spans="2:65" s="276" customFormat="1" x14ac:dyDescent="0.2">
      <c r="B335" s="269"/>
      <c r="C335" s="1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 s="1"/>
      <c r="T335" s="1"/>
      <c r="U335" s="1"/>
      <c r="V335" s="1"/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AI335" s="269"/>
      <c r="AJ335" s="269"/>
      <c r="AK335" s="269"/>
      <c r="AL335" s="269"/>
      <c r="AM335" s="269"/>
      <c r="AN335" s="269"/>
      <c r="AO335" s="269"/>
      <c r="AP335" s="269"/>
      <c r="AQ335" s="269"/>
      <c r="AR335" s="269"/>
      <c r="AS335" s="269"/>
      <c r="AT335" s="269"/>
      <c r="AU335" s="269"/>
      <c r="AV335" s="269"/>
      <c r="AW335" s="269"/>
      <c r="AX335" s="269"/>
      <c r="AY335" s="269"/>
      <c r="AZ335" s="269"/>
      <c r="BA335" s="269"/>
      <c r="BB335" s="269"/>
      <c r="BC335" s="269"/>
      <c r="BD335" s="269"/>
      <c r="BE335" s="269"/>
      <c r="BF335" s="269"/>
      <c r="BG335" s="269"/>
      <c r="BH335" s="269"/>
      <c r="BI335" s="269"/>
      <c r="BJ335" s="269"/>
      <c r="BK335" s="269"/>
      <c r="BL335" s="269"/>
      <c r="BM335" s="269"/>
    </row>
    <row r="336" spans="2:65" s="276" customFormat="1" x14ac:dyDescent="0.2">
      <c r="B336" s="269"/>
      <c r="C336" s="1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 s="1"/>
      <c r="T336" s="1"/>
      <c r="U336" s="1"/>
      <c r="V336" s="1"/>
      <c r="W336" s="269"/>
      <c r="X336" s="269"/>
      <c r="Y336" s="269"/>
      <c r="Z336" s="269"/>
      <c r="AA336" s="269"/>
      <c r="AB336" s="269"/>
      <c r="AC336" s="269"/>
      <c r="AD336" s="269"/>
      <c r="AE336" s="269"/>
      <c r="AF336" s="269"/>
      <c r="AG336" s="269"/>
      <c r="AH336" s="269"/>
      <c r="AI336" s="269"/>
      <c r="AJ336" s="269"/>
      <c r="AK336" s="269"/>
      <c r="AL336" s="269"/>
      <c r="AM336" s="269"/>
      <c r="AN336" s="269"/>
      <c r="AO336" s="269"/>
      <c r="AP336" s="269"/>
      <c r="AQ336" s="269"/>
      <c r="AR336" s="269"/>
      <c r="AS336" s="269"/>
      <c r="AT336" s="269"/>
      <c r="AU336" s="269"/>
      <c r="AV336" s="269"/>
      <c r="AW336" s="269"/>
      <c r="AX336" s="269"/>
      <c r="AY336" s="269"/>
      <c r="AZ336" s="269"/>
      <c r="BA336" s="269"/>
      <c r="BB336" s="269"/>
      <c r="BC336" s="269"/>
      <c r="BD336" s="269"/>
      <c r="BE336" s="269"/>
      <c r="BF336" s="269"/>
      <c r="BG336" s="269"/>
      <c r="BH336" s="269"/>
      <c r="BI336" s="269"/>
      <c r="BJ336" s="269"/>
      <c r="BK336" s="269"/>
      <c r="BL336" s="269"/>
      <c r="BM336" s="269"/>
    </row>
    <row r="337" spans="2:65" s="276" customFormat="1" x14ac:dyDescent="0.2">
      <c r="B337" s="269"/>
      <c r="C337" s="1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 s="1"/>
      <c r="T337" s="1"/>
      <c r="U337" s="1"/>
      <c r="V337" s="1"/>
      <c r="W337" s="269"/>
      <c r="X337" s="269"/>
      <c r="Y337" s="269"/>
      <c r="Z337" s="269"/>
      <c r="AA337" s="269"/>
      <c r="AB337" s="269"/>
      <c r="AC337" s="269"/>
      <c r="AD337" s="269"/>
      <c r="AE337" s="269"/>
      <c r="AF337" s="269"/>
      <c r="AG337" s="269"/>
      <c r="AH337" s="269"/>
      <c r="AI337" s="269"/>
      <c r="AJ337" s="269"/>
      <c r="AK337" s="269"/>
      <c r="AL337" s="269"/>
      <c r="AM337" s="269"/>
      <c r="AN337" s="269"/>
      <c r="AO337" s="269"/>
      <c r="AP337" s="269"/>
      <c r="AQ337" s="269"/>
      <c r="AR337" s="269"/>
      <c r="AS337" s="269"/>
      <c r="AT337" s="269"/>
      <c r="AU337" s="269"/>
      <c r="AV337" s="269"/>
      <c r="AW337" s="269"/>
      <c r="AX337" s="269"/>
      <c r="AY337" s="269"/>
      <c r="AZ337" s="269"/>
      <c r="BA337" s="269"/>
      <c r="BB337" s="269"/>
      <c r="BC337" s="269"/>
      <c r="BD337" s="269"/>
      <c r="BE337" s="269"/>
      <c r="BF337" s="269"/>
      <c r="BG337" s="269"/>
      <c r="BH337" s="269"/>
      <c r="BI337" s="269"/>
      <c r="BJ337" s="269"/>
      <c r="BK337" s="269"/>
      <c r="BL337" s="269"/>
      <c r="BM337" s="269"/>
    </row>
    <row r="338" spans="2:65" s="276" customFormat="1" x14ac:dyDescent="0.2">
      <c r="B338" s="269"/>
      <c r="C338" s="1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 s="1"/>
      <c r="T338" s="1"/>
      <c r="U338" s="1"/>
      <c r="V338" s="1"/>
      <c r="W338" s="269"/>
      <c r="X338" s="269"/>
      <c r="Y338" s="269"/>
      <c r="Z338" s="269"/>
      <c r="AA338" s="269"/>
      <c r="AB338" s="269"/>
      <c r="AC338" s="269"/>
      <c r="AD338" s="269"/>
      <c r="AE338" s="269"/>
      <c r="AF338" s="269"/>
      <c r="AG338" s="269"/>
      <c r="AH338" s="269"/>
      <c r="AI338" s="269"/>
      <c r="AJ338" s="269"/>
      <c r="AK338" s="269"/>
      <c r="AL338" s="269"/>
      <c r="AM338" s="269"/>
      <c r="AN338" s="269"/>
      <c r="AO338" s="269"/>
      <c r="AP338" s="269"/>
      <c r="AQ338" s="269"/>
      <c r="AR338" s="269"/>
      <c r="AS338" s="269"/>
      <c r="AT338" s="269"/>
      <c r="AU338" s="269"/>
      <c r="AV338" s="269"/>
      <c r="AW338" s="269"/>
      <c r="AX338" s="269"/>
      <c r="AY338" s="269"/>
      <c r="AZ338" s="269"/>
      <c r="BA338" s="269"/>
      <c r="BB338" s="269"/>
      <c r="BC338" s="269"/>
      <c r="BD338" s="269"/>
      <c r="BE338" s="269"/>
      <c r="BF338" s="269"/>
      <c r="BG338" s="269"/>
      <c r="BH338" s="269"/>
      <c r="BI338" s="269"/>
      <c r="BJ338" s="269"/>
      <c r="BK338" s="269"/>
      <c r="BL338" s="269"/>
      <c r="BM338" s="269"/>
    </row>
    <row r="339" spans="2:65" s="276" customFormat="1" x14ac:dyDescent="0.2">
      <c r="B339" s="269"/>
      <c r="C339" s="1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 s="1"/>
      <c r="T339" s="1"/>
      <c r="U339" s="1"/>
      <c r="V339" s="1"/>
      <c r="W339" s="269"/>
      <c r="X339" s="269"/>
      <c r="Y339" s="269"/>
      <c r="Z339" s="269"/>
      <c r="AA339" s="269"/>
      <c r="AB339" s="269"/>
      <c r="AC339" s="269"/>
      <c r="AD339" s="269"/>
      <c r="AE339" s="269"/>
      <c r="AF339" s="269"/>
      <c r="AG339" s="269"/>
      <c r="AH339" s="269"/>
      <c r="AI339" s="269"/>
      <c r="AJ339" s="269"/>
      <c r="AK339" s="269"/>
      <c r="AL339" s="269"/>
      <c r="AM339" s="269"/>
      <c r="AN339" s="269"/>
      <c r="AO339" s="269"/>
      <c r="AP339" s="269"/>
      <c r="AQ339" s="269"/>
      <c r="AR339" s="269"/>
      <c r="AS339" s="269"/>
      <c r="AT339" s="269"/>
      <c r="AU339" s="269"/>
      <c r="AV339" s="269"/>
      <c r="AW339" s="269"/>
      <c r="AX339" s="269"/>
      <c r="AY339" s="269"/>
      <c r="AZ339" s="269"/>
      <c r="BA339" s="269"/>
      <c r="BB339" s="269"/>
      <c r="BC339" s="269"/>
      <c r="BD339" s="269"/>
      <c r="BE339" s="269"/>
      <c r="BF339" s="269"/>
      <c r="BG339" s="269"/>
      <c r="BH339" s="269"/>
      <c r="BI339" s="269"/>
      <c r="BJ339" s="269"/>
      <c r="BK339" s="269"/>
      <c r="BL339" s="269"/>
      <c r="BM339" s="269"/>
    </row>
    <row r="340" spans="2:65" s="276" customFormat="1" x14ac:dyDescent="0.2">
      <c r="B340" s="269"/>
      <c r="C340" s="1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 s="1"/>
      <c r="T340" s="1"/>
      <c r="U340" s="1"/>
      <c r="V340" s="1"/>
      <c r="W340" s="269"/>
      <c r="X340" s="269"/>
      <c r="Y340" s="269"/>
      <c r="Z340" s="269"/>
      <c r="AA340" s="269"/>
      <c r="AB340" s="269"/>
      <c r="AC340" s="269"/>
      <c r="AD340" s="269"/>
      <c r="AE340" s="269"/>
      <c r="AF340" s="269"/>
      <c r="AG340" s="269"/>
      <c r="AH340" s="269"/>
      <c r="AI340" s="269"/>
      <c r="AJ340" s="269"/>
      <c r="AK340" s="269"/>
      <c r="AL340" s="269"/>
      <c r="AM340" s="269"/>
      <c r="AN340" s="269"/>
      <c r="AO340" s="269"/>
      <c r="AP340" s="269"/>
      <c r="AQ340" s="269"/>
      <c r="AR340" s="269"/>
      <c r="AS340" s="269"/>
      <c r="AT340" s="269"/>
      <c r="AU340" s="269"/>
      <c r="AV340" s="269"/>
      <c r="AW340" s="269"/>
      <c r="AX340" s="269"/>
      <c r="AY340" s="269"/>
      <c r="AZ340" s="269"/>
      <c r="BA340" s="269"/>
      <c r="BB340" s="269"/>
      <c r="BC340" s="269"/>
      <c r="BD340" s="269"/>
      <c r="BE340" s="269"/>
      <c r="BF340" s="269"/>
      <c r="BG340" s="269"/>
      <c r="BH340" s="269"/>
      <c r="BI340" s="269"/>
      <c r="BJ340" s="269"/>
      <c r="BK340" s="269"/>
      <c r="BL340" s="269"/>
      <c r="BM340" s="269"/>
    </row>
    <row r="341" spans="2:65" s="276" customFormat="1" x14ac:dyDescent="0.2">
      <c r="B341" s="269"/>
      <c r="C341" s="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 s="1"/>
      <c r="T341" s="1"/>
      <c r="U341" s="1"/>
      <c r="V341" s="1"/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I341" s="269"/>
      <c r="AJ341" s="269"/>
      <c r="AK341" s="269"/>
      <c r="AL341" s="269"/>
      <c r="AM341" s="269"/>
      <c r="AN341" s="269"/>
      <c r="AO341" s="269"/>
      <c r="AP341" s="269"/>
      <c r="AQ341" s="269"/>
      <c r="AR341" s="269"/>
      <c r="AS341" s="269"/>
      <c r="AT341" s="269"/>
      <c r="AU341" s="269"/>
      <c r="AV341" s="269"/>
      <c r="AW341" s="269"/>
      <c r="AX341" s="269"/>
      <c r="AY341" s="269"/>
      <c r="AZ341" s="269"/>
      <c r="BA341" s="269"/>
      <c r="BB341" s="269"/>
      <c r="BC341" s="269"/>
      <c r="BD341" s="269"/>
      <c r="BE341" s="269"/>
      <c r="BF341" s="269"/>
      <c r="BG341" s="269"/>
      <c r="BH341" s="269"/>
      <c r="BI341" s="269"/>
      <c r="BJ341" s="269"/>
      <c r="BK341" s="269"/>
      <c r="BL341" s="269"/>
      <c r="BM341" s="269"/>
    </row>
    <row r="342" spans="2:65" s="276" customFormat="1" x14ac:dyDescent="0.2">
      <c r="B342" s="269"/>
      <c r="C342" s="1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 s="1"/>
      <c r="T342" s="1"/>
      <c r="U342" s="1"/>
      <c r="V342" s="1"/>
      <c r="W342" s="269"/>
      <c r="X342" s="269"/>
      <c r="Y342" s="269"/>
      <c r="Z342" s="269"/>
      <c r="AA342" s="269"/>
      <c r="AB342" s="269"/>
      <c r="AC342" s="269"/>
      <c r="AD342" s="269"/>
      <c r="AE342" s="269"/>
      <c r="AF342" s="269"/>
      <c r="AG342" s="269"/>
      <c r="AH342" s="269"/>
      <c r="AI342" s="269"/>
      <c r="AJ342" s="269"/>
      <c r="AK342" s="269"/>
      <c r="AL342" s="269"/>
      <c r="AM342" s="269"/>
      <c r="AN342" s="269"/>
      <c r="AO342" s="269"/>
      <c r="AP342" s="269"/>
      <c r="AQ342" s="269"/>
      <c r="AR342" s="269"/>
      <c r="AS342" s="269"/>
      <c r="AT342" s="269"/>
      <c r="AU342" s="269"/>
      <c r="AV342" s="269"/>
      <c r="AW342" s="269"/>
      <c r="AX342" s="269"/>
      <c r="AY342" s="269"/>
      <c r="AZ342" s="269"/>
      <c r="BA342" s="269"/>
      <c r="BB342" s="269"/>
      <c r="BC342" s="269"/>
      <c r="BD342" s="269"/>
      <c r="BE342" s="269"/>
      <c r="BF342" s="269"/>
      <c r="BG342" s="269"/>
      <c r="BH342" s="269"/>
      <c r="BI342" s="269"/>
      <c r="BJ342" s="269"/>
      <c r="BK342" s="269"/>
      <c r="BL342" s="269"/>
      <c r="BM342" s="269"/>
    </row>
    <row r="343" spans="2:65" s="276" customFormat="1" x14ac:dyDescent="0.2">
      <c r="B343" s="269"/>
      <c r="C343" s="1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 s="1"/>
      <c r="T343" s="1"/>
      <c r="U343" s="1"/>
      <c r="V343" s="1"/>
      <c r="W343" s="269"/>
      <c r="X343" s="269"/>
      <c r="Y343" s="269"/>
      <c r="Z343" s="269"/>
      <c r="AA343" s="269"/>
      <c r="AB343" s="269"/>
      <c r="AC343" s="269"/>
      <c r="AD343" s="269"/>
      <c r="AE343" s="269"/>
      <c r="AF343" s="269"/>
      <c r="AG343" s="269"/>
      <c r="AH343" s="269"/>
      <c r="AI343" s="269"/>
      <c r="AJ343" s="269"/>
      <c r="AK343" s="269"/>
      <c r="AL343" s="269"/>
      <c r="AM343" s="269"/>
      <c r="AN343" s="269"/>
      <c r="AO343" s="269"/>
      <c r="AP343" s="269"/>
      <c r="AQ343" s="269"/>
      <c r="AR343" s="269"/>
      <c r="AS343" s="269"/>
      <c r="AT343" s="269"/>
      <c r="AU343" s="269"/>
      <c r="AV343" s="269"/>
      <c r="AW343" s="269"/>
      <c r="AX343" s="269"/>
      <c r="AY343" s="269"/>
      <c r="AZ343" s="269"/>
      <c r="BA343" s="269"/>
      <c r="BB343" s="269"/>
      <c r="BC343" s="269"/>
      <c r="BD343" s="269"/>
      <c r="BE343" s="269"/>
      <c r="BF343" s="269"/>
      <c r="BG343" s="269"/>
      <c r="BH343" s="269"/>
      <c r="BI343" s="269"/>
      <c r="BJ343" s="269"/>
      <c r="BK343" s="269"/>
      <c r="BL343" s="269"/>
      <c r="BM343" s="269"/>
    </row>
    <row r="344" spans="2:65" s="276" customFormat="1" x14ac:dyDescent="0.2">
      <c r="B344" s="269"/>
      <c r="C344" s="1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 s="1"/>
      <c r="T344" s="1"/>
      <c r="U344" s="1"/>
      <c r="V344" s="1"/>
      <c r="W344" s="269"/>
      <c r="X344" s="269"/>
      <c r="Y344" s="269"/>
      <c r="Z344" s="269"/>
      <c r="AA344" s="269"/>
      <c r="AB344" s="269"/>
      <c r="AC344" s="269"/>
      <c r="AD344" s="269"/>
      <c r="AE344" s="269"/>
      <c r="AF344" s="269"/>
      <c r="AG344" s="269"/>
      <c r="AH344" s="269"/>
      <c r="AI344" s="269"/>
      <c r="AJ344" s="269"/>
      <c r="AK344" s="269"/>
      <c r="AL344" s="269"/>
      <c r="AM344" s="269"/>
      <c r="AN344" s="269"/>
      <c r="AO344" s="269"/>
      <c r="AP344" s="269"/>
      <c r="AQ344" s="269"/>
      <c r="AR344" s="269"/>
      <c r="AS344" s="269"/>
      <c r="AT344" s="269"/>
      <c r="AU344" s="269"/>
      <c r="AV344" s="269"/>
      <c r="AW344" s="269"/>
      <c r="AX344" s="269"/>
      <c r="AY344" s="269"/>
      <c r="AZ344" s="269"/>
      <c r="BA344" s="269"/>
      <c r="BB344" s="269"/>
      <c r="BC344" s="269"/>
      <c r="BD344" s="269"/>
      <c r="BE344" s="269"/>
      <c r="BF344" s="269"/>
      <c r="BG344" s="269"/>
      <c r="BH344" s="269"/>
      <c r="BI344" s="269"/>
      <c r="BJ344" s="269"/>
      <c r="BK344" s="269"/>
      <c r="BL344" s="269"/>
      <c r="BM344" s="269"/>
    </row>
    <row r="345" spans="2:65" s="276" customFormat="1" x14ac:dyDescent="0.2">
      <c r="B345" s="269"/>
      <c r="C345" s="1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 s="1"/>
      <c r="T345" s="1"/>
      <c r="U345" s="1"/>
      <c r="V345" s="1"/>
      <c r="W345" s="269"/>
      <c r="X345" s="269"/>
      <c r="Y345" s="269"/>
      <c r="Z345" s="269"/>
      <c r="AA345" s="269"/>
      <c r="AB345" s="269"/>
      <c r="AC345" s="269"/>
      <c r="AD345" s="269"/>
      <c r="AE345" s="269"/>
      <c r="AF345" s="269"/>
      <c r="AG345" s="269"/>
      <c r="AH345" s="269"/>
      <c r="AI345" s="269"/>
      <c r="AJ345" s="269"/>
      <c r="AK345" s="269"/>
      <c r="AL345" s="269"/>
      <c r="AM345" s="269"/>
      <c r="AN345" s="269"/>
      <c r="AO345" s="269"/>
      <c r="AP345" s="269"/>
      <c r="AQ345" s="269"/>
      <c r="AR345" s="269"/>
      <c r="AS345" s="269"/>
      <c r="AT345" s="269"/>
      <c r="AU345" s="269"/>
      <c r="AV345" s="269"/>
      <c r="AW345" s="269"/>
      <c r="AX345" s="269"/>
      <c r="AY345" s="269"/>
      <c r="AZ345" s="269"/>
      <c r="BA345" s="269"/>
      <c r="BB345" s="269"/>
      <c r="BC345" s="269"/>
      <c r="BD345" s="269"/>
      <c r="BE345" s="269"/>
      <c r="BF345" s="269"/>
      <c r="BG345" s="269"/>
      <c r="BH345" s="269"/>
      <c r="BI345" s="269"/>
      <c r="BJ345" s="269"/>
      <c r="BK345" s="269"/>
      <c r="BL345" s="269"/>
      <c r="BM345" s="269"/>
    </row>
    <row r="346" spans="2:65" s="276" customFormat="1" x14ac:dyDescent="0.2">
      <c r="B346" s="269"/>
      <c r="C346" s="1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 s="1"/>
      <c r="T346" s="1"/>
      <c r="U346" s="1"/>
      <c r="V346" s="1"/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  <c r="AL346" s="269"/>
      <c r="AM346" s="269"/>
      <c r="AN346" s="269"/>
      <c r="AO346" s="269"/>
      <c r="AP346" s="269"/>
      <c r="AQ346" s="269"/>
      <c r="AR346" s="269"/>
      <c r="AS346" s="269"/>
      <c r="AT346" s="269"/>
      <c r="AU346" s="269"/>
      <c r="AV346" s="269"/>
      <c r="AW346" s="269"/>
      <c r="AX346" s="269"/>
      <c r="AY346" s="269"/>
      <c r="AZ346" s="269"/>
      <c r="BA346" s="269"/>
      <c r="BB346" s="269"/>
      <c r="BC346" s="269"/>
      <c r="BD346" s="269"/>
      <c r="BE346" s="269"/>
      <c r="BF346" s="269"/>
      <c r="BG346" s="269"/>
      <c r="BH346" s="269"/>
      <c r="BI346" s="269"/>
      <c r="BJ346" s="269"/>
      <c r="BK346" s="269"/>
      <c r="BL346" s="269"/>
      <c r="BM346" s="269"/>
    </row>
    <row r="347" spans="2:65" s="276" customFormat="1" x14ac:dyDescent="0.2">
      <c r="B347" s="269"/>
      <c r="C347" s="1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 s="1"/>
      <c r="T347" s="1"/>
      <c r="U347" s="1"/>
      <c r="V347" s="1"/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AG347" s="269"/>
      <c r="AH347" s="269"/>
      <c r="AI347" s="269"/>
      <c r="AJ347" s="269"/>
      <c r="AK347" s="269"/>
      <c r="AL347" s="269"/>
      <c r="AM347" s="269"/>
      <c r="AN347" s="269"/>
      <c r="AO347" s="269"/>
      <c r="AP347" s="269"/>
      <c r="AQ347" s="269"/>
      <c r="AR347" s="269"/>
      <c r="AS347" s="269"/>
      <c r="AT347" s="269"/>
      <c r="AU347" s="269"/>
      <c r="AV347" s="269"/>
      <c r="AW347" s="269"/>
      <c r="AX347" s="269"/>
      <c r="AY347" s="269"/>
      <c r="AZ347" s="269"/>
      <c r="BA347" s="269"/>
      <c r="BB347" s="269"/>
      <c r="BC347" s="269"/>
      <c r="BD347" s="269"/>
      <c r="BE347" s="269"/>
      <c r="BF347" s="269"/>
      <c r="BG347" s="269"/>
      <c r="BH347" s="269"/>
      <c r="BI347" s="269"/>
      <c r="BJ347" s="269"/>
      <c r="BK347" s="269"/>
      <c r="BL347" s="269"/>
      <c r="BM347" s="269"/>
    </row>
    <row r="348" spans="2:65" s="276" customFormat="1" x14ac:dyDescent="0.2">
      <c r="B348" s="269"/>
      <c r="C348" s="1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 s="1"/>
      <c r="T348" s="1"/>
      <c r="U348" s="1"/>
      <c r="V348" s="1"/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69"/>
      <c r="AH348" s="269"/>
      <c r="AI348" s="269"/>
      <c r="AJ348" s="269"/>
      <c r="AK348" s="269"/>
      <c r="AL348" s="269"/>
      <c r="AM348" s="269"/>
      <c r="AN348" s="269"/>
      <c r="AO348" s="269"/>
      <c r="AP348" s="269"/>
      <c r="AQ348" s="269"/>
      <c r="AR348" s="269"/>
      <c r="AS348" s="269"/>
      <c r="AT348" s="269"/>
      <c r="AU348" s="269"/>
      <c r="AV348" s="269"/>
      <c r="AW348" s="269"/>
      <c r="AX348" s="269"/>
      <c r="AY348" s="269"/>
      <c r="AZ348" s="269"/>
      <c r="BA348" s="269"/>
      <c r="BB348" s="269"/>
      <c r="BC348" s="269"/>
      <c r="BD348" s="269"/>
      <c r="BE348" s="269"/>
      <c r="BF348" s="269"/>
      <c r="BG348" s="269"/>
      <c r="BH348" s="269"/>
      <c r="BI348" s="269"/>
      <c r="BJ348" s="269"/>
      <c r="BK348" s="269"/>
      <c r="BL348" s="269"/>
      <c r="BM348" s="269"/>
    </row>
    <row r="349" spans="2:65" s="276" customFormat="1" x14ac:dyDescent="0.2">
      <c r="B349" s="269"/>
      <c r="C349" s="1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 s="1"/>
      <c r="T349" s="1"/>
      <c r="U349" s="1"/>
      <c r="V349" s="1"/>
      <c r="W349" s="269"/>
      <c r="X349" s="269"/>
      <c r="Y349" s="269"/>
      <c r="Z349" s="269"/>
      <c r="AA349" s="269"/>
      <c r="AB349" s="269"/>
      <c r="AC349" s="269"/>
      <c r="AD349" s="269"/>
      <c r="AE349" s="269"/>
      <c r="AF349" s="269"/>
      <c r="AG349" s="269"/>
      <c r="AH349" s="269"/>
      <c r="AI349" s="269"/>
      <c r="AJ349" s="269"/>
      <c r="AK349" s="269"/>
      <c r="AL349" s="269"/>
      <c r="AM349" s="269"/>
      <c r="AN349" s="269"/>
      <c r="AO349" s="269"/>
      <c r="AP349" s="269"/>
      <c r="AQ349" s="269"/>
      <c r="AR349" s="269"/>
      <c r="AS349" s="269"/>
      <c r="AT349" s="269"/>
      <c r="AU349" s="269"/>
      <c r="AV349" s="269"/>
      <c r="AW349" s="269"/>
      <c r="AX349" s="269"/>
      <c r="AY349" s="269"/>
      <c r="AZ349" s="269"/>
      <c r="BA349" s="269"/>
      <c r="BB349" s="269"/>
      <c r="BC349" s="269"/>
      <c r="BD349" s="269"/>
      <c r="BE349" s="269"/>
      <c r="BF349" s="269"/>
      <c r="BG349" s="269"/>
      <c r="BH349" s="269"/>
      <c r="BI349" s="269"/>
      <c r="BJ349" s="269"/>
      <c r="BK349" s="269"/>
      <c r="BL349" s="269"/>
      <c r="BM349" s="269"/>
    </row>
    <row r="350" spans="2:65" s="276" customFormat="1" x14ac:dyDescent="0.2">
      <c r="B350" s="269"/>
      <c r="C350" s="1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 s="1"/>
      <c r="T350" s="1"/>
      <c r="U350" s="1"/>
      <c r="V350" s="1"/>
      <c r="W350" s="269"/>
      <c r="X350" s="269"/>
      <c r="Y350" s="269"/>
      <c r="Z350" s="269"/>
      <c r="AA350" s="269"/>
      <c r="AB350" s="269"/>
      <c r="AC350" s="269"/>
      <c r="AD350" s="269"/>
      <c r="AE350" s="269"/>
      <c r="AF350" s="269"/>
      <c r="AG350" s="269"/>
      <c r="AH350" s="269"/>
      <c r="AI350" s="269"/>
      <c r="AJ350" s="269"/>
      <c r="AK350" s="269"/>
      <c r="AL350" s="269"/>
      <c r="AM350" s="269"/>
      <c r="AN350" s="269"/>
      <c r="AO350" s="269"/>
      <c r="AP350" s="269"/>
      <c r="AQ350" s="269"/>
      <c r="AR350" s="269"/>
      <c r="AS350" s="269"/>
      <c r="AT350" s="269"/>
      <c r="AU350" s="269"/>
      <c r="AV350" s="269"/>
      <c r="AW350" s="269"/>
      <c r="AX350" s="269"/>
      <c r="AY350" s="269"/>
      <c r="AZ350" s="269"/>
      <c r="BA350" s="269"/>
      <c r="BB350" s="269"/>
      <c r="BC350" s="269"/>
      <c r="BD350" s="269"/>
      <c r="BE350" s="269"/>
      <c r="BF350" s="269"/>
      <c r="BG350" s="269"/>
      <c r="BH350" s="269"/>
      <c r="BI350" s="269"/>
      <c r="BJ350" s="269"/>
      <c r="BK350" s="269"/>
      <c r="BL350" s="269"/>
      <c r="BM350" s="269"/>
    </row>
    <row r="351" spans="2:65" s="276" customFormat="1" x14ac:dyDescent="0.2">
      <c r="B351" s="269"/>
      <c r="C351" s="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 s="1"/>
      <c r="T351" s="1"/>
      <c r="U351" s="1"/>
      <c r="V351" s="1"/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269"/>
      <c r="AJ351" s="269"/>
      <c r="AK351" s="269"/>
      <c r="AL351" s="269"/>
      <c r="AM351" s="269"/>
      <c r="AN351" s="269"/>
      <c r="AO351" s="269"/>
      <c r="AP351" s="269"/>
      <c r="AQ351" s="269"/>
      <c r="AR351" s="269"/>
      <c r="AS351" s="269"/>
      <c r="AT351" s="269"/>
      <c r="AU351" s="269"/>
      <c r="AV351" s="269"/>
      <c r="AW351" s="269"/>
      <c r="AX351" s="269"/>
      <c r="AY351" s="269"/>
      <c r="AZ351" s="269"/>
      <c r="BA351" s="269"/>
      <c r="BB351" s="269"/>
      <c r="BC351" s="269"/>
      <c r="BD351" s="269"/>
      <c r="BE351" s="269"/>
      <c r="BF351" s="269"/>
      <c r="BG351" s="269"/>
      <c r="BH351" s="269"/>
      <c r="BI351" s="269"/>
      <c r="BJ351" s="269"/>
      <c r="BK351" s="269"/>
      <c r="BL351" s="269"/>
      <c r="BM351" s="269"/>
    </row>
    <row r="352" spans="2:65" s="276" customFormat="1" x14ac:dyDescent="0.2">
      <c r="B352" s="269"/>
      <c r="C352" s="1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 s="1"/>
      <c r="T352" s="1"/>
      <c r="U352" s="1"/>
      <c r="V352" s="1"/>
      <c r="W352" s="269"/>
      <c r="X352" s="269"/>
      <c r="Y352" s="269"/>
      <c r="Z352" s="269"/>
      <c r="AA352" s="269"/>
      <c r="AB352" s="269"/>
      <c r="AC352" s="269"/>
      <c r="AD352" s="269"/>
      <c r="AE352" s="269"/>
      <c r="AF352" s="269"/>
      <c r="AG352" s="269"/>
      <c r="AH352" s="269"/>
      <c r="AI352" s="269"/>
      <c r="AJ352" s="269"/>
      <c r="AK352" s="269"/>
      <c r="AL352" s="269"/>
      <c r="AM352" s="269"/>
      <c r="AN352" s="269"/>
      <c r="AO352" s="269"/>
      <c r="AP352" s="269"/>
      <c r="AQ352" s="269"/>
      <c r="AR352" s="269"/>
      <c r="AS352" s="269"/>
      <c r="AT352" s="269"/>
      <c r="AU352" s="269"/>
      <c r="AV352" s="269"/>
      <c r="AW352" s="269"/>
      <c r="AX352" s="269"/>
      <c r="AY352" s="269"/>
      <c r="AZ352" s="269"/>
      <c r="BA352" s="269"/>
      <c r="BB352" s="269"/>
      <c r="BC352" s="269"/>
      <c r="BD352" s="269"/>
      <c r="BE352" s="269"/>
      <c r="BF352" s="269"/>
      <c r="BG352" s="269"/>
      <c r="BH352" s="269"/>
      <c r="BI352" s="269"/>
      <c r="BJ352" s="269"/>
      <c r="BK352" s="269"/>
      <c r="BL352" s="269"/>
      <c r="BM352" s="269"/>
    </row>
    <row r="353" spans="2:65" s="276" customFormat="1" x14ac:dyDescent="0.2">
      <c r="B353" s="269"/>
      <c r="C353" s="1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 s="1"/>
      <c r="T353" s="1"/>
      <c r="U353" s="1"/>
      <c r="V353" s="1"/>
      <c r="W353" s="269"/>
      <c r="X353" s="269"/>
      <c r="Y353" s="269"/>
      <c r="Z353" s="269"/>
      <c r="AA353" s="269"/>
      <c r="AB353" s="269"/>
      <c r="AC353" s="269"/>
      <c r="AD353" s="269"/>
      <c r="AE353" s="269"/>
      <c r="AF353" s="269"/>
      <c r="AG353" s="269"/>
      <c r="AH353" s="269"/>
      <c r="AI353" s="269"/>
      <c r="AJ353" s="269"/>
      <c r="AK353" s="269"/>
      <c r="AL353" s="269"/>
      <c r="AM353" s="269"/>
      <c r="AN353" s="269"/>
      <c r="AO353" s="269"/>
      <c r="AP353" s="269"/>
      <c r="AQ353" s="269"/>
      <c r="AR353" s="269"/>
      <c r="AS353" s="269"/>
      <c r="AT353" s="269"/>
      <c r="AU353" s="269"/>
      <c r="AV353" s="269"/>
      <c r="AW353" s="269"/>
      <c r="AX353" s="269"/>
      <c r="AY353" s="269"/>
      <c r="AZ353" s="269"/>
      <c r="BA353" s="269"/>
      <c r="BB353" s="269"/>
      <c r="BC353" s="269"/>
      <c r="BD353" s="269"/>
      <c r="BE353" s="269"/>
      <c r="BF353" s="269"/>
      <c r="BG353" s="269"/>
      <c r="BH353" s="269"/>
      <c r="BI353" s="269"/>
      <c r="BJ353" s="269"/>
      <c r="BK353" s="269"/>
      <c r="BL353" s="269"/>
      <c r="BM353" s="269"/>
    </row>
    <row r="354" spans="2:65" s="276" customFormat="1" x14ac:dyDescent="0.2">
      <c r="B354" s="269"/>
      <c r="C354" s="1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 s="1"/>
      <c r="T354" s="1"/>
      <c r="U354" s="1"/>
      <c r="V354" s="1"/>
      <c r="W354" s="269"/>
      <c r="X354" s="269"/>
      <c r="Y354" s="269"/>
      <c r="Z354" s="269"/>
      <c r="AA354" s="269"/>
      <c r="AB354" s="269"/>
      <c r="AC354" s="269"/>
      <c r="AD354" s="269"/>
      <c r="AE354" s="269"/>
      <c r="AF354" s="269"/>
      <c r="AG354" s="269"/>
      <c r="AH354" s="269"/>
      <c r="AI354" s="269"/>
      <c r="AJ354" s="269"/>
      <c r="AK354" s="269"/>
      <c r="AL354" s="269"/>
      <c r="AM354" s="269"/>
      <c r="AN354" s="269"/>
      <c r="AO354" s="269"/>
      <c r="AP354" s="269"/>
      <c r="AQ354" s="269"/>
      <c r="AR354" s="269"/>
      <c r="AS354" s="269"/>
      <c r="AT354" s="269"/>
      <c r="AU354" s="269"/>
      <c r="AV354" s="269"/>
      <c r="AW354" s="269"/>
      <c r="AX354" s="269"/>
      <c r="AY354" s="269"/>
      <c r="AZ354" s="269"/>
      <c r="BA354" s="269"/>
      <c r="BB354" s="269"/>
      <c r="BC354" s="269"/>
      <c r="BD354" s="269"/>
      <c r="BE354" s="269"/>
      <c r="BF354" s="269"/>
      <c r="BG354" s="269"/>
      <c r="BH354" s="269"/>
      <c r="BI354" s="269"/>
      <c r="BJ354" s="269"/>
      <c r="BK354" s="269"/>
      <c r="BL354" s="269"/>
      <c r="BM354" s="269"/>
    </row>
    <row r="355" spans="2:65" s="276" customFormat="1" x14ac:dyDescent="0.2">
      <c r="B355" s="269"/>
      <c r="C355" s="1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 s="1"/>
      <c r="T355" s="1"/>
      <c r="U355" s="1"/>
      <c r="V355" s="1"/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AG355" s="269"/>
      <c r="AH355" s="269"/>
      <c r="AI355" s="269"/>
      <c r="AJ355" s="269"/>
      <c r="AK355" s="269"/>
      <c r="AL355" s="269"/>
      <c r="AM355" s="269"/>
      <c r="AN355" s="269"/>
      <c r="AO355" s="269"/>
      <c r="AP355" s="269"/>
      <c r="AQ355" s="269"/>
      <c r="AR355" s="269"/>
      <c r="AS355" s="269"/>
      <c r="AT355" s="269"/>
      <c r="AU355" s="269"/>
      <c r="AV355" s="269"/>
      <c r="AW355" s="269"/>
      <c r="AX355" s="269"/>
      <c r="AY355" s="269"/>
      <c r="AZ355" s="269"/>
      <c r="BA355" s="269"/>
      <c r="BB355" s="269"/>
      <c r="BC355" s="269"/>
      <c r="BD355" s="269"/>
      <c r="BE355" s="269"/>
      <c r="BF355" s="269"/>
      <c r="BG355" s="269"/>
      <c r="BH355" s="269"/>
      <c r="BI355" s="269"/>
      <c r="BJ355" s="269"/>
      <c r="BK355" s="269"/>
      <c r="BL355" s="269"/>
      <c r="BM355" s="269"/>
    </row>
    <row r="356" spans="2:65" s="276" customFormat="1" x14ac:dyDescent="0.2">
      <c r="B356" s="269"/>
      <c r="C356" s="1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 s="1"/>
      <c r="T356" s="1"/>
      <c r="U356" s="1"/>
      <c r="V356" s="1"/>
      <c r="W356" s="269"/>
      <c r="X356" s="269"/>
      <c r="Y356" s="269"/>
      <c r="Z356" s="269"/>
      <c r="AA356" s="269"/>
      <c r="AB356" s="269"/>
      <c r="AC356" s="269"/>
      <c r="AD356" s="269"/>
      <c r="AE356" s="269"/>
      <c r="AF356" s="269"/>
      <c r="AG356" s="269"/>
      <c r="AH356" s="269"/>
      <c r="AI356" s="269"/>
      <c r="AJ356" s="269"/>
      <c r="AK356" s="269"/>
      <c r="AL356" s="269"/>
      <c r="AM356" s="269"/>
      <c r="AN356" s="269"/>
      <c r="AO356" s="269"/>
      <c r="AP356" s="269"/>
      <c r="AQ356" s="269"/>
      <c r="AR356" s="269"/>
      <c r="AS356" s="269"/>
      <c r="AT356" s="269"/>
      <c r="AU356" s="269"/>
      <c r="AV356" s="269"/>
      <c r="AW356" s="269"/>
      <c r="AX356" s="269"/>
      <c r="AY356" s="269"/>
      <c r="AZ356" s="269"/>
      <c r="BA356" s="269"/>
      <c r="BB356" s="269"/>
      <c r="BC356" s="269"/>
      <c r="BD356" s="269"/>
      <c r="BE356" s="269"/>
      <c r="BF356" s="269"/>
      <c r="BG356" s="269"/>
      <c r="BH356" s="269"/>
      <c r="BI356" s="269"/>
      <c r="BJ356" s="269"/>
      <c r="BK356" s="269"/>
      <c r="BL356" s="269"/>
      <c r="BM356" s="269"/>
    </row>
    <row r="357" spans="2:65" s="276" customFormat="1" x14ac:dyDescent="0.2">
      <c r="B357" s="269"/>
      <c r="C357" s="1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 s="1"/>
      <c r="T357" s="1"/>
      <c r="U357" s="1"/>
      <c r="V357" s="1"/>
      <c r="W357" s="269"/>
      <c r="X357" s="269"/>
      <c r="Y357" s="269"/>
      <c r="Z357" s="269"/>
      <c r="AA357" s="269"/>
      <c r="AB357" s="269"/>
      <c r="AC357" s="269"/>
      <c r="AD357" s="269"/>
      <c r="AE357" s="269"/>
      <c r="AF357" s="269"/>
      <c r="AG357" s="269"/>
      <c r="AH357" s="269"/>
      <c r="AI357" s="269"/>
      <c r="AJ357" s="269"/>
      <c r="AK357" s="269"/>
      <c r="AL357" s="269"/>
      <c r="AM357" s="269"/>
      <c r="AN357" s="269"/>
      <c r="AO357" s="269"/>
      <c r="AP357" s="269"/>
      <c r="AQ357" s="269"/>
      <c r="AR357" s="269"/>
      <c r="AS357" s="269"/>
      <c r="AT357" s="269"/>
      <c r="AU357" s="269"/>
      <c r="AV357" s="269"/>
      <c r="AW357" s="269"/>
      <c r="AX357" s="269"/>
      <c r="AY357" s="269"/>
      <c r="AZ357" s="269"/>
      <c r="BA357" s="269"/>
      <c r="BB357" s="269"/>
      <c r="BC357" s="269"/>
      <c r="BD357" s="269"/>
      <c r="BE357" s="269"/>
      <c r="BF357" s="269"/>
      <c r="BG357" s="269"/>
      <c r="BH357" s="269"/>
      <c r="BI357" s="269"/>
      <c r="BJ357" s="269"/>
      <c r="BK357" s="269"/>
      <c r="BL357" s="269"/>
      <c r="BM357" s="269"/>
    </row>
    <row r="358" spans="2:65" s="276" customFormat="1" x14ac:dyDescent="0.2">
      <c r="B358" s="269"/>
      <c r="C358" s="1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 s="1"/>
      <c r="T358" s="1"/>
      <c r="U358" s="1"/>
      <c r="V358" s="1"/>
      <c r="W358" s="269"/>
      <c r="X358" s="269"/>
      <c r="Y358" s="269"/>
      <c r="Z358" s="269"/>
      <c r="AA358" s="269"/>
      <c r="AB358" s="269"/>
      <c r="AC358" s="269"/>
      <c r="AD358" s="269"/>
      <c r="AE358" s="269"/>
      <c r="AF358" s="269"/>
      <c r="AG358" s="269"/>
      <c r="AH358" s="269"/>
      <c r="AI358" s="269"/>
      <c r="AJ358" s="269"/>
      <c r="AK358" s="269"/>
      <c r="AL358" s="269"/>
      <c r="AM358" s="269"/>
      <c r="AN358" s="269"/>
      <c r="AO358" s="269"/>
      <c r="AP358" s="269"/>
      <c r="AQ358" s="269"/>
      <c r="AR358" s="269"/>
      <c r="AS358" s="269"/>
      <c r="AT358" s="269"/>
      <c r="AU358" s="269"/>
      <c r="AV358" s="269"/>
      <c r="AW358" s="269"/>
      <c r="AX358" s="269"/>
      <c r="AY358" s="269"/>
      <c r="AZ358" s="269"/>
      <c r="BA358" s="269"/>
      <c r="BB358" s="269"/>
      <c r="BC358" s="269"/>
      <c r="BD358" s="269"/>
      <c r="BE358" s="269"/>
      <c r="BF358" s="269"/>
      <c r="BG358" s="269"/>
      <c r="BH358" s="269"/>
      <c r="BI358" s="269"/>
      <c r="BJ358" s="269"/>
      <c r="BK358" s="269"/>
      <c r="BL358" s="269"/>
      <c r="BM358" s="269"/>
    </row>
    <row r="359" spans="2:65" s="276" customFormat="1" x14ac:dyDescent="0.2">
      <c r="B359" s="269"/>
      <c r="C359" s="1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 s="1"/>
      <c r="T359" s="1"/>
      <c r="U359" s="1"/>
      <c r="V359" s="1"/>
      <c r="W359" s="269"/>
      <c r="X359" s="269"/>
      <c r="Y359" s="269"/>
      <c r="Z359" s="269"/>
      <c r="AA359" s="269"/>
      <c r="AB359" s="269"/>
      <c r="AC359" s="269"/>
      <c r="AD359" s="269"/>
      <c r="AE359" s="269"/>
      <c r="AF359" s="269"/>
      <c r="AG359" s="269"/>
      <c r="AH359" s="269"/>
      <c r="AI359" s="269"/>
      <c r="AJ359" s="269"/>
      <c r="AK359" s="269"/>
      <c r="AL359" s="269"/>
      <c r="AM359" s="269"/>
      <c r="AN359" s="269"/>
      <c r="AO359" s="269"/>
      <c r="AP359" s="269"/>
      <c r="AQ359" s="269"/>
      <c r="AR359" s="269"/>
      <c r="AS359" s="269"/>
      <c r="AT359" s="269"/>
      <c r="AU359" s="269"/>
      <c r="AV359" s="269"/>
      <c r="AW359" s="269"/>
      <c r="AX359" s="269"/>
      <c r="AY359" s="269"/>
      <c r="AZ359" s="269"/>
      <c r="BA359" s="269"/>
      <c r="BB359" s="269"/>
      <c r="BC359" s="269"/>
      <c r="BD359" s="269"/>
      <c r="BE359" s="269"/>
      <c r="BF359" s="269"/>
      <c r="BG359" s="269"/>
      <c r="BH359" s="269"/>
      <c r="BI359" s="269"/>
      <c r="BJ359" s="269"/>
      <c r="BK359" s="269"/>
      <c r="BL359" s="269"/>
      <c r="BM359" s="269"/>
    </row>
    <row r="360" spans="2:65" s="276" customFormat="1" x14ac:dyDescent="0.2">
      <c r="B360" s="269"/>
      <c r="C360" s="1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 s="1"/>
      <c r="T360" s="1"/>
      <c r="U360" s="1"/>
      <c r="V360" s="1"/>
      <c r="W360" s="269"/>
      <c r="X360" s="269"/>
      <c r="Y360" s="269"/>
      <c r="Z360" s="269"/>
      <c r="AA360" s="269"/>
      <c r="AB360" s="269"/>
      <c r="AC360" s="269"/>
      <c r="AD360" s="269"/>
      <c r="AE360" s="269"/>
      <c r="AF360" s="269"/>
      <c r="AG360" s="269"/>
      <c r="AH360" s="269"/>
      <c r="AI360" s="269"/>
      <c r="AJ360" s="269"/>
      <c r="AK360" s="269"/>
      <c r="AL360" s="269"/>
      <c r="AM360" s="269"/>
      <c r="AN360" s="269"/>
      <c r="AO360" s="269"/>
      <c r="AP360" s="269"/>
      <c r="AQ360" s="269"/>
      <c r="AR360" s="269"/>
      <c r="AS360" s="269"/>
      <c r="AT360" s="269"/>
      <c r="AU360" s="269"/>
      <c r="AV360" s="269"/>
      <c r="AW360" s="269"/>
      <c r="AX360" s="269"/>
      <c r="AY360" s="269"/>
      <c r="AZ360" s="269"/>
      <c r="BA360" s="269"/>
      <c r="BB360" s="269"/>
      <c r="BC360" s="269"/>
      <c r="BD360" s="269"/>
      <c r="BE360" s="269"/>
      <c r="BF360" s="269"/>
      <c r="BG360" s="269"/>
      <c r="BH360" s="269"/>
      <c r="BI360" s="269"/>
      <c r="BJ360" s="269"/>
      <c r="BK360" s="269"/>
      <c r="BL360" s="269"/>
      <c r="BM360" s="269"/>
    </row>
    <row r="361" spans="2:65" s="276" customFormat="1" x14ac:dyDescent="0.2">
      <c r="B361" s="269"/>
      <c r="C361" s="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 s="1"/>
      <c r="T361" s="1"/>
      <c r="U361" s="1"/>
      <c r="V361" s="1"/>
      <c r="W361" s="269"/>
      <c r="X361" s="269"/>
      <c r="Y361" s="269"/>
      <c r="Z361" s="269"/>
      <c r="AA361" s="269"/>
      <c r="AB361" s="269"/>
      <c r="AC361" s="269"/>
      <c r="AD361" s="269"/>
      <c r="AE361" s="269"/>
      <c r="AF361" s="269"/>
      <c r="AG361" s="269"/>
      <c r="AH361" s="269"/>
      <c r="AI361" s="269"/>
      <c r="AJ361" s="269"/>
      <c r="AK361" s="269"/>
      <c r="AL361" s="269"/>
      <c r="AM361" s="269"/>
      <c r="AN361" s="269"/>
      <c r="AO361" s="269"/>
      <c r="AP361" s="269"/>
      <c r="AQ361" s="269"/>
      <c r="AR361" s="269"/>
      <c r="AS361" s="269"/>
      <c r="AT361" s="269"/>
      <c r="AU361" s="269"/>
      <c r="AV361" s="269"/>
      <c r="AW361" s="269"/>
      <c r="AX361" s="269"/>
      <c r="AY361" s="269"/>
      <c r="AZ361" s="269"/>
      <c r="BA361" s="269"/>
      <c r="BB361" s="269"/>
      <c r="BC361" s="269"/>
      <c r="BD361" s="269"/>
      <c r="BE361" s="269"/>
      <c r="BF361" s="269"/>
      <c r="BG361" s="269"/>
      <c r="BH361" s="269"/>
      <c r="BI361" s="269"/>
      <c r="BJ361" s="269"/>
      <c r="BK361" s="269"/>
      <c r="BL361" s="269"/>
      <c r="BM361" s="269"/>
    </row>
    <row r="362" spans="2:65" s="276" customFormat="1" x14ac:dyDescent="0.2">
      <c r="B362" s="269"/>
      <c r="C362" s="1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 s="1"/>
      <c r="T362" s="1"/>
      <c r="U362" s="1"/>
      <c r="V362" s="1"/>
      <c r="W362" s="269"/>
      <c r="X362" s="269"/>
      <c r="Y362" s="269"/>
      <c r="Z362" s="269"/>
      <c r="AA362" s="269"/>
      <c r="AB362" s="269"/>
      <c r="AC362" s="269"/>
      <c r="AD362" s="269"/>
      <c r="AE362" s="269"/>
      <c r="AF362" s="269"/>
      <c r="AG362" s="269"/>
      <c r="AH362" s="269"/>
      <c r="AI362" s="269"/>
      <c r="AJ362" s="269"/>
      <c r="AK362" s="269"/>
      <c r="AL362" s="269"/>
      <c r="AM362" s="269"/>
      <c r="AN362" s="269"/>
      <c r="AO362" s="269"/>
      <c r="AP362" s="269"/>
      <c r="AQ362" s="269"/>
      <c r="AR362" s="269"/>
      <c r="AS362" s="269"/>
      <c r="AT362" s="269"/>
      <c r="AU362" s="269"/>
      <c r="AV362" s="269"/>
      <c r="AW362" s="269"/>
      <c r="AX362" s="269"/>
      <c r="AY362" s="269"/>
      <c r="AZ362" s="269"/>
      <c r="BA362" s="269"/>
      <c r="BB362" s="269"/>
      <c r="BC362" s="269"/>
      <c r="BD362" s="269"/>
      <c r="BE362" s="269"/>
      <c r="BF362" s="269"/>
      <c r="BG362" s="269"/>
      <c r="BH362" s="269"/>
      <c r="BI362" s="269"/>
      <c r="BJ362" s="269"/>
      <c r="BK362" s="269"/>
      <c r="BL362" s="269"/>
      <c r="BM362" s="269"/>
    </row>
    <row r="363" spans="2:65" s="276" customFormat="1" x14ac:dyDescent="0.2">
      <c r="B363" s="269"/>
      <c r="C363" s="1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 s="1"/>
      <c r="T363" s="1"/>
      <c r="U363" s="1"/>
      <c r="V363" s="1"/>
      <c r="W363" s="269"/>
      <c r="X363" s="269"/>
      <c r="Y363" s="269"/>
      <c r="Z363" s="269"/>
      <c r="AA363" s="269"/>
      <c r="AB363" s="269"/>
      <c r="AC363" s="269"/>
      <c r="AD363" s="269"/>
      <c r="AE363" s="269"/>
      <c r="AF363" s="269"/>
      <c r="AG363" s="269"/>
      <c r="AH363" s="269"/>
      <c r="AI363" s="269"/>
      <c r="AJ363" s="269"/>
      <c r="AK363" s="269"/>
      <c r="AL363" s="269"/>
      <c r="AM363" s="269"/>
      <c r="AN363" s="269"/>
      <c r="AO363" s="269"/>
      <c r="AP363" s="269"/>
      <c r="AQ363" s="269"/>
      <c r="AR363" s="269"/>
      <c r="AS363" s="269"/>
      <c r="AT363" s="269"/>
      <c r="AU363" s="269"/>
      <c r="AV363" s="269"/>
      <c r="AW363" s="269"/>
      <c r="AX363" s="269"/>
      <c r="AY363" s="269"/>
      <c r="AZ363" s="269"/>
      <c r="BA363" s="269"/>
      <c r="BB363" s="269"/>
      <c r="BC363" s="269"/>
      <c r="BD363" s="269"/>
      <c r="BE363" s="269"/>
      <c r="BF363" s="269"/>
      <c r="BG363" s="269"/>
      <c r="BH363" s="269"/>
      <c r="BI363" s="269"/>
      <c r="BJ363" s="269"/>
      <c r="BK363" s="269"/>
      <c r="BL363" s="269"/>
      <c r="BM363" s="269"/>
    </row>
    <row r="364" spans="2:65" s="276" customFormat="1" x14ac:dyDescent="0.2">
      <c r="B364" s="269"/>
      <c r="C364" s="1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 s="1"/>
      <c r="T364" s="1"/>
      <c r="U364" s="1"/>
      <c r="V364" s="1"/>
      <c r="W364" s="269"/>
      <c r="X364" s="269"/>
      <c r="Y364" s="269"/>
      <c r="Z364" s="269"/>
      <c r="AA364" s="269"/>
      <c r="AB364" s="269"/>
      <c r="AC364" s="269"/>
      <c r="AD364" s="269"/>
      <c r="AE364" s="269"/>
      <c r="AF364" s="269"/>
      <c r="AG364" s="269"/>
      <c r="AH364" s="269"/>
      <c r="AI364" s="269"/>
      <c r="AJ364" s="269"/>
      <c r="AK364" s="269"/>
      <c r="AL364" s="269"/>
      <c r="AM364" s="269"/>
      <c r="AN364" s="269"/>
      <c r="AO364" s="269"/>
      <c r="AP364" s="269"/>
      <c r="AQ364" s="269"/>
      <c r="AR364" s="269"/>
      <c r="AS364" s="269"/>
      <c r="AT364" s="269"/>
      <c r="AU364" s="269"/>
      <c r="AV364" s="269"/>
      <c r="AW364" s="269"/>
      <c r="AX364" s="269"/>
      <c r="AY364" s="269"/>
      <c r="AZ364" s="269"/>
      <c r="BA364" s="269"/>
      <c r="BB364" s="269"/>
      <c r="BC364" s="269"/>
      <c r="BD364" s="269"/>
      <c r="BE364" s="269"/>
      <c r="BF364" s="269"/>
      <c r="BG364" s="269"/>
      <c r="BH364" s="269"/>
      <c r="BI364" s="269"/>
      <c r="BJ364" s="269"/>
      <c r="BK364" s="269"/>
      <c r="BL364" s="269"/>
      <c r="BM364" s="269"/>
    </row>
    <row r="365" spans="2:65" s="276" customFormat="1" x14ac:dyDescent="0.2">
      <c r="B365" s="269"/>
      <c r="C365" s="1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 s="1"/>
      <c r="T365" s="1"/>
      <c r="U365" s="1"/>
      <c r="V365" s="1"/>
      <c r="W365" s="269"/>
      <c r="X365" s="269"/>
      <c r="Y365" s="269"/>
      <c r="Z365" s="269"/>
      <c r="AA365" s="269"/>
      <c r="AB365" s="269"/>
      <c r="AC365" s="269"/>
      <c r="AD365" s="269"/>
      <c r="AE365" s="269"/>
      <c r="AF365" s="269"/>
      <c r="AG365" s="269"/>
      <c r="AH365" s="269"/>
      <c r="AI365" s="269"/>
      <c r="AJ365" s="269"/>
      <c r="AK365" s="269"/>
      <c r="AL365" s="269"/>
      <c r="AM365" s="269"/>
      <c r="AN365" s="269"/>
      <c r="AO365" s="269"/>
      <c r="AP365" s="269"/>
      <c r="AQ365" s="269"/>
      <c r="AR365" s="269"/>
      <c r="AS365" s="269"/>
      <c r="AT365" s="269"/>
      <c r="AU365" s="269"/>
      <c r="AV365" s="269"/>
      <c r="AW365" s="269"/>
      <c r="AX365" s="269"/>
      <c r="AY365" s="269"/>
      <c r="AZ365" s="269"/>
      <c r="BA365" s="269"/>
      <c r="BB365" s="269"/>
      <c r="BC365" s="269"/>
      <c r="BD365" s="269"/>
      <c r="BE365" s="269"/>
      <c r="BF365" s="269"/>
      <c r="BG365" s="269"/>
      <c r="BH365" s="269"/>
      <c r="BI365" s="269"/>
      <c r="BJ365" s="269"/>
      <c r="BK365" s="269"/>
      <c r="BL365" s="269"/>
      <c r="BM365" s="269"/>
    </row>
    <row r="366" spans="2:65" s="276" customFormat="1" x14ac:dyDescent="0.2">
      <c r="B366" s="269"/>
      <c r="C366" s="1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 s="1"/>
      <c r="T366" s="1"/>
      <c r="U366" s="1"/>
      <c r="V366" s="1"/>
      <c r="W366" s="269"/>
      <c r="X366" s="269"/>
      <c r="Y366" s="269"/>
      <c r="Z366" s="269"/>
      <c r="AA366" s="269"/>
      <c r="AB366" s="269"/>
      <c r="AC366" s="269"/>
      <c r="AD366" s="269"/>
      <c r="AE366" s="269"/>
      <c r="AF366" s="269"/>
      <c r="AG366" s="269"/>
      <c r="AH366" s="269"/>
      <c r="AI366" s="269"/>
      <c r="AJ366" s="269"/>
      <c r="AK366" s="269"/>
      <c r="AL366" s="269"/>
      <c r="AM366" s="269"/>
      <c r="AN366" s="269"/>
      <c r="AO366" s="269"/>
      <c r="AP366" s="269"/>
      <c r="AQ366" s="269"/>
      <c r="AR366" s="269"/>
      <c r="AS366" s="269"/>
      <c r="AT366" s="269"/>
      <c r="AU366" s="269"/>
      <c r="AV366" s="269"/>
      <c r="AW366" s="269"/>
      <c r="AX366" s="269"/>
      <c r="AY366" s="269"/>
      <c r="AZ366" s="269"/>
      <c r="BA366" s="269"/>
      <c r="BB366" s="269"/>
      <c r="BC366" s="269"/>
      <c r="BD366" s="269"/>
      <c r="BE366" s="269"/>
      <c r="BF366" s="269"/>
      <c r="BG366" s="269"/>
      <c r="BH366" s="269"/>
      <c r="BI366" s="269"/>
      <c r="BJ366" s="269"/>
      <c r="BK366" s="269"/>
      <c r="BL366" s="269"/>
      <c r="BM366" s="269"/>
    </row>
    <row r="367" spans="2:65" s="276" customFormat="1" x14ac:dyDescent="0.2">
      <c r="B367" s="269"/>
      <c r="C367" s="1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 s="1"/>
      <c r="T367" s="1"/>
      <c r="U367" s="1"/>
      <c r="V367" s="1"/>
      <c r="W367" s="269"/>
      <c r="X367" s="269"/>
      <c r="Y367" s="269"/>
      <c r="Z367" s="269"/>
      <c r="AA367" s="269"/>
      <c r="AB367" s="269"/>
      <c r="AC367" s="269"/>
      <c r="AD367" s="269"/>
      <c r="AE367" s="269"/>
      <c r="AF367" s="269"/>
      <c r="AG367" s="269"/>
      <c r="AH367" s="269"/>
      <c r="AI367" s="269"/>
      <c r="AJ367" s="269"/>
      <c r="AK367" s="269"/>
      <c r="AL367" s="269"/>
      <c r="AM367" s="269"/>
      <c r="AN367" s="269"/>
      <c r="AO367" s="269"/>
      <c r="AP367" s="269"/>
      <c r="AQ367" s="269"/>
      <c r="AR367" s="269"/>
      <c r="AS367" s="269"/>
      <c r="AT367" s="269"/>
      <c r="AU367" s="269"/>
      <c r="AV367" s="269"/>
      <c r="AW367" s="269"/>
      <c r="AX367" s="269"/>
      <c r="AY367" s="269"/>
      <c r="AZ367" s="269"/>
      <c r="BA367" s="269"/>
      <c r="BB367" s="269"/>
      <c r="BC367" s="269"/>
      <c r="BD367" s="269"/>
      <c r="BE367" s="269"/>
      <c r="BF367" s="269"/>
      <c r="BG367" s="269"/>
      <c r="BH367" s="269"/>
      <c r="BI367" s="269"/>
      <c r="BJ367" s="269"/>
      <c r="BK367" s="269"/>
      <c r="BL367" s="269"/>
      <c r="BM367" s="269"/>
    </row>
    <row r="368" spans="2:65" s="276" customFormat="1" x14ac:dyDescent="0.2">
      <c r="B368" s="269"/>
      <c r="C368" s="1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 s="1"/>
      <c r="T368" s="1"/>
      <c r="U368" s="1"/>
      <c r="V368" s="1"/>
      <c r="W368" s="269"/>
      <c r="X368" s="269"/>
      <c r="Y368" s="269"/>
      <c r="Z368" s="269"/>
      <c r="AA368" s="269"/>
      <c r="AB368" s="269"/>
      <c r="AC368" s="269"/>
      <c r="AD368" s="269"/>
      <c r="AE368" s="269"/>
      <c r="AF368" s="269"/>
      <c r="AG368" s="269"/>
      <c r="AH368" s="269"/>
      <c r="AI368" s="269"/>
      <c r="AJ368" s="269"/>
      <c r="AK368" s="269"/>
      <c r="AL368" s="269"/>
      <c r="AM368" s="269"/>
      <c r="AN368" s="269"/>
      <c r="AO368" s="269"/>
      <c r="AP368" s="269"/>
      <c r="AQ368" s="269"/>
      <c r="AR368" s="269"/>
      <c r="AS368" s="269"/>
      <c r="AT368" s="269"/>
      <c r="AU368" s="269"/>
      <c r="AV368" s="269"/>
      <c r="AW368" s="269"/>
      <c r="AX368" s="269"/>
      <c r="AY368" s="269"/>
      <c r="AZ368" s="269"/>
      <c r="BA368" s="269"/>
      <c r="BB368" s="269"/>
      <c r="BC368" s="269"/>
      <c r="BD368" s="269"/>
      <c r="BE368" s="269"/>
      <c r="BF368" s="269"/>
      <c r="BG368" s="269"/>
      <c r="BH368" s="269"/>
      <c r="BI368" s="269"/>
      <c r="BJ368" s="269"/>
      <c r="BK368" s="269"/>
      <c r="BL368" s="269"/>
      <c r="BM368" s="269"/>
    </row>
    <row r="369" spans="2:65" s="276" customFormat="1" x14ac:dyDescent="0.2">
      <c r="B369" s="269"/>
      <c r="C369" s="1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 s="1"/>
      <c r="T369" s="1"/>
      <c r="U369" s="1"/>
      <c r="V369" s="1"/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AG369" s="269"/>
      <c r="AH369" s="269"/>
      <c r="AI369" s="269"/>
      <c r="AJ369" s="269"/>
      <c r="AK369" s="269"/>
      <c r="AL369" s="269"/>
      <c r="AM369" s="269"/>
      <c r="AN369" s="269"/>
      <c r="AO369" s="269"/>
      <c r="AP369" s="269"/>
      <c r="AQ369" s="269"/>
      <c r="AR369" s="269"/>
      <c r="AS369" s="269"/>
      <c r="AT369" s="269"/>
      <c r="AU369" s="269"/>
      <c r="AV369" s="269"/>
      <c r="AW369" s="269"/>
      <c r="AX369" s="269"/>
      <c r="AY369" s="269"/>
      <c r="AZ369" s="269"/>
      <c r="BA369" s="269"/>
      <c r="BB369" s="269"/>
      <c r="BC369" s="269"/>
      <c r="BD369" s="269"/>
      <c r="BE369" s="269"/>
      <c r="BF369" s="269"/>
      <c r="BG369" s="269"/>
      <c r="BH369" s="269"/>
      <c r="BI369" s="269"/>
      <c r="BJ369" s="269"/>
      <c r="BK369" s="269"/>
      <c r="BL369" s="269"/>
      <c r="BM369" s="269"/>
    </row>
    <row r="370" spans="2:65" s="276" customFormat="1" x14ac:dyDescent="0.2">
      <c r="B370" s="269"/>
      <c r="C370" s="1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 s="1"/>
      <c r="T370" s="1"/>
      <c r="U370" s="1"/>
      <c r="V370" s="1"/>
      <c r="W370" s="269"/>
      <c r="X370" s="269"/>
      <c r="Y370" s="269"/>
      <c r="Z370" s="269"/>
      <c r="AA370" s="269"/>
      <c r="AB370" s="269"/>
      <c r="AC370" s="269"/>
      <c r="AD370" s="269"/>
      <c r="AE370" s="269"/>
      <c r="AF370" s="269"/>
      <c r="AG370" s="269"/>
      <c r="AH370" s="269"/>
      <c r="AI370" s="269"/>
      <c r="AJ370" s="269"/>
      <c r="AK370" s="269"/>
      <c r="AL370" s="269"/>
      <c r="AM370" s="269"/>
      <c r="AN370" s="269"/>
      <c r="AO370" s="269"/>
      <c r="AP370" s="269"/>
      <c r="AQ370" s="269"/>
      <c r="AR370" s="269"/>
      <c r="AS370" s="269"/>
      <c r="AT370" s="269"/>
      <c r="AU370" s="269"/>
      <c r="AV370" s="269"/>
      <c r="AW370" s="269"/>
      <c r="AX370" s="269"/>
      <c r="AY370" s="269"/>
      <c r="AZ370" s="269"/>
      <c r="BA370" s="269"/>
      <c r="BB370" s="269"/>
      <c r="BC370" s="269"/>
      <c r="BD370" s="269"/>
      <c r="BE370" s="269"/>
      <c r="BF370" s="269"/>
      <c r="BG370" s="269"/>
      <c r="BH370" s="269"/>
      <c r="BI370" s="269"/>
      <c r="BJ370" s="269"/>
      <c r="BK370" s="269"/>
      <c r="BL370" s="269"/>
      <c r="BM370" s="269"/>
    </row>
    <row r="371" spans="2:65" s="276" customFormat="1" x14ac:dyDescent="0.2">
      <c r="B371" s="269"/>
      <c r="C371" s="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 s="1"/>
      <c r="T371" s="1"/>
      <c r="U371" s="1"/>
      <c r="V371" s="1"/>
      <c r="W371" s="269"/>
      <c r="X371" s="269"/>
      <c r="Y371" s="269"/>
      <c r="Z371" s="269"/>
      <c r="AA371" s="269"/>
      <c r="AB371" s="269"/>
      <c r="AC371" s="269"/>
      <c r="AD371" s="269"/>
      <c r="AE371" s="269"/>
      <c r="AF371" s="269"/>
      <c r="AG371" s="269"/>
      <c r="AH371" s="269"/>
      <c r="AI371" s="269"/>
      <c r="AJ371" s="269"/>
      <c r="AK371" s="269"/>
      <c r="AL371" s="269"/>
      <c r="AM371" s="269"/>
      <c r="AN371" s="269"/>
      <c r="AO371" s="269"/>
      <c r="AP371" s="269"/>
      <c r="AQ371" s="269"/>
      <c r="AR371" s="269"/>
      <c r="AS371" s="269"/>
      <c r="AT371" s="269"/>
      <c r="AU371" s="269"/>
      <c r="AV371" s="269"/>
      <c r="AW371" s="269"/>
      <c r="AX371" s="269"/>
      <c r="AY371" s="269"/>
      <c r="AZ371" s="269"/>
      <c r="BA371" s="269"/>
      <c r="BB371" s="269"/>
      <c r="BC371" s="269"/>
      <c r="BD371" s="269"/>
      <c r="BE371" s="269"/>
      <c r="BF371" s="269"/>
      <c r="BG371" s="269"/>
      <c r="BH371" s="269"/>
      <c r="BI371" s="269"/>
      <c r="BJ371" s="269"/>
      <c r="BK371" s="269"/>
      <c r="BL371" s="269"/>
      <c r="BM371" s="269"/>
    </row>
    <row r="372" spans="2:65" s="276" customFormat="1" x14ac:dyDescent="0.2">
      <c r="B372" s="269"/>
      <c r="C372" s="1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 s="1"/>
      <c r="T372" s="1"/>
      <c r="U372" s="1"/>
      <c r="V372" s="1"/>
      <c r="W372" s="269"/>
      <c r="X372" s="269"/>
      <c r="Y372" s="269"/>
      <c r="Z372" s="269"/>
      <c r="AA372" s="269"/>
      <c r="AB372" s="269"/>
      <c r="AC372" s="269"/>
      <c r="AD372" s="269"/>
      <c r="AE372" s="269"/>
      <c r="AF372" s="269"/>
      <c r="AG372" s="269"/>
      <c r="AH372" s="269"/>
      <c r="AI372" s="269"/>
      <c r="AJ372" s="269"/>
      <c r="AK372" s="269"/>
      <c r="AL372" s="269"/>
      <c r="AM372" s="269"/>
      <c r="AN372" s="269"/>
      <c r="AO372" s="269"/>
      <c r="AP372" s="269"/>
      <c r="AQ372" s="269"/>
      <c r="AR372" s="269"/>
      <c r="AS372" s="269"/>
      <c r="AT372" s="269"/>
      <c r="AU372" s="269"/>
      <c r="AV372" s="269"/>
      <c r="AW372" s="269"/>
      <c r="AX372" s="269"/>
      <c r="AY372" s="269"/>
      <c r="AZ372" s="269"/>
      <c r="BA372" s="269"/>
      <c r="BB372" s="269"/>
      <c r="BC372" s="269"/>
      <c r="BD372" s="269"/>
      <c r="BE372" s="269"/>
      <c r="BF372" s="269"/>
      <c r="BG372" s="269"/>
      <c r="BH372" s="269"/>
      <c r="BI372" s="269"/>
      <c r="BJ372" s="269"/>
      <c r="BK372" s="269"/>
      <c r="BL372" s="269"/>
      <c r="BM372" s="269"/>
    </row>
    <row r="373" spans="2:65" s="276" customFormat="1" x14ac:dyDescent="0.2">
      <c r="B373" s="269"/>
      <c r="C373" s="1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 s="1"/>
      <c r="T373" s="1"/>
      <c r="U373" s="1"/>
      <c r="V373" s="1"/>
      <c r="W373" s="269"/>
      <c r="X373" s="269"/>
      <c r="Y373" s="269"/>
      <c r="Z373" s="269"/>
      <c r="AA373" s="269"/>
      <c r="AB373" s="269"/>
      <c r="AC373" s="269"/>
      <c r="AD373" s="269"/>
      <c r="AE373" s="269"/>
      <c r="AF373" s="269"/>
      <c r="AG373" s="269"/>
      <c r="AH373" s="269"/>
      <c r="AI373" s="269"/>
      <c r="AJ373" s="269"/>
      <c r="AK373" s="269"/>
      <c r="AL373" s="269"/>
      <c r="AM373" s="269"/>
      <c r="AN373" s="269"/>
      <c r="AO373" s="269"/>
      <c r="AP373" s="269"/>
      <c r="AQ373" s="269"/>
      <c r="AR373" s="269"/>
      <c r="AS373" s="269"/>
      <c r="AT373" s="269"/>
      <c r="AU373" s="269"/>
      <c r="AV373" s="269"/>
      <c r="AW373" s="269"/>
      <c r="AX373" s="269"/>
      <c r="AY373" s="269"/>
      <c r="AZ373" s="269"/>
      <c r="BA373" s="269"/>
      <c r="BB373" s="269"/>
      <c r="BC373" s="269"/>
      <c r="BD373" s="269"/>
      <c r="BE373" s="269"/>
      <c r="BF373" s="269"/>
      <c r="BG373" s="269"/>
      <c r="BH373" s="269"/>
      <c r="BI373" s="269"/>
      <c r="BJ373" s="269"/>
      <c r="BK373" s="269"/>
      <c r="BL373" s="269"/>
      <c r="BM373" s="269"/>
    </row>
    <row r="374" spans="2:65" s="276" customFormat="1" x14ac:dyDescent="0.2">
      <c r="B374" s="269"/>
      <c r="C374" s="1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 s="1"/>
      <c r="T374" s="1"/>
      <c r="U374" s="1"/>
      <c r="V374" s="1"/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AG374" s="269"/>
      <c r="AH374" s="269"/>
      <c r="AI374" s="269"/>
      <c r="AJ374" s="269"/>
      <c r="AK374" s="269"/>
      <c r="AL374" s="269"/>
      <c r="AM374" s="269"/>
      <c r="AN374" s="269"/>
      <c r="AO374" s="269"/>
      <c r="AP374" s="269"/>
      <c r="AQ374" s="269"/>
      <c r="AR374" s="269"/>
      <c r="AS374" s="269"/>
      <c r="AT374" s="269"/>
      <c r="AU374" s="269"/>
      <c r="AV374" s="269"/>
      <c r="AW374" s="269"/>
      <c r="AX374" s="269"/>
      <c r="AY374" s="269"/>
      <c r="AZ374" s="269"/>
      <c r="BA374" s="269"/>
      <c r="BB374" s="269"/>
      <c r="BC374" s="269"/>
      <c r="BD374" s="269"/>
      <c r="BE374" s="269"/>
      <c r="BF374" s="269"/>
      <c r="BG374" s="269"/>
      <c r="BH374" s="269"/>
      <c r="BI374" s="269"/>
      <c r="BJ374" s="269"/>
      <c r="BK374" s="269"/>
      <c r="BL374" s="269"/>
      <c r="BM374" s="269"/>
    </row>
    <row r="375" spans="2:65" s="276" customFormat="1" x14ac:dyDescent="0.2">
      <c r="B375" s="269"/>
      <c r="C375" s="1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 s="1"/>
      <c r="T375" s="1"/>
      <c r="U375" s="1"/>
      <c r="V375" s="1"/>
      <c r="W375" s="269"/>
      <c r="X375" s="269"/>
      <c r="Y375" s="269"/>
      <c r="Z375" s="269"/>
      <c r="AA375" s="269"/>
      <c r="AB375" s="269"/>
      <c r="AC375" s="269"/>
      <c r="AD375" s="269"/>
      <c r="AE375" s="269"/>
      <c r="AF375" s="269"/>
      <c r="AG375" s="269"/>
      <c r="AH375" s="269"/>
      <c r="AI375" s="269"/>
      <c r="AJ375" s="269"/>
      <c r="AK375" s="269"/>
      <c r="AL375" s="269"/>
      <c r="AM375" s="269"/>
      <c r="AN375" s="269"/>
      <c r="AO375" s="269"/>
      <c r="AP375" s="269"/>
      <c r="AQ375" s="269"/>
      <c r="AR375" s="269"/>
      <c r="AS375" s="269"/>
      <c r="AT375" s="269"/>
      <c r="AU375" s="269"/>
      <c r="AV375" s="269"/>
      <c r="AW375" s="269"/>
      <c r="AX375" s="269"/>
      <c r="AY375" s="269"/>
      <c r="AZ375" s="269"/>
      <c r="BA375" s="269"/>
      <c r="BB375" s="269"/>
      <c r="BC375" s="269"/>
      <c r="BD375" s="269"/>
      <c r="BE375" s="269"/>
      <c r="BF375" s="269"/>
      <c r="BG375" s="269"/>
      <c r="BH375" s="269"/>
      <c r="BI375" s="269"/>
      <c r="BJ375" s="269"/>
      <c r="BK375" s="269"/>
      <c r="BL375" s="269"/>
      <c r="BM375" s="269"/>
    </row>
    <row r="376" spans="2:65" s="276" customFormat="1" x14ac:dyDescent="0.2">
      <c r="B376" s="269"/>
      <c r="C376" s="1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 s="1"/>
      <c r="T376" s="1"/>
      <c r="U376" s="1"/>
      <c r="V376" s="1"/>
      <c r="W376" s="269"/>
      <c r="X376" s="269"/>
      <c r="Y376" s="269"/>
      <c r="Z376" s="269"/>
      <c r="AA376" s="269"/>
      <c r="AB376" s="269"/>
      <c r="AC376" s="269"/>
      <c r="AD376" s="269"/>
      <c r="AE376" s="269"/>
      <c r="AF376" s="269"/>
      <c r="AG376" s="269"/>
      <c r="AH376" s="269"/>
      <c r="AI376" s="269"/>
      <c r="AJ376" s="269"/>
      <c r="AK376" s="269"/>
      <c r="AL376" s="269"/>
      <c r="AM376" s="269"/>
      <c r="AN376" s="269"/>
      <c r="AO376" s="269"/>
      <c r="AP376" s="269"/>
      <c r="AQ376" s="269"/>
      <c r="AR376" s="269"/>
      <c r="AS376" s="269"/>
      <c r="AT376" s="269"/>
      <c r="AU376" s="269"/>
      <c r="AV376" s="269"/>
      <c r="AW376" s="269"/>
      <c r="AX376" s="269"/>
      <c r="AY376" s="269"/>
      <c r="AZ376" s="269"/>
      <c r="BA376" s="269"/>
      <c r="BB376" s="269"/>
      <c r="BC376" s="269"/>
      <c r="BD376" s="269"/>
      <c r="BE376" s="269"/>
      <c r="BF376" s="269"/>
      <c r="BG376" s="269"/>
      <c r="BH376" s="269"/>
      <c r="BI376" s="269"/>
      <c r="BJ376" s="269"/>
      <c r="BK376" s="269"/>
      <c r="BL376" s="269"/>
      <c r="BM376" s="269"/>
    </row>
    <row r="377" spans="2:65" s="276" customFormat="1" x14ac:dyDescent="0.2">
      <c r="B377" s="269"/>
      <c r="C377" s="1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 s="1"/>
      <c r="T377" s="1"/>
      <c r="U377" s="1"/>
      <c r="V377" s="1"/>
      <c r="W377" s="269"/>
      <c r="X377" s="269"/>
      <c r="Y377" s="269"/>
      <c r="Z377" s="269"/>
      <c r="AA377" s="269"/>
      <c r="AB377" s="269"/>
      <c r="AC377" s="269"/>
      <c r="AD377" s="269"/>
      <c r="AE377" s="269"/>
      <c r="AF377" s="269"/>
      <c r="AG377" s="269"/>
      <c r="AH377" s="269"/>
      <c r="AI377" s="269"/>
      <c r="AJ377" s="269"/>
      <c r="AK377" s="269"/>
      <c r="AL377" s="269"/>
      <c r="AM377" s="269"/>
      <c r="AN377" s="269"/>
      <c r="AO377" s="269"/>
      <c r="AP377" s="269"/>
      <c r="AQ377" s="269"/>
      <c r="AR377" s="269"/>
      <c r="AS377" s="269"/>
      <c r="AT377" s="269"/>
      <c r="AU377" s="269"/>
      <c r="AV377" s="269"/>
      <c r="AW377" s="269"/>
      <c r="AX377" s="269"/>
      <c r="AY377" s="269"/>
      <c r="AZ377" s="269"/>
      <c r="BA377" s="269"/>
      <c r="BB377" s="269"/>
      <c r="BC377" s="269"/>
      <c r="BD377" s="269"/>
      <c r="BE377" s="269"/>
      <c r="BF377" s="269"/>
      <c r="BG377" s="269"/>
      <c r="BH377" s="269"/>
      <c r="BI377" s="269"/>
      <c r="BJ377" s="269"/>
      <c r="BK377" s="269"/>
      <c r="BL377" s="269"/>
      <c r="BM377" s="269"/>
    </row>
    <row r="378" spans="2:65" s="276" customFormat="1" x14ac:dyDescent="0.2">
      <c r="B378" s="269"/>
      <c r="C378" s="1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 s="1"/>
      <c r="T378" s="1"/>
      <c r="U378" s="1"/>
      <c r="V378" s="1"/>
      <c r="W378" s="269"/>
      <c r="X378" s="269"/>
      <c r="Y378" s="269"/>
      <c r="Z378" s="269"/>
      <c r="AA378" s="269"/>
      <c r="AB378" s="269"/>
      <c r="AC378" s="269"/>
      <c r="AD378" s="269"/>
      <c r="AE378" s="269"/>
      <c r="AF378" s="269"/>
      <c r="AG378" s="269"/>
      <c r="AH378" s="269"/>
      <c r="AI378" s="269"/>
      <c r="AJ378" s="269"/>
      <c r="AK378" s="269"/>
      <c r="AL378" s="269"/>
      <c r="AM378" s="269"/>
      <c r="AN378" s="269"/>
      <c r="AO378" s="269"/>
      <c r="AP378" s="269"/>
      <c r="AQ378" s="269"/>
      <c r="AR378" s="269"/>
      <c r="AS378" s="269"/>
      <c r="AT378" s="269"/>
      <c r="AU378" s="269"/>
      <c r="AV378" s="269"/>
      <c r="AW378" s="269"/>
      <c r="AX378" s="269"/>
      <c r="AY378" s="269"/>
      <c r="AZ378" s="269"/>
      <c r="BA378" s="269"/>
      <c r="BB378" s="269"/>
      <c r="BC378" s="269"/>
      <c r="BD378" s="269"/>
      <c r="BE378" s="269"/>
      <c r="BF378" s="269"/>
      <c r="BG378" s="269"/>
      <c r="BH378" s="269"/>
      <c r="BI378" s="269"/>
      <c r="BJ378" s="269"/>
      <c r="BK378" s="269"/>
      <c r="BL378" s="269"/>
      <c r="BM378" s="269"/>
    </row>
    <row r="379" spans="2:65" s="276" customFormat="1" x14ac:dyDescent="0.2">
      <c r="B379" s="269"/>
      <c r="C379" s="1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 s="1"/>
      <c r="T379" s="1"/>
      <c r="U379" s="1"/>
      <c r="V379" s="1"/>
      <c r="W379" s="269"/>
      <c r="X379" s="269"/>
      <c r="Y379" s="269"/>
      <c r="Z379" s="269"/>
      <c r="AA379" s="269"/>
      <c r="AB379" s="269"/>
      <c r="AC379" s="269"/>
      <c r="AD379" s="269"/>
      <c r="AE379" s="269"/>
      <c r="AF379" s="269"/>
      <c r="AG379" s="269"/>
      <c r="AH379" s="269"/>
      <c r="AI379" s="269"/>
      <c r="AJ379" s="269"/>
      <c r="AK379" s="269"/>
      <c r="AL379" s="269"/>
      <c r="AM379" s="269"/>
      <c r="AN379" s="269"/>
      <c r="AO379" s="269"/>
      <c r="AP379" s="269"/>
      <c r="AQ379" s="269"/>
      <c r="AR379" s="269"/>
      <c r="AS379" s="269"/>
      <c r="AT379" s="269"/>
      <c r="AU379" s="269"/>
      <c r="AV379" s="269"/>
      <c r="AW379" s="269"/>
      <c r="AX379" s="269"/>
      <c r="AY379" s="269"/>
      <c r="AZ379" s="269"/>
      <c r="BA379" s="269"/>
      <c r="BB379" s="269"/>
      <c r="BC379" s="269"/>
      <c r="BD379" s="269"/>
      <c r="BE379" s="269"/>
      <c r="BF379" s="269"/>
      <c r="BG379" s="269"/>
      <c r="BH379" s="269"/>
      <c r="BI379" s="269"/>
      <c r="BJ379" s="269"/>
      <c r="BK379" s="269"/>
      <c r="BL379" s="269"/>
      <c r="BM379" s="269"/>
    </row>
    <row r="380" spans="2:65" s="276" customFormat="1" x14ac:dyDescent="0.2">
      <c r="B380" s="269"/>
      <c r="C380" s="1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 s="1"/>
      <c r="T380" s="1"/>
      <c r="U380" s="1"/>
      <c r="V380" s="1"/>
      <c r="W380" s="269"/>
      <c r="X380" s="269"/>
      <c r="Y380" s="269"/>
      <c r="Z380" s="269"/>
      <c r="AA380" s="269"/>
      <c r="AB380" s="269"/>
      <c r="AC380" s="269"/>
      <c r="AD380" s="269"/>
      <c r="AE380" s="269"/>
      <c r="AF380" s="269"/>
      <c r="AG380" s="269"/>
      <c r="AH380" s="269"/>
      <c r="AI380" s="269"/>
      <c r="AJ380" s="269"/>
      <c r="AK380" s="269"/>
      <c r="AL380" s="269"/>
      <c r="AM380" s="269"/>
      <c r="AN380" s="269"/>
      <c r="AO380" s="269"/>
      <c r="AP380" s="269"/>
      <c r="AQ380" s="269"/>
      <c r="AR380" s="269"/>
      <c r="AS380" s="269"/>
      <c r="AT380" s="269"/>
      <c r="AU380" s="269"/>
      <c r="AV380" s="269"/>
      <c r="AW380" s="269"/>
      <c r="AX380" s="269"/>
      <c r="AY380" s="269"/>
      <c r="AZ380" s="269"/>
      <c r="BA380" s="269"/>
      <c r="BB380" s="269"/>
      <c r="BC380" s="269"/>
      <c r="BD380" s="269"/>
      <c r="BE380" s="269"/>
      <c r="BF380" s="269"/>
      <c r="BG380" s="269"/>
      <c r="BH380" s="269"/>
      <c r="BI380" s="269"/>
      <c r="BJ380" s="269"/>
      <c r="BK380" s="269"/>
      <c r="BL380" s="269"/>
      <c r="BM380" s="269"/>
    </row>
    <row r="381" spans="2:65" s="276" customFormat="1" x14ac:dyDescent="0.2">
      <c r="B381" s="269"/>
      <c r="C381" s="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 s="1"/>
      <c r="T381" s="1"/>
      <c r="U381" s="1"/>
      <c r="V381" s="1"/>
      <c r="W381" s="269"/>
      <c r="X381" s="269"/>
      <c r="Y381" s="269"/>
      <c r="Z381" s="269"/>
      <c r="AA381" s="269"/>
      <c r="AB381" s="269"/>
      <c r="AC381" s="269"/>
      <c r="AD381" s="269"/>
      <c r="AE381" s="269"/>
      <c r="AF381" s="269"/>
      <c r="AG381" s="269"/>
      <c r="AH381" s="269"/>
      <c r="AI381" s="269"/>
      <c r="AJ381" s="269"/>
      <c r="AK381" s="269"/>
      <c r="AL381" s="269"/>
      <c r="AM381" s="269"/>
      <c r="AN381" s="269"/>
      <c r="AO381" s="269"/>
      <c r="AP381" s="269"/>
      <c r="AQ381" s="269"/>
      <c r="AR381" s="269"/>
      <c r="AS381" s="269"/>
      <c r="AT381" s="269"/>
      <c r="AU381" s="269"/>
      <c r="AV381" s="269"/>
      <c r="AW381" s="269"/>
      <c r="AX381" s="269"/>
      <c r="AY381" s="269"/>
      <c r="AZ381" s="269"/>
      <c r="BA381" s="269"/>
      <c r="BB381" s="269"/>
      <c r="BC381" s="269"/>
      <c r="BD381" s="269"/>
      <c r="BE381" s="269"/>
      <c r="BF381" s="269"/>
      <c r="BG381" s="269"/>
      <c r="BH381" s="269"/>
      <c r="BI381" s="269"/>
      <c r="BJ381" s="269"/>
      <c r="BK381" s="269"/>
      <c r="BL381" s="269"/>
      <c r="BM381" s="269"/>
    </row>
    <row r="382" spans="2:65" s="276" customFormat="1" x14ac:dyDescent="0.2">
      <c r="B382" s="269"/>
      <c r="C382" s="1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 s="1"/>
      <c r="T382" s="1"/>
      <c r="U382" s="1"/>
      <c r="V382" s="1"/>
      <c r="W382" s="269"/>
      <c r="X382" s="269"/>
      <c r="Y382" s="269"/>
      <c r="Z382" s="269"/>
      <c r="AA382" s="269"/>
      <c r="AB382" s="269"/>
      <c r="AC382" s="269"/>
      <c r="AD382" s="269"/>
      <c r="AE382" s="269"/>
      <c r="AF382" s="269"/>
      <c r="AG382" s="269"/>
      <c r="AH382" s="269"/>
      <c r="AI382" s="269"/>
      <c r="AJ382" s="269"/>
      <c r="AK382" s="269"/>
      <c r="AL382" s="269"/>
      <c r="AM382" s="269"/>
      <c r="AN382" s="269"/>
      <c r="AO382" s="269"/>
      <c r="AP382" s="269"/>
      <c r="AQ382" s="269"/>
      <c r="AR382" s="269"/>
      <c r="AS382" s="269"/>
      <c r="AT382" s="269"/>
      <c r="AU382" s="269"/>
      <c r="AV382" s="269"/>
      <c r="AW382" s="269"/>
      <c r="AX382" s="269"/>
      <c r="AY382" s="269"/>
      <c r="AZ382" s="269"/>
      <c r="BA382" s="269"/>
      <c r="BB382" s="269"/>
      <c r="BC382" s="269"/>
      <c r="BD382" s="269"/>
      <c r="BE382" s="269"/>
      <c r="BF382" s="269"/>
      <c r="BG382" s="269"/>
      <c r="BH382" s="269"/>
      <c r="BI382" s="269"/>
      <c r="BJ382" s="269"/>
      <c r="BK382" s="269"/>
      <c r="BL382" s="269"/>
      <c r="BM382" s="269"/>
    </row>
    <row r="383" spans="2:65" s="276" customFormat="1" x14ac:dyDescent="0.2">
      <c r="B383" s="269"/>
      <c r="C383" s="1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 s="1"/>
      <c r="T383" s="1"/>
      <c r="U383" s="1"/>
      <c r="V383" s="1"/>
      <c r="W383" s="269"/>
      <c r="X383" s="269"/>
      <c r="Y383" s="269"/>
      <c r="Z383" s="269"/>
      <c r="AA383" s="269"/>
      <c r="AB383" s="269"/>
      <c r="AC383" s="269"/>
      <c r="AD383" s="269"/>
      <c r="AE383" s="269"/>
      <c r="AF383" s="269"/>
      <c r="AG383" s="269"/>
      <c r="AH383" s="269"/>
      <c r="AI383" s="269"/>
      <c r="AJ383" s="269"/>
      <c r="AK383" s="269"/>
      <c r="AL383" s="269"/>
      <c r="AM383" s="269"/>
      <c r="AN383" s="269"/>
      <c r="AO383" s="269"/>
      <c r="AP383" s="269"/>
      <c r="AQ383" s="269"/>
      <c r="AR383" s="269"/>
      <c r="AS383" s="269"/>
      <c r="AT383" s="269"/>
      <c r="AU383" s="269"/>
      <c r="AV383" s="269"/>
      <c r="AW383" s="269"/>
      <c r="AX383" s="269"/>
      <c r="AY383" s="269"/>
      <c r="AZ383" s="269"/>
      <c r="BA383" s="269"/>
      <c r="BB383" s="269"/>
      <c r="BC383" s="269"/>
      <c r="BD383" s="269"/>
      <c r="BE383" s="269"/>
      <c r="BF383" s="269"/>
      <c r="BG383" s="269"/>
      <c r="BH383" s="269"/>
      <c r="BI383" s="269"/>
      <c r="BJ383" s="269"/>
      <c r="BK383" s="269"/>
      <c r="BL383" s="269"/>
      <c r="BM383" s="269"/>
    </row>
    <row r="384" spans="2:65" s="276" customFormat="1" x14ac:dyDescent="0.2">
      <c r="B384" s="269"/>
      <c r="C384" s="1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 s="1"/>
      <c r="T384" s="1"/>
      <c r="U384" s="1"/>
      <c r="V384" s="1"/>
      <c r="W384" s="269"/>
      <c r="X384" s="269"/>
      <c r="Y384" s="269"/>
      <c r="Z384" s="269"/>
      <c r="AA384" s="269"/>
      <c r="AB384" s="269"/>
      <c r="AC384" s="269"/>
      <c r="AD384" s="269"/>
      <c r="AE384" s="269"/>
      <c r="AF384" s="269"/>
      <c r="AG384" s="269"/>
      <c r="AH384" s="269"/>
      <c r="AI384" s="269"/>
      <c r="AJ384" s="269"/>
      <c r="AK384" s="269"/>
      <c r="AL384" s="269"/>
      <c r="AM384" s="269"/>
      <c r="AN384" s="269"/>
      <c r="AO384" s="269"/>
      <c r="AP384" s="269"/>
      <c r="AQ384" s="269"/>
      <c r="AR384" s="269"/>
      <c r="AS384" s="269"/>
      <c r="AT384" s="269"/>
      <c r="AU384" s="269"/>
      <c r="AV384" s="269"/>
      <c r="AW384" s="269"/>
      <c r="AX384" s="269"/>
      <c r="AY384" s="269"/>
      <c r="AZ384" s="269"/>
      <c r="BA384" s="269"/>
      <c r="BB384" s="269"/>
      <c r="BC384" s="269"/>
      <c r="BD384" s="269"/>
      <c r="BE384" s="269"/>
      <c r="BF384" s="269"/>
      <c r="BG384" s="269"/>
      <c r="BH384" s="269"/>
      <c r="BI384" s="269"/>
      <c r="BJ384" s="269"/>
      <c r="BK384" s="269"/>
      <c r="BL384" s="269"/>
      <c r="BM384" s="269"/>
    </row>
    <row r="385" spans="2:65" s="276" customFormat="1" x14ac:dyDescent="0.2">
      <c r="B385" s="269"/>
      <c r="C385" s="1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 s="1"/>
      <c r="T385" s="1"/>
      <c r="U385" s="1"/>
      <c r="V385" s="1"/>
      <c r="W385" s="269"/>
      <c r="X385" s="269"/>
      <c r="Y385" s="269"/>
      <c r="Z385" s="269"/>
      <c r="AA385" s="269"/>
      <c r="AB385" s="269"/>
      <c r="AC385" s="269"/>
      <c r="AD385" s="269"/>
      <c r="AE385" s="269"/>
      <c r="AF385" s="269"/>
      <c r="AG385" s="269"/>
      <c r="AH385" s="269"/>
      <c r="AI385" s="269"/>
      <c r="AJ385" s="269"/>
      <c r="AK385" s="269"/>
      <c r="AL385" s="269"/>
      <c r="AM385" s="269"/>
      <c r="AN385" s="269"/>
      <c r="AO385" s="269"/>
      <c r="AP385" s="269"/>
      <c r="AQ385" s="269"/>
      <c r="AR385" s="269"/>
      <c r="AS385" s="269"/>
      <c r="AT385" s="269"/>
      <c r="AU385" s="269"/>
      <c r="AV385" s="269"/>
      <c r="AW385" s="269"/>
      <c r="AX385" s="269"/>
      <c r="AY385" s="269"/>
      <c r="AZ385" s="269"/>
      <c r="BA385" s="269"/>
      <c r="BB385" s="269"/>
      <c r="BC385" s="269"/>
      <c r="BD385" s="269"/>
      <c r="BE385" s="269"/>
      <c r="BF385" s="269"/>
      <c r="BG385" s="269"/>
      <c r="BH385" s="269"/>
      <c r="BI385" s="269"/>
      <c r="BJ385" s="269"/>
      <c r="BK385" s="269"/>
      <c r="BL385" s="269"/>
      <c r="BM385" s="269"/>
    </row>
    <row r="386" spans="2:65" s="276" customFormat="1" x14ac:dyDescent="0.2">
      <c r="B386" s="269"/>
      <c r="C386" s="1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 s="1"/>
      <c r="T386" s="1"/>
      <c r="U386" s="1"/>
      <c r="V386" s="1"/>
      <c r="W386" s="269"/>
      <c r="X386" s="269"/>
      <c r="Y386" s="269"/>
      <c r="Z386" s="269"/>
      <c r="AA386" s="269"/>
      <c r="AB386" s="269"/>
      <c r="AC386" s="269"/>
      <c r="AD386" s="269"/>
      <c r="AE386" s="269"/>
      <c r="AF386" s="269"/>
      <c r="AG386" s="269"/>
      <c r="AH386" s="269"/>
      <c r="AI386" s="269"/>
      <c r="AJ386" s="269"/>
      <c r="AK386" s="269"/>
      <c r="AL386" s="269"/>
      <c r="AM386" s="269"/>
      <c r="AN386" s="269"/>
      <c r="AO386" s="269"/>
      <c r="AP386" s="269"/>
      <c r="AQ386" s="269"/>
      <c r="AR386" s="269"/>
      <c r="AS386" s="269"/>
      <c r="AT386" s="269"/>
      <c r="AU386" s="269"/>
      <c r="AV386" s="269"/>
      <c r="AW386" s="269"/>
      <c r="AX386" s="269"/>
      <c r="AY386" s="269"/>
      <c r="AZ386" s="269"/>
      <c r="BA386" s="269"/>
      <c r="BB386" s="269"/>
      <c r="BC386" s="269"/>
      <c r="BD386" s="269"/>
      <c r="BE386" s="269"/>
      <c r="BF386" s="269"/>
      <c r="BG386" s="269"/>
      <c r="BH386" s="269"/>
      <c r="BI386" s="269"/>
      <c r="BJ386" s="269"/>
      <c r="BK386" s="269"/>
      <c r="BL386" s="269"/>
      <c r="BM386" s="269"/>
    </row>
    <row r="387" spans="2:65" s="276" customFormat="1" x14ac:dyDescent="0.2">
      <c r="B387" s="269"/>
      <c r="C387" s="1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 s="1"/>
      <c r="T387" s="1"/>
      <c r="U387" s="1"/>
      <c r="V387" s="1"/>
      <c r="W387" s="269"/>
      <c r="X387" s="269"/>
      <c r="Y387" s="269"/>
      <c r="Z387" s="269"/>
      <c r="AA387" s="269"/>
      <c r="AB387" s="269"/>
      <c r="AC387" s="269"/>
      <c r="AD387" s="269"/>
      <c r="AE387" s="269"/>
      <c r="AF387" s="269"/>
      <c r="AG387" s="269"/>
      <c r="AH387" s="269"/>
      <c r="AI387" s="269"/>
      <c r="AJ387" s="269"/>
      <c r="AK387" s="269"/>
      <c r="AL387" s="269"/>
      <c r="AM387" s="269"/>
      <c r="AN387" s="269"/>
      <c r="AO387" s="269"/>
      <c r="AP387" s="269"/>
      <c r="AQ387" s="269"/>
      <c r="AR387" s="269"/>
      <c r="AS387" s="269"/>
      <c r="AT387" s="269"/>
      <c r="AU387" s="269"/>
      <c r="AV387" s="269"/>
      <c r="AW387" s="269"/>
      <c r="AX387" s="269"/>
      <c r="AY387" s="269"/>
      <c r="AZ387" s="269"/>
      <c r="BA387" s="269"/>
      <c r="BB387" s="269"/>
      <c r="BC387" s="269"/>
      <c r="BD387" s="269"/>
      <c r="BE387" s="269"/>
      <c r="BF387" s="269"/>
      <c r="BG387" s="269"/>
      <c r="BH387" s="269"/>
      <c r="BI387" s="269"/>
      <c r="BJ387" s="269"/>
      <c r="BK387" s="269"/>
      <c r="BL387" s="269"/>
      <c r="BM387" s="269"/>
    </row>
    <row r="388" spans="2:65" s="276" customFormat="1" x14ac:dyDescent="0.2">
      <c r="B388" s="269"/>
      <c r="C388" s="1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 s="1"/>
      <c r="T388" s="1"/>
      <c r="U388" s="1"/>
      <c r="V388" s="1"/>
      <c r="W388" s="269"/>
      <c r="X388" s="269"/>
      <c r="Y388" s="269"/>
      <c r="Z388" s="269"/>
      <c r="AA388" s="269"/>
      <c r="AB388" s="269"/>
      <c r="AC388" s="269"/>
      <c r="AD388" s="269"/>
      <c r="AE388" s="269"/>
      <c r="AF388" s="269"/>
      <c r="AG388" s="269"/>
      <c r="AH388" s="269"/>
      <c r="AI388" s="269"/>
      <c r="AJ388" s="269"/>
      <c r="AK388" s="269"/>
      <c r="AL388" s="269"/>
      <c r="AM388" s="269"/>
      <c r="AN388" s="269"/>
      <c r="AO388" s="269"/>
      <c r="AP388" s="269"/>
      <c r="AQ388" s="269"/>
      <c r="AR388" s="269"/>
      <c r="AS388" s="269"/>
      <c r="AT388" s="269"/>
      <c r="AU388" s="269"/>
      <c r="AV388" s="269"/>
      <c r="AW388" s="269"/>
      <c r="AX388" s="269"/>
      <c r="AY388" s="269"/>
      <c r="AZ388" s="269"/>
      <c r="BA388" s="269"/>
      <c r="BB388" s="269"/>
      <c r="BC388" s="269"/>
      <c r="BD388" s="269"/>
      <c r="BE388" s="269"/>
      <c r="BF388" s="269"/>
      <c r="BG388" s="269"/>
      <c r="BH388" s="269"/>
      <c r="BI388" s="269"/>
      <c r="BJ388" s="269"/>
      <c r="BK388" s="269"/>
      <c r="BL388" s="269"/>
      <c r="BM388" s="269"/>
    </row>
    <row r="389" spans="2:65" s="276" customFormat="1" x14ac:dyDescent="0.2">
      <c r="B389" s="269"/>
      <c r="C389" s="1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 s="1"/>
      <c r="T389" s="1"/>
      <c r="U389" s="1"/>
      <c r="V389" s="1"/>
      <c r="W389" s="269"/>
      <c r="X389" s="269"/>
      <c r="Y389" s="269"/>
      <c r="Z389" s="269"/>
      <c r="AA389" s="269"/>
      <c r="AB389" s="269"/>
      <c r="AC389" s="269"/>
      <c r="AD389" s="269"/>
      <c r="AE389" s="269"/>
      <c r="AF389" s="269"/>
      <c r="AG389" s="269"/>
      <c r="AH389" s="269"/>
      <c r="AI389" s="269"/>
      <c r="AJ389" s="269"/>
      <c r="AK389" s="269"/>
      <c r="AL389" s="269"/>
      <c r="AM389" s="269"/>
      <c r="AN389" s="269"/>
      <c r="AO389" s="269"/>
      <c r="AP389" s="269"/>
      <c r="AQ389" s="269"/>
      <c r="AR389" s="269"/>
      <c r="AS389" s="269"/>
      <c r="AT389" s="269"/>
      <c r="AU389" s="269"/>
      <c r="AV389" s="269"/>
      <c r="AW389" s="269"/>
      <c r="AX389" s="269"/>
      <c r="AY389" s="269"/>
      <c r="AZ389" s="269"/>
      <c r="BA389" s="269"/>
      <c r="BB389" s="269"/>
      <c r="BC389" s="269"/>
      <c r="BD389" s="269"/>
      <c r="BE389" s="269"/>
      <c r="BF389" s="269"/>
      <c r="BG389" s="269"/>
      <c r="BH389" s="269"/>
      <c r="BI389" s="269"/>
      <c r="BJ389" s="269"/>
      <c r="BK389" s="269"/>
      <c r="BL389" s="269"/>
      <c r="BM389" s="269"/>
    </row>
    <row r="390" spans="2:65" s="276" customFormat="1" x14ac:dyDescent="0.2">
      <c r="B390" s="269"/>
      <c r="C390" s="1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 s="1"/>
      <c r="T390" s="1"/>
      <c r="U390" s="1"/>
      <c r="V390" s="1"/>
      <c r="W390" s="269"/>
      <c r="X390" s="269"/>
      <c r="Y390" s="269"/>
      <c r="Z390" s="269"/>
      <c r="AA390" s="269"/>
      <c r="AB390" s="269"/>
      <c r="AC390" s="269"/>
      <c r="AD390" s="269"/>
      <c r="AE390" s="269"/>
      <c r="AF390" s="269"/>
      <c r="AG390" s="269"/>
      <c r="AH390" s="269"/>
      <c r="AI390" s="269"/>
      <c r="AJ390" s="269"/>
      <c r="AK390" s="269"/>
      <c r="AL390" s="269"/>
      <c r="AM390" s="269"/>
      <c r="AN390" s="269"/>
      <c r="AO390" s="269"/>
      <c r="AP390" s="269"/>
      <c r="AQ390" s="269"/>
      <c r="AR390" s="269"/>
      <c r="AS390" s="269"/>
      <c r="AT390" s="269"/>
      <c r="AU390" s="269"/>
      <c r="AV390" s="269"/>
      <c r="AW390" s="269"/>
      <c r="AX390" s="269"/>
      <c r="AY390" s="269"/>
      <c r="AZ390" s="269"/>
      <c r="BA390" s="269"/>
      <c r="BB390" s="269"/>
      <c r="BC390" s="269"/>
      <c r="BD390" s="269"/>
      <c r="BE390" s="269"/>
      <c r="BF390" s="269"/>
      <c r="BG390" s="269"/>
      <c r="BH390" s="269"/>
      <c r="BI390" s="269"/>
      <c r="BJ390" s="269"/>
      <c r="BK390" s="269"/>
      <c r="BL390" s="269"/>
      <c r="BM390" s="269"/>
    </row>
    <row r="391" spans="2:65" s="276" customFormat="1" x14ac:dyDescent="0.2">
      <c r="B391" s="269"/>
      <c r="C391" s="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 s="1"/>
      <c r="T391" s="1"/>
      <c r="U391" s="1"/>
      <c r="V391" s="1"/>
      <c r="W391" s="269"/>
      <c r="X391" s="269"/>
      <c r="Y391" s="269"/>
      <c r="Z391" s="269"/>
      <c r="AA391" s="269"/>
      <c r="AB391" s="269"/>
      <c r="AC391" s="269"/>
      <c r="AD391" s="269"/>
      <c r="AE391" s="269"/>
      <c r="AF391" s="269"/>
      <c r="AG391" s="269"/>
      <c r="AH391" s="269"/>
      <c r="AI391" s="269"/>
      <c r="AJ391" s="269"/>
      <c r="AK391" s="269"/>
      <c r="AL391" s="269"/>
      <c r="AM391" s="269"/>
      <c r="AN391" s="269"/>
      <c r="AO391" s="269"/>
      <c r="AP391" s="269"/>
      <c r="AQ391" s="269"/>
      <c r="AR391" s="269"/>
      <c r="AS391" s="269"/>
      <c r="AT391" s="269"/>
      <c r="AU391" s="269"/>
      <c r="AV391" s="269"/>
      <c r="AW391" s="269"/>
      <c r="AX391" s="269"/>
      <c r="AY391" s="269"/>
      <c r="AZ391" s="269"/>
      <c r="BA391" s="269"/>
      <c r="BB391" s="269"/>
      <c r="BC391" s="269"/>
      <c r="BD391" s="269"/>
      <c r="BE391" s="269"/>
      <c r="BF391" s="269"/>
      <c r="BG391" s="269"/>
      <c r="BH391" s="269"/>
      <c r="BI391" s="269"/>
      <c r="BJ391" s="269"/>
      <c r="BK391" s="269"/>
      <c r="BL391" s="269"/>
      <c r="BM391" s="269"/>
    </row>
    <row r="392" spans="2:65" s="276" customFormat="1" x14ac:dyDescent="0.2">
      <c r="B392" s="269"/>
      <c r="C392" s="1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 s="1"/>
      <c r="T392" s="1"/>
      <c r="U392" s="1"/>
      <c r="V392" s="1"/>
      <c r="W392" s="269"/>
      <c r="X392" s="269"/>
      <c r="Y392" s="269"/>
      <c r="Z392" s="269"/>
      <c r="AA392" s="269"/>
      <c r="AB392" s="269"/>
      <c r="AC392" s="269"/>
      <c r="AD392" s="269"/>
      <c r="AE392" s="269"/>
      <c r="AF392" s="269"/>
      <c r="AG392" s="269"/>
      <c r="AH392" s="269"/>
      <c r="AI392" s="269"/>
      <c r="AJ392" s="269"/>
      <c r="AK392" s="269"/>
      <c r="AL392" s="269"/>
      <c r="AM392" s="269"/>
      <c r="AN392" s="269"/>
      <c r="AO392" s="269"/>
      <c r="AP392" s="269"/>
      <c r="AQ392" s="269"/>
      <c r="AR392" s="269"/>
      <c r="AS392" s="269"/>
      <c r="AT392" s="269"/>
      <c r="AU392" s="269"/>
      <c r="AV392" s="269"/>
      <c r="AW392" s="269"/>
      <c r="AX392" s="269"/>
      <c r="AY392" s="269"/>
      <c r="AZ392" s="269"/>
      <c r="BA392" s="269"/>
      <c r="BB392" s="269"/>
      <c r="BC392" s="269"/>
      <c r="BD392" s="269"/>
      <c r="BE392" s="269"/>
      <c r="BF392" s="269"/>
      <c r="BG392" s="269"/>
      <c r="BH392" s="269"/>
      <c r="BI392" s="269"/>
      <c r="BJ392" s="269"/>
      <c r="BK392" s="269"/>
      <c r="BL392" s="269"/>
      <c r="BM392" s="269"/>
    </row>
    <row r="393" spans="2:65" s="276" customFormat="1" x14ac:dyDescent="0.2">
      <c r="B393" s="269"/>
      <c r="C393" s="1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 s="1"/>
      <c r="T393" s="1"/>
      <c r="U393" s="1"/>
      <c r="V393" s="1"/>
      <c r="W393" s="269"/>
      <c r="X393" s="269"/>
      <c r="Y393" s="269"/>
      <c r="Z393" s="269"/>
      <c r="AA393" s="269"/>
      <c r="AB393" s="269"/>
      <c r="AC393" s="269"/>
      <c r="AD393" s="269"/>
      <c r="AE393" s="269"/>
      <c r="AF393" s="269"/>
      <c r="AG393" s="269"/>
      <c r="AH393" s="269"/>
      <c r="AI393" s="269"/>
      <c r="AJ393" s="269"/>
      <c r="AK393" s="269"/>
      <c r="AL393" s="269"/>
      <c r="AM393" s="269"/>
      <c r="AN393" s="269"/>
      <c r="AO393" s="269"/>
      <c r="AP393" s="269"/>
      <c r="AQ393" s="269"/>
      <c r="AR393" s="269"/>
      <c r="AS393" s="269"/>
      <c r="AT393" s="269"/>
      <c r="AU393" s="269"/>
      <c r="AV393" s="269"/>
      <c r="AW393" s="269"/>
      <c r="AX393" s="269"/>
      <c r="AY393" s="269"/>
      <c r="AZ393" s="269"/>
      <c r="BA393" s="269"/>
      <c r="BB393" s="269"/>
      <c r="BC393" s="269"/>
      <c r="BD393" s="269"/>
      <c r="BE393" s="269"/>
      <c r="BF393" s="269"/>
      <c r="BG393" s="269"/>
      <c r="BH393" s="269"/>
      <c r="BI393" s="269"/>
      <c r="BJ393" s="269"/>
      <c r="BK393" s="269"/>
      <c r="BL393" s="269"/>
      <c r="BM393" s="269"/>
    </row>
    <row r="394" spans="2:65" s="276" customFormat="1" x14ac:dyDescent="0.2">
      <c r="B394" s="269"/>
      <c r="C394" s="1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 s="1"/>
      <c r="T394" s="1"/>
      <c r="U394" s="1"/>
      <c r="V394" s="1"/>
      <c r="W394" s="269"/>
      <c r="X394" s="269"/>
      <c r="Y394" s="269"/>
      <c r="Z394" s="269"/>
      <c r="AA394" s="269"/>
      <c r="AB394" s="269"/>
      <c r="AC394" s="269"/>
      <c r="AD394" s="269"/>
      <c r="AE394" s="269"/>
      <c r="AF394" s="269"/>
      <c r="AG394" s="269"/>
      <c r="AH394" s="269"/>
      <c r="AI394" s="269"/>
      <c r="AJ394" s="269"/>
      <c r="AK394" s="269"/>
      <c r="AL394" s="269"/>
      <c r="AM394" s="269"/>
      <c r="AN394" s="269"/>
      <c r="AO394" s="269"/>
      <c r="AP394" s="269"/>
      <c r="AQ394" s="269"/>
      <c r="AR394" s="269"/>
      <c r="AS394" s="269"/>
      <c r="AT394" s="269"/>
      <c r="AU394" s="269"/>
      <c r="AV394" s="269"/>
      <c r="AW394" s="269"/>
      <c r="AX394" s="269"/>
      <c r="AY394" s="269"/>
      <c r="AZ394" s="269"/>
      <c r="BA394" s="269"/>
      <c r="BB394" s="269"/>
      <c r="BC394" s="269"/>
      <c r="BD394" s="269"/>
      <c r="BE394" s="269"/>
      <c r="BF394" s="269"/>
      <c r="BG394" s="269"/>
      <c r="BH394" s="269"/>
      <c r="BI394" s="269"/>
      <c r="BJ394" s="269"/>
      <c r="BK394" s="269"/>
      <c r="BL394" s="269"/>
      <c r="BM394" s="269"/>
    </row>
    <row r="395" spans="2:65" s="276" customFormat="1" x14ac:dyDescent="0.2">
      <c r="B395" s="269"/>
      <c r="C395" s="1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 s="1"/>
      <c r="T395" s="1"/>
      <c r="U395" s="1"/>
      <c r="V395" s="1"/>
      <c r="W395" s="269"/>
      <c r="X395" s="269"/>
      <c r="Y395" s="269"/>
      <c r="Z395" s="269"/>
      <c r="AA395" s="269"/>
      <c r="AB395" s="269"/>
      <c r="AC395" s="269"/>
      <c r="AD395" s="269"/>
      <c r="AE395" s="269"/>
      <c r="AF395" s="269"/>
      <c r="AG395" s="269"/>
      <c r="AH395" s="269"/>
      <c r="AI395" s="269"/>
      <c r="AJ395" s="269"/>
      <c r="AK395" s="269"/>
      <c r="AL395" s="269"/>
      <c r="AM395" s="269"/>
      <c r="AN395" s="269"/>
      <c r="AO395" s="269"/>
      <c r="AP395" s="269"/>
      <c r="AQ395" s="269"/>
      <c r="AR395" s="269"/>
      <c r="AS395" s="269"/>
      <c r="AT395" s="269"/>
      <c r="AU395" s="269"/>
      <c r="AV395" s="269"/>
      <c r="AW395" s="269"/>
      <c r="AX395" s="269"/>
      <c r="AY395" s="269"/>
      <c r="AZ395" s="269"/>
      <c r="BA395" s="269"/>
      <c r="BB395" s="269"/>
      <c r="BC395" s="269"/>
      <c r="BD395" s="269"/>
      <c r="BE395" s="269"/>
      <c r="BF395" s="269"/>
      <c r="BG395" s="269"/>
      <c r="BH395" s="269"/>
      <c r="BI395" s="269"/>
      <c r="BJ395" s="269"/>
      <c r="BK395" s="269"/>
      <c r="BL395" s="269"/>
      <c r="BM395" s="269"/>
    </row>
    <row r="396" spans="2:65" s="276" customFormat="1" x14ac:dyDescent="0.2">
      <c r="B396" s="269"/>
      <c r="C396" s="1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 s="1"/>
      <c r="T396" s="1"/>
      <c r="U396" s="1"/>
      <c r="V396" s="1"/>
      <c r="W396" s="269"/>
      <c r="X396" s="269"/>
      <c r="Y396" s="269"/>
      <c r="Z396" s="269"/>
      <c r="AA396" s="269"/>
      <c r="AB396" s="269"/>
      <c r="AC396" s="269"/>
      <c r="AD396" s="269"/>
      <c r="AE396" s="269"/>
      <c r="AF396" s="269"/>
      <c r="AG396" s="269"/>
      <c r="AH396" s="269"/>
      <c r="AI396" s="269"/>
      <c r="AJ396" s="269"/>
      <c r="AK396" s="269"/>
      <c r="AL396" s="269"/>
      <c r="AM396" s="269"/>
      <c r="AN396" s="269"/>
      <c r="AO396" s="269"/>
      <c r="AP396" s="269"/>
      <c r="AQ396" s="269"/>
      <c r="AR396" s="269"/>
      <c r="AS396" s="269"/>
      <c r="AT396" s="269"/>
      <c r="AU396" s="269"/>
      <c r="AV396" s="269"/>
      <c r="AW396" s="269"/>
      <c r="AX396" s="269"/>
      <c r="AY396" s="269"/>
      <c r="AZ396" s="269"/>
      <c r="BA396" s="269"/>
      <c r="BB396" s="269"/>
      <c r="BC396" s="269"/>
      <c r="BD396" s="269"/>
      <c r="BE396" s="269"/>
      <c r="BF396" s="269"/>
      <c r="BG396" s="269"/>
      <c r="BH396" s="269"/>
      <c r="BI396" s="269"/>
      <c r="BJ396" s="269"/>
      <c r="BK396" s="269"/>
      <c r="BL396" s="269"/>
      <c r="BM396" s="269"/>
    </row>
    <row r="397" spans="2:65" s="276" customFormat="1" x14ac:dyDescent="0.2">
      <c r="B397" s="269"/>
      <c r="C397" s="1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 s="1"/>
      <c r="T397" s="1"/>
      <c r="U397" s="1"/>
      <c r="V397" s="1"/>
      <c r="W397" s="269"/>
      <c r="X397" s="269"/>
      <c r="Y397" s="269"/>
      <c r="Z397" s="269"/>
      <c r="AA397" s="269"/>
      <c r="AB397" s="269"/>
      <c r="AC397" s="269"/>
      <c r="AD397" s="269"/>
      <c r="AE397" s="269"/>
      <c r="AF397" s="269"/>
      <c r="AG397" s="269"/>
      <c r="AH397" s="269"/>
      <c r="AI397" s="269"/>
      <c r="AJ397" s="269"/>
      <c r="AK397" s="269"/>
      <c r="AL397" s="269"/>
      <c r="AM397" s="269"/>
      <c r="AN397" s="269"/>
      <c r="AO397" s="269"/>
      <c r="AP397" s="269"/>
      <c r="AQ397" s="269"/>
      <c r="AR397" s="269"/>
      <c r="AS397" s="269"/>
      <c r="AT397" s="269"/>
      <c r="AU397" s="269"/>
      <c r="AV397" s="269"/>
      <c r="AW397" s="269"/>
      <c r="AX397" s="269"/>
      <c r="AY397" s="269"/>
      <c r="AZ397" s="269"/>
      <c r="BA397" s="269"/>
      <c r="BB397" s="269"/>
      <c r="BC397" s="269"/>
      <c r="BD397" s="269"/>
      <c r="BE397" s="269"/>
      <c r="BF397" s="269"/>
      <c r="BG397" s="269"/>
      <c r="BH397" s="269"/>
      <c r="BI397" s="269"/>
      <c r="BJ397" s="269"/>
      <c r="BK397" s="269"/>
      <c r="BL397" s="269"/>
      <c r="BM397" s="269"/>
    </row>
    <row r="398" spans="2:65" s="276" customFormat="1" x14ac:dyDescent="0.2">
      <c r="B398" s="269"/>
      <c r="C398" s="1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 s="1"/>
      <c r="T398" s="1"/>
      <c r="U398" s="1"/>
      <c r="V398" s="1"/>
      <c r="W398" s="269"/>
      <c r="X398" s="269"/>
      <c r="Y398" s="269"/>
      <c r="Z398" s="269"/>
      <c r="AA398" s="269"/>
      <c r="AB398" s="269"/>
      <c r="AC398" s="269"/>
      <c r="AD398" s="269"/>
      <c r="AE398" s="269"/>
      <c r="AF398" s="269"/>
      <c r="AG398" s="269"/>
      <c r="AH398" s="269"/>
      <c r="AI398" s="269"/>
      <c r="AJ398" s="269"/>
      <c r="AK398" s="269"/>
      <c r="AL398" s="269"/>
      <c r="AM398" s="269"/>
      <c r="AN398" s="269"/>
      <c r="AO398" s="269"/>
      <c r="AP398" s="269"/>
      <c r="AQ398" s="269"/>
      <c r="AR398" s="269"/>
      <c r="AS398" s="269"/>
      <c r="AT398" s="269"/>
      <c r="AU398" s="269"/>
      <c r="AV398" s="269"/>
      <c r="AW398" s="269"/>
      <c r="AX398" s="269"/>
      <c r="AY398" s="269"/>
      <c r="AZ398" s="269"/>
      <c r="BA398" s="269"/>
      <c r="BB398" s="269"/>
      <c r="BC398" s="269"/>
      <c r="BD398" s="269"/>
      <c r="BE398" s="269"/>
      <c r="BF398" s="269"/>
      <c r="BG398" s="269"/>
      <c r="BH398" s="269"/>
      <c r="BI398" s="269"/>
      <c r="BJ398" s="269"/>
      <c r="BK398" s="269"/>
      <c r="BL398" s="269"/>
      <c r="BM398" s="269"/>
    </row>
    <row r="399" spans="2:65" s="276" customFormat="1" x14ac:dyDescent="0.2">
      <c r="B399" s="269"/>
      <c r="C399" s="1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 s="1"/>
      <c r="T399" s="1"/>
      <c r="U399" s="1"/>
      <c r="V399" s="1"/>
      <c r="W399" s="269"/>
      <c r="X399" s="269"/>
      <c r="Y399" s="269"/>
      <c r="Z399" s="269"/>
      <c r="AA399" s="269"/>
      <c r="AB399" s="269"/>
      <c r="AC399" s="269"/>
      <c r="AD399" s="269"/>
      <c r="AE399" s="269"/>
      <c r="AF399" s="269"/>
      <c r="AG399" s="269"/>
      <c r="AH399" s="269"/>
      <c r="AI399" s="269"/>
      <c r="AJ399" s="269"/>
      <c r="AK399" s="269"/>
      <c r="AL399" s="269"/>
      <c r="AM399" s="269"/>
      <c r="AN399" s="269"/>
      <c r="AO399" s="269"/>
      <c r="AP399" s="269"/>
      <c r="AQ399" s="269"/>
      <c r="AR399" s="269"/>
      <c r="AS399" s="269"/>
      <c r="AT399" s="269"/>
      <c r="AU399" s="269"/>
      <c r="AV399" s="269"/>
      <c r="AW399" s="269"/>
      <c r="AX399" s="269"/>
      <c r="AY399" s="269"/>
      <c r="AZ399" s="269"/>
      <c r="BA399" s="269"/>
      <c r="BB399" s="269"/>
      <c r="BC399" s="269"/>
      <c r="BD399" s="269"/>
      <c r="BE399" s="269"/>
      <c r="BF399" s="269"/>
      <c r="BG399" s="269"/>
      <c r="BH399" s="269"/>
      <c r="BI399" s="269"/>
      <c r="BJ399" s="269"/>
      <c r="BK399" s="269"/>
      <c r="BL399" s="269"/>
      <c r="BM399" s="269"/>
    </row>
    <row r="400" spans="2:65" s="276" customFormat="1" x14ac:dyDescent="0.2">
      <c r="B400" s="269"/>
      <c r="C400" s="1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 s="1"/>
      <c r="T400" s="1"/>
      <c r="U400" s="1"/>
      <c r="V400" s="1"/>
      <c r="W400" s="269"/>
      <c r="X400" s="269"/>
      <c r="Y400" s="269"/>
      <c r="Z400" s="269"/>
      <c r="AA400" s="269"/>
      <c r="AB400" s="269"/>
      <c r="AC400" s="269"/>
      <c r="AD400" s="269"/>
      <c r="AE400" s="269"/>
      <c r="AF400" s="269"/>
      <c r="AG400" s="269"/>
      <c r="AH400" s="269"/>
      <c r="AI400" s="269"/>
      <c r="AJ400" s="269"/>
      <c r="AK400" s="269"/>
      <c r="AL400" s="269"/>
      <c r="AM400" s="269"/>
      <c r="AN400" s="269"/>
      <c r="AO400" s="269"/>
      <c r="AP400" s="269"/>
      <c r="AQ400" s="269"/>
      <c r="AR400" s="269"/>
      <c r="AS400" s="269"/>
      <c r="AT400" s="269"/>
      <c r="AU400" s="269"/>
      <c r="AV400" s="269"/>
      <c r="AW400" s="269"/>
      <c r="AX400" s="269"/>
      <c r="AY400" s="269"/>
      <c r="AZ400" s="269"/>
      <c r="BA400" s="269"/>
      <c r="BB400" s="269"/>
      <c r="BC400" s="269"/>
      <c r="BD400" s="269"/>
      <c r="BE400" s="269"/>
      <c r="BF400" s="269"/>
      <c r="BG400" s="269"/>
      <c r="BH400" s="269"/>
      <c r="BI400" s="269"/>
      <c r="BJ400" s="269"/>
      <c r="BK400" s="269"/>
      <c r="BL400" s="269"/>
      <c r="BM400" s="269"/>
    </row>
    <row r="401" spans="2:65" s="276" customFormat="1" x14ac:dyDescent="0.2">
      <c r="B401" s="269"/>
      <c r="C401" s="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 s="1"/>
      <c r="T401" s="1"/>
      <c r="U401" s="1"/>
      <c r="V401" s="1"/>
      <c r="W401" s="269"/>
      <c r="X401" s="269"/>
      <c r="Y401" s="269"/>
      <c r="Z401" s="269"/>
      <c r="AA401" s="269"/>
      <c r="AB401" s="269"/>
      <c r="AC401" s="269"/>
      <c r="AD401" s="269"/>
      <c r="AE401" s="269"/>
      <c r="AF401" s="269"/>
      <c r="AG401" s="269"/>
      <c r="AH401" s="269"/>
      <c r="AI401" s="269"/>
      <c r="AJ401" s="269"/>
      <c r="AK401" s="269"/>
      <c r="AL401" s="269"/>
      <c r="AM401" s="269"/>
      <c r="AN401" s="269"/>
      <c r="AO401" s="269"/>
      <c r="AP401" s="269"/>
      <c r="AQ401" s="269"/>
      <c r="AR401" s="269"/>
      <c r="AS401" s="269"/>
      <c r="AT401" s="269"/>
      <c r="AU401" s="269"/>
      <c r="AV401" s="269"/>
      <c r="AW401" s="269"/>
      <c r="AX401" s="269"/>
      <c r="AY401" s="269"/>
      <c r="AZ401" s="269"/>
      <c r="BA401" s="269"/>
      <c r="BB401" s="269"/>
      <c r="BC401" s="269"/>
      <c r="BD401" s="269"/>
      <c r="BE401" s="269"/>
      <c r="BF401" s="269"/>
      <c r="BG401" s="269"/>
      <c r="BH401" s="269"/>
      <c r="BI401" s="269"/>
      <c r="BJ401" s="269"/>
      <c r="BK401" s="269"/>
      <c r="BL401" s="269"/>
      <c r="BM401" s="269"/>
    </row>
    <row r="402" spans="2:65" s="276" customFormat="1" x14ac:dyDescent="0.2">
      <c r="B402" s="269"/>
      <c r="C402" s="1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 s="1"/>
      <c r="T402" s="1"/>
      <c r="U402" s="1"/>
      <c r="V402" s="1"/>
      <c r="W402" s="269"/>
      <c r="X402" s="269"/>
      <c r="Y402" s="269"/>
      <c r="Z402" s="269"/>
      <c r="AA402" s="269"/>
      <c r="AB402" s="269"/>
      <c r="AC402" s="269"/>
      <c r="AD402" s="269"/>
      <c r="AE402" s="269"/>
      <c r="AF402" s="269"/>
      <c r="AG402" s="269"/>
      <c r="AH402" s="269"/>
      <c r="AI402" s="269"/>
      <c r="AJ402" s="269"/>
      <c r="AK402" s="269"/>
      <c r="AL402" s="269"/>
      <c r="AM402" s="269"/>
      <c r="AN402" s="269"/>
      <c r="AO402" s="269"/>
      <c r="AP402" s="269"/>
      <c r="AQ402" s="269"/>
      <c r="AR402" s="269"/>
      <c r="AS402" s="269"/>
      <c r="AT402" s="269"/>
      <c r="AU402" s="269"/>
      <c r="AV402" s="269"/>
      <c r="AW402" s="269"/>
      <c r="AX402" s="269"/>
      <c r="AY402" s="269"/>
      <c r="AZ402" s="269"/>
      <c r="BA402" s="269"/>
      <c r="BB402" s="269"/>
      <c r="BC402" s="269"/>
      <c r="BD402" s="269"/>
      <c r="BE402" s="269"/>
      <c r="BF402" s="269"/>
      <c r="BG402" s="269"/>
      <c r="BH402" s="269"/>
      <c r="BI402" s="269"/>
      <c r="BJ402" s="269"/>
      <c r="BK402" s="269"/>
      <c r="BL402" s="269"/>
      <c r="BM402" s="269"/>
    </row>
    <row r="403" spans="2:65" s="276" customFormat="1" x14ac:dyDescent="0.2">
      <c r="B403" s="269"/>
      <c r="C403" s="1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 s="1"/>
      <c r="T403" s="1"/>
      <c r="U403" s="1"/>
      <c r="V403" s="1"/>
      <c r="W403" s="269"/>
      <c r="X403" s="269"/>
      <c r="Y403" s="269"/>
      <c r="Z403" s="269"/>
      <c r="AA403" s="269"/>
      <c r="AB403" s="269"/>
      <c r="AC403" s="269"/>
      <c r="AD403" s="269"/>
      <c r="AE403" s="269"/>
      <c r="AF403" s="269"/>
      <c r="AG403" s="269"/>
      <c r="AH403" s="269"/>
      <c r="AI403" s="269"/>
      <c r="AJ403" s="269"/>
      <c r="AK403" s="269"/>
      <c r="AL403" s="269"/>
      <c r="AM403" s="269"/>
      <c r="AN403" s="269"/>
      <c r="AO403" s="269"/>
      <c r="AP403" s="269"/>
      <c r="AQ403" s="269"/>
      <c r="AR403" s="269"/>
      <c r="AS403" s="269"/>
      <c r="AT403" s="269"/>
      <c r="AU403" s="269"/>
      <c r="AV403" s="269"/>
      <c r="AW403" s="269"/>
      <c r="AX403" s="269"/>
      <c r="AY403" s="269"/>
      <c r="AZ403" s="269"/>
      <c r="BA403" s="269"/>
      <c r="BB403" s="269"/>
      <c r="BC403" s="269"/>
      <c r="BD403" s="269"/>
      <c r="BE403" s="269"/>
      <c r="BF403" s="269"/>
      <c r="BG403" s="269"/>
      <c r="BH403" s="269"/>
      <c r="BI403" s="269"/>
      <c r="BJ403" s="269"/>
      <c r="BK403" s="269"/>
      <c r="BL403" s="269"/>
      <c r="BM403" s="269"/>
    </row>
    <row r="404" spans="2:65" s="276" customFormat="1" x14ac:dyDescent="0.2">
      <c r="B404" s="269"/>
      <c r="C404" s="1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 s="1"/>
      <c r="T404" s="1"/>
      <c r="U404" s="1"/>
      <c r="V404" s="1"/>
      <c r="W404" s="269"/>
      <c r="X404" s="269"/>
      <c r="Y404" s="269"/>
      <c r="Z404" s="269"/>
      <c r="AA404" s="269"/>
      <c r="AB404" s="269"/>
      <c r="AC404" s="269"/>
      <c r="AD404" s="269"/>
      <c r="AE404" s="269"/>
      <c r="AF404" s="269"/>
      <c r="AG404" s="269"/>
      <c r="AH404" s="269"/>
      <c r="AI404" s="269"/>
      <c r="AJ404" s="269"/>
      <c r="AK404" s="269"/>
      <c r="AL404" s="269"/>
      <c r="AM404" s="269"/>
      <c r="AN404" s="269"/>
      <c r="AO404" s="269"/>
      <c r="AP404" s="269"/>
      <c r="AQ404" s="269"/>
      <c r="AR404" s="269"/>
      <c r="AS404" s="269"/>
      <c r="AT404" s="269"/>
      <c r="AU404" s="269"/>
      <c r="AV404" s="269"/>
      <c r="AW404" s="269"/>
      <c r="AX404" s="269"/>
      <c r="AY404" s="269"/>
      <c r="AZ404" s="269"/>
      <c r="BA404" s="269"/>
      <c r="BB404" s="269"/>
      <c r="BC404" s="269"/>
      <c r="BD404" s="269"/>
      <c r="BE404" s="269"/>
      <c r="BF404" s="269"/>
      <c r="BG404" s="269"/>
      <c r="BH404" s="269"/>
      <c r="BI404" s="269"/>
      <c r="BJ404" s="269"/>
      <c r="BK404" s="269"/>
      <c r="BL404" s="269"/>
      <c r="BM404" s="269"/>
    </row>
    <row r="405" spans="2:65" s="276" customFormat="1" x14ac:dyDescent="0.2">
      <c r="B405" s="269"/>
      <c r="C405" s="1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 s="1"/>
      <c r="T405" s="1"/>
      <c r="U405" s="1"/>
      <c r="V405" s="1"/>
      <c r="W405" s="269"/>
      <c r="X405" s="269"/>
      <c r="Y405" s="269"/>
      <c r="Z405" s="269"/>
      <c r="AA405" s="269"/>
      <c r="AB405" s="269"/>
      <c r="AC405" s="269"/>
      <c r="AD405" s="269"/>
      <c r="AE405" s="269"/>
      <c r="AF405" s="269"/>
      <c r="AG405" s="269"/>
      <c r="AH405" s="269"/>
      <c r="AI405" s="269"/>
      <c r="AJ405" s="269"/>
      <c r="AK405" s="269"/>
      <c r="AL405" s="269"/>
      <c r="AM405" s="269"/>
      <c r="AN405" s="269"/>
      <c r="AO405" s="269"/>
      <c r="AP405" s="269"/>
      <c r="AQ405" s="269"/>
      <c r="AR405" s="269"/>
      <c r="AS405" s="269"/>
      <c r="AT405" s="269"/>
      <c r="AU405" s="269"/>
      <c r="AV405" s="269"/>
      <c r="AW405" s="269"/>
      <c r="AX405" s="269"/>
      <c r="AY405" s="269"/>
      <c r="AZ405" s="269"/>
      <c r="BA405" s="269"/>
      <c r="BB405" s="269"/>
      <c r="BC405" s="269"/>
      <c r="BD405" s="269"/>
      <c r="BE405" s="269"/>
      <c r="BF405" s="269"/>
      <c r="BG405" s="269"/>
      <c r="BH405" s="269"/>
      <c r="BI405" s="269"/>
      <c r="BJ405" s="269"/>
      <c r="BK405" s="269"/>
      <c r="BL405" s="269"/>
      <c r="BM405" s="269"/>
    </row>
    <row r="406" spans="2:65" s="276" customFormat="1" x14ac:dyDescent="0.2">
      <c r="B406" s="269"/>
      <c r="C406" s="1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 s="1"/>
      <c r="T406" s="1"/>
      <c r="U406" s="1"/>
      <c r="V406" s="1"/>
      <c r="W406" s="269"/>
      <c r="X406" s="269"/>
      <c r="Y406" s="269"/>
      <c r="Z406" s="269"/>
      <c r="AA406" s="269"/>
      <c r="AB406" s="269"/>
      <c r="AC406" s="269"/>
      <c r="AD406" s="269"/>
      <c r="AE406" s="269"/>
      <c r="AF406" s="269"/>
      <c r="AG406" s="269"/>
      <c r="AH406" s="269"/>
      <c r="AI406" s="269"/>
      <c r="AJ406" s="269"/>
      <c r="AK406" s="269"/>
      <c r="AL406" s="269"/>
      <c r="AM406" s="269"/>
      <c r="AN406" s="269"/>
      <c r="AO406" s="269"/>
      <c r="AP406" s="269"/>
      <c r="AQ406" s="269"/>
      <c r="AR406" s="269"/>
      <c r="AS406" s="269"/>
      <c r="AT406" s="269"/>
      <c r="AU406" s="269"/>
      <c r="AV406" s="269"/>
      <c r="AW406" s="269"/>
      <c r="AX406" s="269"/>
      <c r="AY406" s="269"/>
      <c r="AZ406" s="269"/>
      <c r="BA406" s="269"/>
      <c r="BB406" s="269"/>
      <c r="BC406" s="269"/>
      <c r="BD406" s="269"/>
      <c r="BE406" s="269"/>
      <c r="BF406" s="269"/>
      <c r="BG406" s="269"/>
      <c r="BH406" s="269"/>
      <c r="BI406" s="269"/>
      <c r="BJ406" s="269"/>
      <c r="BK406" s="269"/>
      <c r="BL406" s="269"/>
      <c r="BM406" s="269"/>
    </row>
    <row r="407" spans="2:65" s="276" customFormat="1" x14ac:dyDescent="0.2">
      <c r="B407" s="269"/>
      <c r="C407" s="1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 s="1"/>
      <c r="T407" s="1"/>
      <c r="U407" s="1"/>
      <c r="V407" s="1"/>
      <c r="W407" s="269"/>
      <c r="X407" s="269"/>
      <c r="Y407" s="269"/>
      <c r="Z407" s="269"/>
      <c r="AA407" s="269"/>
      <c r="AB407" s="269"/>
      <c r="AC407" s="269"/>
      <c r="AD407" s="269"/>
      <c r="AE407" s="269"/>
      <c r="AF407" s="269"/>
      <c r="AG407" s="269"/>
      <c r="AH407" s="269"/>
      <c r="AI407" s="269"/>
      <c r="AJ407" s="269"/>
      <c r="AK407" s="269"/>
      <c r="AL407" s="269"/>
      <c r="AM407" s="269"/>
      <c r="AN407" s="269"/>
      <c r="AO407" s="269"/>
      <c r="AP407" s="269"/>
      <c r="AQ407" s="269"/>
      <c r="AR407" s="269"/>
      <c r="AS407" s="269"/>
      <c r="AT407" s="269"/>
      <c r="AU407" s="269"/>
      <c r="AV407" s="269"/>
      <c r="AW407" s="269"/>
      <c r="AX407" s="269"/>
      <c r="AY407" s="269"/>
      <c r="AZ407" s="269"/>
      <c r="BA407" s="269"/>
      <c r="BB407" s="269"/>
      <c r="BC407" s="269"/>
      <c r="BD407" s="269"/>
      <c r="BE407" s="269"/>
      <c r="BF407" s="269"/>
      <c r="BG407" s="269"/>
      <c r="BH407" s="269"/>
      <c r="BI407" s="269"/>
      <c r="BJ407" s="269"/>
      <c r="BK407" s="269"/>
      <c r="BL407" s="269"/>
      <c r="BM407" s="269"/>
    </row>
    <row r="408" spans="2:65" s="276" customFormat="1" x14ac:dyDescent="0.2">
      <c r="B408" s="269"/>
      <c r="C408" s="1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 s="1"/>
      <c r="T408" s="1"/>
      <c r="U408" s="1"/>
      <c r="V408" s="1"/>
      <c r="W408" s="269"/>
      <c r="X408" s="269"/>
      <c r="Y408" s="269"/>
      <c r="Z408" s="269"/>
      <c r="AA408" s="269"/>
      <c r="AB408" s="269"/>
      <c r="AC408" s="269"/>
      <c r="AD408" s="269"/>
      <c r="AE408" s="269"/>
      <c r="AF408" s="269"/>
      <c r="AG408" s="269"/>
      <c r="AH408" s="269"/>
      <c r="AI408" s="269"/>
      <c r="AJ408" s="269"/>
      <c r="AK408" s="269"/>
      <c r="AL408" s="269"/>
      <c r="AM408" s="269"/>
      <c r="AN408" s="269"/>
      <c r="AO408" s="269"/>
      <c r="AP408" s="269"/>
      <c r="AQ408" s="269"/>
      <c r="AR408" s="269"/>
      <c r="AS408" s="269"/>
      <c r="AT408" s="269"/>
      <c r="AU408" s="269"/>
      <c r="AV408" s="269"/>
      <c r="AW408" s="269"/>
      <c r="AX408" s="269"/>
      <c r="AY408" s="269"/>
      <c r="AZ408" s="269"/>
      <c r="BA408" s="269"/>
      <c r="BB408" s="269"/>
      <c r="BC408" s="269"/>
      <c r="BD408" s="269"/>
      <c r="BE408" s="269"/>
      <c r="BF408" s="269"/>
      <c r="BG408" s="269"/>
      <c r="BH408" s="269"/>
      <c r="BI408" s="269"/>
      <c r="BJ408" s="269"/>
      <c r="BK408" s="269"/>
      <c r="BL408" s="269"/>
      <c r="BM408" s="269"/>
    </row>
    <row r="409" spans="2:65" s="276" customFormat="1" x14ac:dyDescent="0.2">
      <c r="B409" s="269"/>
      <c r="C409" s="1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 s="1"/>
      <c r="T409" s="1"/>
      <c r="U409" s="1"/>
      <c r="V409" s="1"/>
      <c r="W409" s="269"/>
      <c r="X409" s="269"/>
      <c r="Y409" s="269"/>
      <c r="Z409" s="269"/>
      <c r="AA409" s="269"/>
      <c r="AB409" s="269"/>
      <c r="AC409" s="269"/>
      <c r="AD409" s="269"/>
      <c r="AE409" s="269"/>
      <c r="AF409" s="269"/>
      <c r="AG409" s="269"/>
      <c r="AH409" s="269"/>
      <c r="AI409" s="269"/>
      <c r="AJ409" s="269"/>
      <c r="AK409" s="269"/>
      <c r="AL409" s="269"/>
      <c r="AM409" s="269"/>
      <c r="AN409" s="269"/>
      <c r="AO409" s="269"/>
      <c r="AP409" s="269"/>
      <c r="AQ409" s="269"/>
      <c r="AR409" s="269"/>
      <c r="AS409" s="269"/>
      <c r="AT409" s="269"/>
      <c r="AU409" s="269"/>
      <c r="AV409" s="269"/>
      <c r="AW409" s="269"/>
      <c r="AX409" s="269"/>
      <c r="AY409" s="269"/>
      <c r="AZ409" s="269"/>
      <c r="BA409" s="269"/>
      <c r="BB409" s="269"/>
      <c r="BC409" s="269"/>
      <c r="BD409" s="269"/>
      <c r="BE409" s="269"/>
      <c r="BF409" s="269"/>
      <c r="BG409" s="269"/>
      <c r="BH409" s="269"/>
      <c r="BI409" s="269"/>
      <c r="BJ409" s="269"/>
      <c r="BK409" s="269"/>
      <c r="BL409" s="269"/>
      <c r="BM409" s="269"/>
    </row>
    <row r="410" spans="2:65" s="276" customFormat="1" x14ac:dyDescent="0.2">
      <c r="B410" s="269"/>
      <c r="C410" s="1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 s="1"/>
      <c r="T410" s="1"/>
      <c r="U410" s="1"/>
      <c r="V410" s="1"/>
      <c r="W410" s="269"/>
      <c r="X410" s="269"/>
      <c r="Y410" s="269"/>
      <c r="Z410" s="269"/>
      <c r="AA410" s="269"/>
      <c r="AB410" s="269"/>
      <c r="AC410" s="269"/>
      <c r="AD410" s="269"/>
      <c r="AE410" s="269"/>
      <c r="AF410" s="269"/>
      <c r="AG410" s="269"/>
      <c r="AH410" s="269"/>
      <c r="AI410" s="269"/>
      <c r="AJ410" s="269"/>
      <c r="AK410" s="269"/>
      <c r="AL410" s="269"/>
      <c r="AM410" s="269"/>
      <c r="AN410" s="269"/>
      <c r="AO410" s="269"/>
      <c r="AP410" s="269"/>
      <c r="AQ410" s="269"/>
      <c r="AR410" s="269"/>
      <c r="AS410" s="269"/>
      <c r="AT410" s="269"/>
      <c r="AU410" s="269"/>
      <c r="AV410" s="269"/>
      <c r="AW410" s="269"/>
      <c r="AX410" s="269"/>
      <c r="AY410" s="269"/>
      <c r="AZ410" s="269"/>
      <c r="BA410" s="269"/>
      <c r="BB410" s="269"/>
      <c r="BC410" s="269"/>
      <c r="BD410" s="269"/>
      <c r="BE410" s="269"/>
      <c r="BF410" s="269"/>
      <c r="BG410" s="269"/>
      <c r="BH410" s="269"/>
      <c r="BI410" s="269"/>
      <c r="BJ410" s="269"/>
      <c r="BK410" s="269"/>
      <c r="BL410" s="269"/>
      <c r="BM410" s="269"/>
    </row>
    <row r="411" spans="2:65" s="276" customFormat="1" x14ac:dyDescent="0.2">
      <c r="B411" s="269"/>
      <c r="C411" s="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 s="1"/>
      <c r="T411" s="1"/>
      <c r="U411" s="1"/>
      <c r="V411" s="1"/>
      <c r="W411" s="269"/>
      <c r="X411" s="269"/>
      <c r="Y411" s="269"/>
      <c r="Z411" s="269"/>
      <c r="AA411" s="269"/>
      <c r="AB411" s="269"/>
      <c r="AC411" s="269"/>
      <c r="AD411" s="269"/>
      <c r="AE411" s="269"/>
      <c r="AF411" s="269"/>
      <c r="AG411" s="269"/>
      <c r="AH411" s="269"/>
      <c r="AI411" s="269"/>
      <c r="AJ411" s="269"/>
      <c r="AK411" s="269"/>
      <c r="AL411" s="269"/>
      <c r="AM411" s="269"/>
      <c r="AN411" s="269"/>
      <c r="AO411" s="269"/>
      <c r="AP411" s="269"/>
      <c r="AQ411" s="269"/>
      <c r="AR411" s="269"/>
      <c r="AS411" s="269"/>
      <c r="AT411" s="269"/>
      <c r="AU411" s="269"/>
      <c r="AV411" s="269"/>
      <c r="AW411" s="269"/>
      <c r="AX411" s="269"/>
      <c r="AY411" s="269"/>
      <c r="AZ411" s="269"/>
      <c r="BA411" s="269"/>
      <c r="BB411" s="269"/>
      <c r="BC411" s="269"/>
      <c r="BD411" s="269"/>
      <c r="BE411" s="269"/>
      <c r="BF411" s="269"/>
      <c r="BG411" s="269"/>
      <c r="BH411" s="269"/>
      <c r="BI411" s="269"/>
      <c r="BJ411" s="269"/>
      <c r="BK411" s="269"/>
      <c r="BL411" s="269"/>
      <c r="BM411" s="269"/>
    </row>
    <row r="412" spans="2:65" s="276" customFormat="1" x14ac:dyDescent="0.2">
      <c r="B412" s="269"/>
      <c r="C412" s="1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 s="1"/>
      <c r="T412" s="1"/>
      <c r="U412" s="1"/>
      <c r="V412" s="1"/>
      <c r="W412" s="269"/>
      <c r="X412" s="269"/>
      <c r="Y412" s="269"/>
      <c r="Z412" s="269"/>
      <c r="AA412" s="269"/>
      <c r="AB412" s="269"/>
      <c r="AC412" s="269"/>
      <c r="AD412" s="269"/>
      <c r="AE412" s="269"/>
      <c r="AF412" s="269"/>
      <c r="AG412" s="269"/>
      <c r="AH412" s="269"/>
      <c r="AI412" s="269"/>
      <c r="AJ412" s="269"/>
      <c r="AK412" s="269"/>
      <c r="AL412" s="269"/>
      <c r="AM412" s="269"/>
      <c r="AN412" s="269"/>
      <c r="AO412" s="269"/>
      <c r="AP412" s="269"/>
      <c r="AQ412" s="269"/>
      <c r="AR412" s="269"/>
      <c r="AS412" s="269"/>
      <c r="AT412" s="269"/>
      <c r="AU412" s="269"/>
      <c r="AV412" s="269"/>
      <c r="AW412" s="269"/>
      <c r="AX412" s="269"/>
      <c r="AY412" s="269"/>
      <c r="AZ412" s="269"/>
      <c r="BA412" s="269"/>
      <c r="BB412" s="269"/>
      <c r="BC412" s="269"/>
      <c r="BD412" s="269"/>
      <c r="BE412" s="269"/>
      <c r="BF412" s="269"/>
      <c r="BG412" s="269"/>
      <c r="BH412" s="269"/>
      <c r="BI412" s="269"/>
      <c r="BJ412" s="269"/>
      <c r="BK412" s="269"/>
      <c r="BL412" s="269"/>
      <c r="BM412" s="269"/>
    </row>
    <row r="413" spans="2:65" s="276" customFormat="1" x14ac:dyDescent="0.2">
      <c r="B413" s="269"/>
      <c r="C413" s="1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 s="1"/>
      <c r="T413" s="1"/>
      <c r="U413" s="1"/>
      <c r="V413" s="1"/>
      <c r="W413" s="269"/>
      <c r="X413" s="269"/>
      <c r="Y413" s="269"/>
      <c r="Z413" s="269"/>
      <c r="AA413" s="269"/>
      <c r="AB413" s="269"/>
      <c r="AC413" s="269"/>
      <c r="AD413" s="269"/>
      <c r="AE413" s="269"/>
      <c r="AF413" s="269"/>
      <c r="AG413" s="269"/>
      <c r="AH413" s="269"/>
      <c r="AI413" s="269"/>
      <c r="AJ413" s="269"/>
      <c r="AK413" s="269"/>
      <c r="AL413" s="269"/>
      <c r="AM413" s="269"/>
      <c r="AN413" s="269"/>
      <c r="AO413" s="269"/>
      <c r="AP413" s="269"/>
      <c r="AQ413" s="269"/>
      <c r="AR413" s="269"/>
      <c r="AS413" s="269"/>
      <c r="AT413" s="269"/>
      <c r="AU413" s="269"/>
      <c r="AV413" s="269"/>
      <c r="AW413" s="269"/>
      <c r="AX413" s="269"/>
      <c r="AY413" s="269"/>
      <c r="AZ413" s="269"/>
      <c r="BA413" s="269"/>
      <c r="BB413" s="269"/>
      <c r="BC413" s="269"/>
      <c r="BD413" s="269"/>
      <c r="BE413" s="269"/>
      <c r="BF413" s="269"/>
      <c r="BG413" s="269"/>
      <c r="BH413" s="269"/>
      <c r="BI413" s="269"/>
      <c r="BJ413" s="269"/>
      <c r="BK413" s="269"/>
      <c r="BL413" s="269"/>
      <c r="BM413" s="269"/>
    </row>
    <row r="414" spans="2:65" s="276" customFormat="1" x14ac:dyDescent="0.2">
      <c r="B414" s="269"/>
      <c r="C414" s="1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 s="1"/>
      <c r="T414" s="1"/>
      <c r="U414" s="1"/>
      <c r="V414" s="1"/>
      <c r="W414" s="269"/>
      <c r="X414" s="269"/>
      <c r="Y414" s="269"/>
      <c r="Z414" s="269"/>
      <c r="AA414" s="269"/>
      <c r="AB414" s="269"/>
      <c r="AC414" s="269"/>
      <c r="AD414" s="269"/>
      <c r="AE414" s="269"/>
      <c r="AF414" s="269"/>
      <c r="AG414" s="269"/>
      <c r="AH414" s="269"/>
      <c r="AI414" s="269"/>
      <c r="AJ414" s="269"/>
      <c r="AK414" s="269"/>
      <c r="AL414" s="269"/>
      <c r="AM414" s="269"/>
      <c r="AN414" s="269"/>
      <c r="AO414" s="269"/>
      <c r="AP414" s="269"/>
      <c r="AQ414" s="269"/>
      <c r="AR414" s="269"/>
      <c r="AS414" s="269"/>
      <c r="AT414" s="269"/>
      <c r="AU414" s="269"/>
      <c r="AV414" s="269"/>
      <c r="AW414" s="269"/>
      <c r="AX414" s="269"/>
      <c r="AY414" s="269"/>
      <c r="AZ414" s="269"/>
      <c r="BA414" s="269"/>
      <c r="BB414" s="269"/>
      <c r="BC414" s="269"/>
      <c r="BD414" s="269"/>
      <c r="BE414" s="269"/>
      <c r="BF414" s="269"/>
      <c r="BG414" s="269"/>
      <c r="BH414" s="269"/>
      <c r="BI414" s="269"/>
      <c r="BJ414" s="269"/>
      <c r="BK414" s="269"/>
      <c r="BL414" s="269"/>
      <c r="BM414" s="269"/>
    </row>
    <row r="415" spans="2:65" s="276" customFormat="1" x14ac:dyDescent="0.2">
      <c r="B415" s="269"/>
      <c r="C415" s="1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 s="1"/>
      <c r="T415" s="1"/>
      <c r="U415" s="1"/>
      <c r="V415" s="1"/>
      <c r="W415" s="269"/>
      <c r="X415" s="269"/>
      <c r="Y415" s="269"/>
      <c r="Z415" s="269"/>
      <c r="AA415" s="269"/>
      <c r="AB415" s="269"/>
      <c r="AC415" s="269"/>
      <c r="AD415" s="269"/>
      <c r="AE415" s="269"/>
      <c r="AF415" s="269"/>
      <c r="AG415" s="269"/>
      <c r="AH415" s="269"/>
      <c r="AI415" s="269"/>
      <c r="AJ415" s="269"/>
      <c r="AK415" s="269"/>
      <c r="AL415" s="269"/>
      <c r="AM415" s="269"/>
      <c r="AN415" s="269"/>
      <c r="AO415" s="269"/>
      <c r="AP415" s="269"/>
      <c r="AQ415" s="269"/>
      <c r="AR415" s="269"/>
      <c r="AS415" s="269"/>
      <c r="AT415" s="269"/>
      <c r="AU415" s="269"/>
      <c r="AV415" s="269"/>
      <c r="AW415" s="269"/>
      <c r="AX415" s="269"/>
      <c r="AY415" s="269"/>
      <c r="AZ415" s="269"/>
      <c r="BA415" s="269"/>
      <c r="BB415" s="269"/>
      <c r="BC415" s="269"/>
      <c r="BD415" s="269"/>
      <c r="BE415" s="269"/>
      <c r="BF415" s="269"/>
      <c r="BG415" s="269"/>
      <c r="BH415" s="269"/>
      <c r="BI415" s="269"/>
      <c r="BJ415" s="269"/>
      <c r="BK415" s="269"/>
      <c r="BL415" s="269"/>
      <c r="BM415" s="269"/>
    </row>
    <row r="416" spans="2:65" s="26" customFormat="1" x14ac:dyDescent="0.2">
      <c r="B416" s="276"/>
      <c r="C416" s="1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 s="1"/>
      <c r="T416" s="1"/>
      <c r="U416" s="1"/>
      <c r="V416" s="1"/>
      <c r="W416" s="276"/>
      <c r="X416" s="276"/>
      <c r="Y416" s="276"/>
      <c r="Z416" s="276"/>
      <c r="AA416" s="276"/>
      <c r="AB416" s="276"/>
      <c r="AC416" s="276"/>
      <c r="AD416" s="276"/>
      <c r="AE416" s="276"/>
      <c r="AF416" s="276"/>
      <c r="AG416" s="276"/>
      <c r="AH416" s="276"/>
      <c r="AI416" s="276"/>
      <c r="AJ416" s="276"/>
      <c r="AK416" s="276"/>
      <c r="AL416" s="276"/>
      <c r="AM416" s="276"/>
      <c r="AN416" s="276"/>
      <c r="AO416" s="276"/>
      <c r="AP416" s="276"/>
      <c r="AQ416" s="276"/>
      <c r="AR416" s="276"/>
      <c r="AS416" s="276"/>
      <c r="AT416" s="276"/>
      <c r="AU416" s="276"/>
      <c r="AV416" s="276"/>
      <c r="AW416" s="276"/>
      <c r="AX416" s="276"/>
      <c r="AY416" s="276"/>
      <c r="AZ416" s="276"/>
      <c r="BA416" s="276"/>
      <c r="BB416" s="276"/>
      <c r="BC416" s="276"/>
      <c r="BD416" s="276"/>
      <c r="BE416" s="276"/>
      <c r="BF416" s="276"/>
      <c r="BG416" s="276"/>
      <c r="BH416" s="276"/>
      <c r="BI416" s="276"/>
      <c r="BJ416" s="276"/>
    </row>
  </sheetData>
  <mergeCells count="50">
    <mergeCell ref="J2:O2"/>
    <mergeCell ref="N11:O11"/>
    <mergeCell ref="N12:O12"/>
    <mergeCell ref="N13:O13"/>
    <mergeCell ref="N14:O14"/>
    <mergeCell ref="K5:N5"/>
    <mergeCell ref="J11:K11"/>
    <mergeCell ref="J12:K12"/>
    <mergeCell ref="J13:K13"/>
    <mergeCell ref="J14:K14"/>
    <mergeCell ref="J9:K9"/>
    <mergeCell ref="N9:O9"/>
    <mergeCell ref="J32:K32"/>
    <mergeCell ref="N32:O32"/>
    <mergeCell ref="J33:K33"/>
    <mergeCell ref="N33:O33"/>
    <mergeCell ref="J15:K15"/>
    <mergeCell ref="J16:K16"/>
    <mergeCell ref="J17:K17"/>
    <mergeCell ref="J18:K18"/>
    <mergeCell ref="N17:O17"/>
    <mergeCell ref="N18:O18"/>
    <mergeCell ref="N19:O19"/>
    <mergeCell ref="N20:O20"/>
    <mergeCell ref="J22:K22"/>
    <mergeCell ref="N22:O22"/>
    <mergeCell ref="J24:K24"/>
    <mergeCell ref="N24:O24"/>
    <mergeCell ref="J25:K25"/>
    <mergeCell ref="N25:O25"/>
    <mergeCell ref="I7:K7"/>
    <mergeCell ref="M7:O7"/>
    <mergeCell ref="N15:O15"/>
    <mergeCell ref="N16:O16"/>
    <mergeCell ref="G9:G20"/>
    <mergeCell ref="G22:G33"/>
    <mergeCell ref="J29:K29"/>
    <mergeCell ref="N29:O29"/>
    <mergeCell ref="J30:K30"/>
    <mergeCell ref="N30:O30"/>
    <mergeCell ref="J31:K31"/>
    <mergeCell ref="N31:O31"/>
    <mergeCell ref="J26:K26"/>
    <mergeCell ref="N26:O26"/>
    <mergeCell ref="J27:K27"/>
    <mergeCell ref="N27:O27"/>
    <mergeCell ref="J28:K28"/>
    <mergeCell ref="N28:O28"/>
    <mergeCell ref="J19:K19"/>
    <mergeCell ref="J20:K20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BL536"/>
  <sheetViews>
    <sheetView showGridLines="0" showRowColHeaders="0" showZeros="0" tabSelected="1" showOutlineSymbols="0" zoomScale="75" zoomScaleNormal="75" workbookViewId="0">
      <pane xSplit="7" ySplit="2" topLeftCell="H3" activePane="bottomRight" state="frozen"/>
      <selection activeCell="B1" sqref="B1"/>
      <selection pane="topRight" activeCell="H1" sqref="H1"/>
      <selection pane="bottomLeft" activeCell="B3" sqref="B3"/>
      <selection pane="bottomRight" activeCell="L8" sqref="L8"/>
    </sheetView>
  </sheetViews>
  <sheetFormatPr baseColWidth="10" defaultRowHeight="12.75" x14ac:dyDescent="0.2"/>
  <cols>
    <col min="1" max="1" width="11.42578125" hidden="1" customWidth="1"/>
    <col min="2" max="2" width="0.85546875" style="1" customWidth="1"/>
    <col min="3" max="3" width="1.85546875" customWidth="1"/>
    <col min="4" max="4" width="2.7109375" customWidth="1"/>
    <col min="5" max="5" width="6.7109375" customWidth="1"/>
    <col min="6" max="6" width="21" customWidth="1"/>
    <col min="7" max="7" width="16.5703125" customWidth="1"/>
    <col min="8" max="9" width="6.7109375" customWidth="1"/>
    <col min="10" max="10" width="26" customWidth="1"/>
    <col min="11" max="11" width="22.42578125" customWidth="1"/>
    <col min="12" max="13" width="6.7109375" customWidth="1"/>
    <col min="14" max="14" width="26" customWidth="1"/>
    <col min="15" max="15" width="22.42578125" customWidth="1"/>
    <col min="16" max="16" width="1.85546875" customWidth="1"/>
    <col min="17" max="17" width="4.7109375" style="1" customWidth="1"/>
    <col min="18" max="64" width="11.42578125" style="1"/>
  </cols>
  <sheetData>
    <row r="1" spans="2:64" s="1" customFormat="1" ht="5.0999999999999996" customHeight="1" thickBot="1" x14ac:dyDescent="0.25"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71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72"/>
    </row>
    <row r="2" spans="2:64" ht="35.1" customHeight="1" thickTop="1" thickBot="1" x14ac:dyDescent="0.25">
      <c r="B2" s="267"/>
      <c r="C2" s="54"/>
      <c r="D2" s="55"/>
      <c r="E2" s="55"/>
      <c r="F2" s="264"/>
      <c r="G2" s="264"/>
      <c r="H2" s="264" t="s">
        <v>78</v>
      </c>
      <c r="I2" s="264"/>
      <c r="J2" s="264"/>
      <c r="K2" s="264"/>
      <c r="L2" s="72"/>
      <c r="M2" s="72"/>
      <c r="N2" s="72"/>
      <c r="O2" s="72"/>
      <c r="P2" s="48"/>
      <c r="Q2" s="273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72"/>
    </row>
    <row r="3" spans="2:64" ht="8.1" customHeight="1" thickTop="1" thickBot="1" x14ac:dyDescent="0.3">
      <c r="B3" s="268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6"/>
      <c r="Q3" s="274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72"/>
    </row>
    <row r="4" spans="2:64" ht="24.95" customHeight="1" x14ac:dyDescent="0.7">
      <c r="B4" s="267"/>
      <c r="C4" s="50"/>
      <c r="D4" s="210"/>
      <c r="E4" s="211"/>
      <c r="F4" s="212"/>
      <c r="G4" s="213"/>
      <c r="H4" s="221"/>
      <c r="I4" s="240" t="s">
        <v>9</v>
      </c>
      <c r="J4" s="222"/>
      <c r="K4" s="223"/>
      <c r="L4" s="231"/>
      <c r="M4" s="241" t="s">
        <v>8</v>
      </c>
      <c r="N4" s="232"/>
      <c r="O4" s="233"/>
      <c r="P4" s="59"/>
      <c r="Q4" s="267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72"/>
    </row>
    <row r="5" spans="2:64" s="207" customFormat="1" ht="15.95" customHeight="1" x14ac:dyDescent="0.25">
      <c r="B5" s="268"/>
      <c r="C5" s="50"/>
      <c r="D5" s="462" t="s">
        <v>73</v>
      </c>
      <c r="E5" s="463"/>
      <c r="F5" s="463"/>
      <c r="G5" s="464"/>
      <c r="H5" s="224"/>
      <c r="I5" s="228" t="str">
        <f>'DAFO 1'!N24</f>
        <v xml:space="preserve">Crecimiento sostenido de la demanda en el sector de la seguridad privada </v>
      </c>
      <c r="J5" s="220"/>
      <c r="K5" s="225"/>
      <c r="L5" s="229"/>
      <c r="M5" s="238" t="str">
        <f>'DAFO 1'!J24</f>
        <v>Cambio en las politicas económicas que puedan llegar a afectar el sector de la seguridad privada en Colombia.</v>
      </c>
      <c r="N5" s="230"/>
      <c r="O5" s="234"/>
      <c r="P5" s="49"/>
      <c r="Q5" s="2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8"/>
      <c r="BJ5" s="368"/>
      <c r="BK5" s="369"/>
      <c r="BL5" s="370"/>
    </row>
    <row r="6" spans="2:64" s="207" customFormat="1" ht="15.95" customHeight="1" x14ac:dyDescent="0.25">
      <c r="B6" s="268"/>
      <c r="C6" s="50"/>
      <c r="D6" s="462"/>
      <c r="E6" s="463"/>
      <c r="F6" s="463"/>
      <c r="G6" s="464"/>
      <c r="H6" s="224"/>
      <c r="I6" s="228" t="str">
        <f>'DAFO 1'!N25</f>
        <v xml:space="preserve">Disminución de costos por ingreso de nuevas tecnologías en el entorno </v>
      </c>
      <c r="J6" s="220"/>
      <c r="K6" s="225"/>
      <c r="L6" s="229"/>
      <c r="M6" s="238" t="str">
        <f>'DAFO 1'!J25</f>
        <v xml:space="preserve">Aumento de la sobreoferta en el mercado de la seguridad privada. </v>
      </c>
      <c r="N6" s="230"/>
      <c r="O6" s="234"/>
      <c r="P6" s="49"/>
      <c r="Q6" s="2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9"/>
      <c r="BL6" s="370"/>
    </row>
    <row r="7" spans="2:64" s="207" customFormat="1" ht="15.95" customHeight="1" x14ac:dyDescent="0.25">
      <c r="B7" s="268"/>
      <c r="C7" s="50"/>
      <c r="D7" s="462"/>
      <c r="E7" s="463"/>
      <c r="F7" s="463"/>
      <c r="G7" s="464"/>
      <c r="H7" s="224"/>
      <c r="I7" s="228" t="str">
        <f>'DAFO 1'!N26</f>
        <v xml:space="preserve">Nuevas politicas de exportación e importación que apoyen al crecimiento de la compañía. </v>
      </c>
      <c r="J7" s="220"/>
      <c r="K7" s="225"/>
      <c r="L7" s="229"/>
      <c r="M7" s="238" t="str">
        <f>'DAFO 1'!J26</f>
        <v xml:space="preserve">Decrecimiento en la demanda del mercado de seguridad privada. </v>
      </c>
      <c r="N7" s="230"/>
      <c r="O7" s="234"/>
      <c r="P7" s="49"/>
      <c r="Q7" s="2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9"/>
      <c r="BL7" s="370"/>
    </row>
    <row r="8" spans="2:64" s="207" customFormat="1" ht="15.95" customHeight="1" x14ac:dyDescent="0.25">
      <c r="B8" s="268"/>
      <c r="C8" s="50"/>
      <c r="D8" s="462"/>
      <c r="E8" s="463"/>
      <c r="F8" s="463"/>
      <c r="G8" s="464"/>
      <c r="H8" s="224"/>
      <c r="I8" s="228" t="str">
        <f>'DAFO 1'!N27</f>
        <v xml:space="preserve">Crecimiento de casos relacionados con la inseguridad y robo en las principales ciudades del país. </v>
      </c>
      <c r="J8" s="220"/>
      <c r="K8" s="225"/>
      <c r="L8" s="229"/>
      <c r="M8" s="238" t="str">
        <f>'DAFO 1'!J27</f>
        <v xml:space="preserve">Crecimiento aumentado de la competencia directa a la compañía </v>
      </c>
      <c r="N8" s="230"/>
      <c r="O8" s="234"/>
      <c r="P8" s="49"/>
      <c r="Q8" s="268"/>
      <c r="R8" s="368"/>
      <c r="S8" s="368"/>
      <c r="T8" s="368"/>
      <c r="U8" s="368"/>
      <c r="V8" s="368"/>
      <c r="W8" s="368"/>
      <c r="X8" s="368"/>
      <c r="Y8" s="368"/>
      <c r="Z8" s="368"/>
      <c r="AA8" s="368"/>
      <c r="AB8" s="368"/>
      <c r="AC8" s="368"/>
      <c r="AD8" s="368"/>
      <c r="AE8" s="368"/>
      <c r="AF8" s="368"/>
      <c r="AG8" s="368"/>
      <c r="AH8" s="368"/>
      <c r="AI8" s="368"/>
      <c r="AJ8" s="368"/>
      <c r="AK8" s="368"/>
      <c r="AL8" s="368"/>
      <c r="AM8" s="368"/>
      <c r="AN8" s="368"/>
      <c r="AO8" s="368"/>
      <c r="AP8" s="368"/>
      <c r="AQ8" s="368"/>
      <c r="AR8" s="368"/>
      <c r="AS8" s="368"/>
      <c r="AT8" s="368"/>
      <c r="AU8" s="368"/>
      <c r="AV8" s="368"/>
      <c r="AW8" s="368"/>
      <c r="AX8" s="368"/>
      <c r="AY8" s="368"/>
      <c r="AZ8" s="368"/>
      <c r="BA8" s="368"/>
      <c r="BB8" s="368"/>
      <c r="BC8" s="368"/>
      <c r="BD8" s="368"/>
      <c r="BE8" s="368"/>
      <c r="BF8" s="368"/>
      <c r="BG8" s="368"/>
      <c r="BH8" s="368"/>
      <c r="BI8" s="368"/>
      <c r="BJ8" s="368"/>
      <c r="BK8" s="369"/>
      <c r="BL8" s="370"/>
    </row>
    <row r="9" spans="2:64" s="207" customFormat="1" ht="15.95" customHeight="1" x14ac:dyDescent="0.25">
      <c r="B9" s="268"/>
      <c r="C9" s="50"/>
      <c r="D9" s="462"/>
      <c r="E9" s="463"/>
      <c r="F9" s="463"/>
      <c r="G9" s="464"/>
      <c r="H9" s="224"/>
      <c r="I9" s="228">
        <f>'DAFO 1'!N28</f>
        <v>0</v>
      </c>
      <c r="J9" s="220"/>
      <c r="K9" s="225"/>
      <c r="L9" s="229"/>
      <c r="M9" s="238">
        <f>'DAFO 1'!J28</f>
        <v>0</v>
      </c>
      <c r="N9" s="230"/>
      <c r="O9" s="234"/>
      <c r="P9" s="49"/>
      <c r="Q9" s="2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68"/>
      <c r="BC9" s="368"/>
      <c r="BD9" s="368"/>
      <c r="BE9" s="368"/>
      <c r="BF9" s="368"/>
      <c r="BG9" s="368"/>
      <c r="BH9" s="368"/>
      <c r="BI9" s="368"/>
      <c r="BJ9" s="368"/>
      <c r="BK9" s="369"/>
      <c r="BL9" s="370"/>
    </row>
    <row r="10" spans="2:64" s="207" customFormat="1" ht="15.95" customHeight="1" x14ac:dyDescent="0.25">
      <c r="B10" s="268"/>
      <c r="C10" s="50"/>
      <c r="D10" s="462"/>
      <c r="E10" s="463"/>
      <c r="F10" s="463"/>
      <c r="G10" s="464"/>
      <c r="H10" s="224"/>
      <c r="I10" s="228">
        <f>'DAFO 1'!N29</f>
        <v>0</v>
      </c>
      <c r="J10" s="220"/>
      <c r="K10" s="225"/>
      <c r="L10" s="229"/>
      <c r="M10" s="238">
        <f>'DAFO 1'!J29</f>
        <v>0</v>
      </c>
      <c r="N10" s="230"/>
      <c r="O10" s="234"/>
      <c r="P10" s="49"/>
      <c r="Q10" s="2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8"/>
      <c r="AN10" s="368"/>
      <c r="AO10" s="368"/>
      <c r="AP10" s="368"/>
      <c r="AQ10" s="368"/>
      <c r="AR10" s="368"/>
      <c r="AS10" s="368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68"/>
      <c r="BF10" s="368"/>
      <c r="BG10" s="368"/>
      <c r="BH10" s="368"/>
      <c r="BI10" s="368"/>
      <c r="BJ10" s="368"/>
      <c r="BK10" s="369"/>
      <c r="BL10" s="370"/>
    </row>
    <row r="11" spans="2:64" s="207" customFormat="1" ht="15.95" customHeight="1" x14ac:dyDescent="0.25">
      <c r="B11" s="268"/>
      <c r="C11" s="50"/>
      <c r="D11" s="462"/>
      <c r="E11" s="463"/>
      <c r="F11" s="463"/>
      <c r="G11" s="464"/>
      <c r="H11" s="224"/>
      <c r="I11" s="228">
        <f>'DAFO 1'!N30</f>
        <v>0</v>
      </c>
      <c r="J11" s="220"/>
      <c r="K11" s="225"/>
      <c r="L11" s="229"/>
      <c r="M11" s="238">
        <f>'DAFO 1'!J30</f>
        <v>0</v>
      </c>
      <c r="N11" s="230"/>
      <c r="O11" s="234"/>
      <c r="P11" s="49"/>
      <c r="Q11" s="2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8"/>
      <c r="BG11" s="368"/>
      <c r="BH11" s="368"/>
      <c r="BI11" s="368"/>
      <c r="BJ11" s="368"/>
      <c r="BK11" s="369"/>
      <c r="BL11" s="370"/>
    </row>
    <row r="12" spans="2:64" s="207" customFormat="1" ht="15.95" customHeight="1" x14ac:dyDescent="0.25">
      <c r="B12" s="268"/>
      <c r="C12" s="50"/>
      <c r="D12" s="462"/>
      <c r="E12" s="463"/>
      <c r="F12" s="463"/>
      <c r="G12" s="464"/>
      <c r="H12" s="224"/>
      <c r="I12" s="228">
        <f>'DAFO 1'!N31</f>
        <v>0</v>
      </c>
      <c r="J12" s="220"/>
      <c r="K12" s="225"/>
      <c r="L12" s="229"/>
      <c r="M12" s="238">
        <f>'DAFO 1'!J31</f>
        <v>0</v>
      </c>
      <c r="N12" s="230"/>
      <c r="O12" s="234"/>
      <c r="P12" s="49"/>
      <c r="Q12" s="268"/>
      <c r="R12" s="368"/>
      <c r="S12" s="368"/>
      <c r="T12" s="368"/>
      <c r="U12" s="368"/>
      <c r="V12" s="368"/>
      <c r="W12" s="368"/>
      <c r="X12" s="368"/>
      <c r="Y12" s="368"/>
      <c r="Z12" s="368"/>
      <c r="AA12" s="368"/>
      <c r="AB12" s="368"/>
      <c r="AC12" s="368"/>
      <c r="AD12" s="368"/>
      <c r="AE12" s="368"/>
      <c r="AF12" s="368"/>
      <c r="AG12" s="368"/>
      <c r="AH12" s="368"/>
      <c r="AI12" s="368"/>
      <c r="AJ12" s="368"/>
      <c r="AK12" s="368"/>
      <c r="AL12" s="368"/>
      <c r="AM12" s="368"/>
      <c r="AN12" s="368"/>
      <c r="AO12" s="368"/>
      <c r="AP12" s="368"/>
      <c r="AQ12" s="368"/>
      <c r="AR12" s="368"/>
      <c r="AS12" s="368"/>
      <c r="AT12" s="368"/>
      <c r="AU12" s="368"/>
      <c r="AV12" s="368"/>
      <c r="AW12" s="368"/>
      <c r="AX12" s="368"/>
      <c r="AY12" s="368"/>
      <c r="AZ12" s="368"/>
      <c r="BA12" s="368"/>
      <c r="BB12" s="368"/>
      <c r="BC12" s="368"/>
      <c r="BD12" s="368"/>
      <c r="BE12" s="368"/>
      <c r="BF12" s="368"/>
      <c r="BG12" s="368"/>
      <c r="BH12" s="368"/>
      <c r="BI12" s="368"/>
      <c r="BJ12" s="368"/>
      <c r="BK12" s="369"/>
      <c r="BL12" s="370"/>
    </row>
    <row r="13" spans="2:64" s="207" customFormat="1" ht="15.95" customHeight="1" x14ac:dyDescent="0.25">
      <c r="B13" s="268"/>
      <c r="C13" s="50"/>
      <c r="D13" s="214"/>
      <c r="E13" s="208"/>
      <c r="F13" s="209"/>
      <c r="G13" s="215"/>
      <c r="H13" s="224"/>
      <c r="I13" s="228">
        <f>'DAFO 1'!N32</f>
        <v>0</v>
      </c>
      <c r="J13" s="220"/>
      <c r="K13" s="225"/>
      <c r="L13" s="229"/>
      <c r="M13" s="238">
        <f>'DAFO 1'!J32</f>
        <v>0</v>
      </c>
      <c r="N13" s="230"/>
      <c r="O13" s="234"/>
      <c r="P13" s="49"/>
      <c r="Q13" s="2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68"/>
      <c r="AG13" s="368"/>
      <c r="AH13" s="368"/>
      <c r="AI13" s="368"/>
      <c r="AJ13" s="368"/>
      <c r="AK13" s="368"/>
      <c r="AL13" s="368"/>
      <c r="AM13" s="368"/>
      <c r="AN13" s="368"/>
      <c r="AO13" s="368"/>
      <c r="AP13" s="368"/>
      <c r="AQ13" s="368"/>
      <c r="AR13" s="368"/>
      <c r="AS13" s="368"/>
      <c r="AT13" s="368"/>
      <c r="AU13" s="368"/>
      <c r="AV13" s="368"/>
      <c r="AW13" s="368"/>
      <c r="AX13" s="368"/>
      <c r="AY13" s="368"/>
      <c r="AZ13" s="368"/>
      <c r="BA13" s="368"/>
      <c r="BB13" s="368"/>
      <c r="BC13" s="368"/>
      <c r="BD13" s="368"/>
      <c r="BE13" s="368"/>
      <c r="BF13" s="368"/>
      <c r="BG13" s="368"/>
      <c r="BH13" s="368"/>
      <c r="BI13" s="368"/>
      <c r="BJ13" s="368"/>
      <c r="BK13" s="369"/>
      <c r="BL13" s="370"/>
    </row>
    <row r="14" spans="2:64" s="207" customFormat="1" ht="15.95" customHeight="1" x14ac:dyDescent="0.25">
      <c r="B14" s="268"/>
      <c r="C14" s="50"/>
      <c r="D14" s="214"/>
      <c r="E14" s="208"/>
      <c r="F14" s="209"/>
      <c r="G14" s="215"/>
      <c r="H14" s="224"/>
      <c r="I14" s="228">
        <f>'DAFO 1'!N33</f>
        <v>0</v>
      </c>
      <c r="J14" s="220"/>
      <c r="K14" s="225"/>
      <c r="L14" s="229"/>
      <c r="M14" s="238">
        <f>'DAFO 1'!J33</f>
        <v>0</v>
      </c>
      <c r="N14" s="230"/>
      <c r="O14" s="234"/>
      <c r="P14" s="49"/>
      <c r="Q14" s="2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68"/>
      <c r="AV14" s="368"/>
      <c r="AW14" s="368"/>
      <c r="AX14" s="368"/>
      <c r="AY14" s="368"/>
      <c r="AZ14" s="368"/>
      <c r="BA14" s="368"/>
      <c r="BB14" s="368"/>
      <c r="BC14" s="368"/>
      <c r="BD14" s="368"/>
      <c r="BE14" s="368"/>
      <c r="BF14" s="368"/>
      <c r="BG14" s="368"/>
      <c r="BH14" s="368"/>
      <c r="BI14" s="368"/>
      <c r="BJ14" s="368"/>
      <c r="BK14" s="369"/>
      <c r="BL14" s="370"/>
    </row>
    <row r="15" spans="2:64" ht="5.0999999999999996" customHeight="1" thickBot="1" x14ac:dyDescent="0.65">
      <c r="B15" s="267"/>
      <c r="C15" s="50"/>
      <c r="D15" s="216"/>
      <c r="E15" s="217"/>
      <c r="F15" s="218"/>
      <c r="G15" s="219"/>
      <c r="H15" s="242"/>
      <c r="I15" s="206"/>
      <c r="J15" s="206"/>
      <c r="K15" s="243"/>
      <c r="L15" s="246"/>
      <c r="M15" s="247"/>
      <c r="N15" s="247"/>
      <c r="O15" s="248"/>
      <c r="P15" s="59"/>
      <c r="Q15" s="267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72"/>
    </row>
    <row r="16" spans="2:64" ht="24.95" customHeight="1" thickBot="1" x14ac:dyDescent="0.55000000000000004">
      <c r="B16" s="267"/>
      <c r="C16" s="50"/>
      <c r="D16" s="221"/>
      <c r="E16" s="240" t="s">
        <v>7</v>
      </c>
      <c r="F16" s="222"/>
      <c r="G16" s="222"/>
      <c r="H16" s="465" t="s">
        <v>74</v>
      </c>
      <c r="I16" s="466"/>
      <c r="J16" s="466"/>
      <c r="K16" s="466"/>
      <c r="L16" s="467" t="s">
        <v>76</v>
      </c>
      <c r="M16" s="468"/>
      <c r="N16" s="468"/>
      <c r="O16" s="469"/>
      <c r="P16" s="59"/>
      <c r="Q16" s="267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72"/>
    </row>
    <row r="17" spans="2:63" ht="18" customHeight="1" x14ac:dyDescent="0.35">
      <c r="B17" s="267"/>
      <c r="C17" s="50"/>
      <c r="D17" s="224"/>
      <c r="E17" s="239" t="str">
        <f>'DAFO 1'!N11</f>
        <v>Alta capacitación y fomación en los colaboradores periodicamente.</v>
      </c>
      <c r="F17" s="220"/>
      <c r="G17" s="220"/>
      <c r="H17" s="252">
        <v>1</v>
      </c>
      <c r="I17" s="475"/>
      <c r="J17" s="475"/>
      <c r="K17" s="476"/>
      <c r="L17" s="252">
        <v>1</v>
      </c>
      <c r="M17" s="484"/>
      <c r="N17" s="484"/>
      <c r="O17" s="485"/>
      <c r="P17" s="59"/>
      <c r="Q17" s="267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72"/>
    </row>
    <row r="18" spans="2:63" ht="18" customHeight="1" x14ac:dyDescent="0.35">
      <c r="B18" s="267"/>
      <c r="C18" s="50"/>
      <c r="D18" s="224"/>
      <c r="E18" s="239" t="str">
        <f>'DAFO 1'!N12</f>
        <v xml:space="preserve">Diversificación del portafolio de la compañía de servicio de seguridad privada en comparacion con la competencia en el sector </v>
      </c>
      <c r="F18" s="220"/>
      <c r="G18" s="220"/>
      <c r="H18" s="253">
        <v>2</v>
      </c>
      <c r="I18" s="477"/>
      <c r="J18" s="477"/>
      <c r="K18" s="478"/>
      <c r="L18" s="253">
        <v>2</v>
      </c>
      <c r="M18" s="477"/>
      <c r="N18" s="477"/>
      <c r="O18" s="486"/>
      <c r="P18" s="59"/>
      <c r="Q18" s="267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72"/>
    </row>
    <row r="19" spans="2:63" ht="18" customHeight="1" x14ac:dyDescent="0.35">
      <c r="B19" s="267"/>
      <c r="C19" s="50"/>
      <c r="D19" s="224"/>
      <c r="E19" s="239" t="str">
        <f>'DAFO 1'!N13</f>
        <v xml:space="preserve">Implementación de nuevas tecnologías en la compañía para la certificación de un óptimo servicio prestado. </v>
      </c>
      <c r="F19" s="220"/>
      <c r="G19" s="220"/>
      <c r="H19" s="253">
        <v>3</v>
      </c>
      <c r="I19" s="477"/>
      <c r="J19" s="477"/>
      <c r="K19" s="478"/>
      <c r="L19" s="253">
        <v>3</v>
      </c>
      <c r="M19" s="477"/>
      <c r="N19" s="477"/>
      <c r="O19" s="486"/>
      <c r="P19" s="59"/>
      <c r="Q19" s="267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72"/>
    </row>
    <row r="20" spans="2:63" ht="18" customHeight="1" x14ac:dyDescent="0.35">
      <c r="B20" s="267"/>
      <c r="C20" s="50"/>
      <c r="D20" s="224"/>
      <c r="E20" s="239" t="str">
        <f>'DAFO 1'!N14</f>
        <v>Eficiencia en la atnción al cliente y efectividad frente a la prestación de servicios de seguridad privada.</v>
      </c>
      <c r="F20" s="220"/>
      <c r="G20" s="220"/>
      <c r="H20" s="253">
        <v>4</v>
      </c>
      <c r="I20" s="477"/>
      <c r="J20" s="477"/>
      <c r="K20" s="478"/>
      <c r="L20" s="253">
        <v>4</v>
      </c>
      <c r="M20" s="477"/>
      <c r="N20" s="477"/>
      <c r="O20" s="486"/>
      <c r="P20" s="59"/>
      <c r="Q20" s="267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72"/>
    </row>
    <row r="21" spans="2:63" ht="18" customHeight="1" x14ac:dyDescent="0.35">
      <c r="B21" s="267"/>
      <c r="C21" s="50"/>
      <c r="D21" s="224"/>
      <c r="E21" s="239">
        <f>'DAFO 1'!N15</f>
        <v>0</v>
      </c>
      <c r="F21" s="220"/>
      <c r="G21" s="220"/>
      <c r="H21" s="253">
        <v>5</v>
      </c>
      <c r="I21" s="477"/>
      <c r="J21" s="477"/>
      <c r="K21" s="478"/>
      <c r="L21" s="253">
        <v>5</v>
      </c>
      <c r="M21" s="477"/>
      <c r="N21" s="477"/>
      <c r="O21" s="486"/>
      <c r="P21" s="59"/>
      <c r="Q21" s="267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72"/>
    </row>
    <row r="22" spans="2:63" ht="18" customHeight="1" x14ac:dyDescent="0.35">
      <c r="B22" s="267"/>
      <c r="C22" s="50"/>
      <c r="D22" s="224"/>
      <c r="E22" s="239">
        <f>'DAFO 1'!N16</f>
        <v>0</v>
      </c>
      <c r="F22" s="220"/>
      <c r="G22" s="220"/>
      <c r="H22" s="253">
        <v>6</v>
      </c>
      <c r="I22" s="477"/>
      <c r="J22" s="477"/>
      <c r="K22" s="478"/>
      <c r="L22" s="253">
        <v>6</v>
      </c>
      <c r="M22" s="477"/>
      <c r="N22" s="477"/>
      <c r="O22" s="486"/>
      <c r="P22" s="59"/>
      <c r="Q22" s="267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72"/>
    </row>
    <row r="23" spans="2:63" ht="18" customHeight="1" x14ac:dyDescent="0.35">
      <c r="B23" s="267"/>
      <c r="C23" s="50"/>
      <c r="D23" s="224"/>
      <c r="E23" s="239">
        <f>'DAFO 1'!N17</f>
        <v>0</v>
      </c>
      <c r="F23" s="220"/>
      <c r="G23" s="220"/>
      <c r="H23" s="253">
        <v>7</v>
      </c>
      <c r="I23" s="477"/>
      <c r="J23" s="477"/>
      <c r="K23" s="478"/>
      <c r="L23" s="253">
        <v>7</v>
      </c>
      <c r="M23" s="477"/>
      <c r="N23" s="477"/>
      <c r="O23" s="486"/>
      <c r="P23" s="59"/>
      <c r="Q23" s="267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72"/>
    </row>
    <row r="24" spans="2:63" ht="18" customHeight="1" x14ac:dyDescent="0.35">
      <c r="B24" s="267"/>
      <c r="C24" s="50"/>
      <c r="D24" s="224"/>
      <c r="E24" s="239">
        <f>'DAFO 1'!N18</f>
        <v>0</v>
      </c>
      <c r="F24" s="220"/>
      <c r="G24" s="220"/>
      <c r="H24" s="253">
        <v>8</v>
      </c>
      <c r="I24" s="477"/>
      <c r="J24" s="477"/>
      <c r="K24" s="478"/>
      <c r="L24" s="253">
        <v>8</v>
      </c>
      <c r="M24" s="477"/>
      <c r="N24" s="477"/>
      <c r="O24" s="486"/>
      <c r="P24" s="59"/>
      <c r="Q24" s="267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72"/>
    </row>
    <row r="25" spans="2:63" ht="18" customHeight="1" x14ac:dyDescent="0.35">
      <c r="B25" s="267"/>
      <c r="C25" s="50"/>
      <c r="D25" s="224"/>
      <c r="E25" s="239">
        <f>'DAFO 1'!N19</f>
        <v>0</v>
      </c>
      <c r="F25" s="220"/>
      <c r="G25" s="220"/>
      <c r="H25" s="253">
        <v>9</v>
      </c>
      <c r="I25" s="477"/>
      <c r="J25" s="477"/>
      <c r="K25" s="478"/>
      <c r="L25" s="253">
        <v>9</v>
      </c>
      <c r="M25" s="477"/>
      <c r="N25" s="477"/>
      <c r="O25" s="486"/>
      <c r="P25" s="59"/>
      <c r="Q25" s="267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72"/>
    </row>
    <row r="26" spans="2:63" ht="18" customHeight="1" x14ac:dyDescent="0.35">
      <c r="B26" s="267"/>
      <c r="C26" s="50"/>
      <c r="D26" s="224"/>
      <c r="E26" s="239">
        <f>'DAFO 1'!N20</f>
        <v>0</v>
      </c>
      <c r="F26" s="220"/>
      <c r="G26" s="220"/>
      <c r="H26" s="253">
        <v>10</v>
      </c>
      <c r="I26" s="477"/>
      <c r="J26" s="477"/>
      <c r="K26" s="478"/>
      <c r="L26" s="253">
        <v>10</v>
      </c>
      <c r="M26" s="477"/>
      <c r="N26" s="477"/>
      <c r="O26" s="486"/>
      <c r="P26" s="59"/>
      <c r="Q26" s="267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72"/>
    </row>
    <row r="27" spans="2:63" ht="5.0999999999999996" customHeight="1" thickBot="1" x14ac:dyDescent="0.25">
      <c r="B27" s="267"/>
      <c r="C27" s="50"/>
      <c r="D27" s="226"/>
      <c r="E27" s="227"/>
      <c r="F27" s="227"/>
      <c r="G27" s="227"/>
      <c r="H27" s="254"/>
      <c r="I27" s="255"/>
      <c r="J27" s="255"/>
      <c r="K27" s="256"/>
      <c r="L27" s="257"/>
      <c r="M27" s="258"/>
      <c r="N27" s="258"/>
      <c r="O27" s="259"/>
      <c r="P27" s="59"/>
      <c r="Q27" s="267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72"/>
    </row>
    <row r="28" spans="2:63" ht="24.95" customHeight="1" thickBot="1" x14ac:dyDescent="0.75">
      <c r="B28" s="267"/>
      <c r="C28" s="50"/>
      <c r="D28" s="231"/>
      <c r="E28" s="241" t="s">
        <v>6</v>
      </c>
      <c r="F28" s="232"/>
      <c r="G28" s="233"/>
      <c r="H28" s="470" t="s">
        <v>75</v>
      </c>
      <c r="I28" s="471"/>
      <c r="J28" s="471"/>
      <c r="K28" s="471"/>
      <c r="L28" s="472" t="s">
        <v>77</v>
      </c>
      <c r="M28" s="473"/>
      <c r="N28" s="473"/>
      <c r="O28" s="474"/>
      <c r="P28" s="59"/>
      <c r="Q28" s="267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72"/>
    </row>
    <row r="29" spans="2:63" ht="18" customHeight="1" x14ac:dyDescent="0.35">
      <c r="B29" s="267"/>
      <c r="C29" s="50"/>
      <c r="D29" s="229"/>
      <c r="E29" s="238" t="str">
        <f>'DAFO 1'!J11</f>
        <v xml:space="preserve">Falta de solvento económico y alta generación de cartera ala compañia por falta de pago de los clientes. </v>
      </c>
      <c r="F29" s="230"/>
      <c r="G29" s="234"/>
      <c r="H29" s="260">
        <v>1</v>
      </c>
      <c r="I29" s="479"/>
      <c r="J29" s="479"/>
      <c r="K29" s="480"/>
      <c r="L29" s="261">
        <v>1</v>
      </c>
      <c r="M29" s="482"/>
      <c r="N29" s="482"/>
      <c r="O29" s="483"/>
      <c r="P29" s="59"/>
      <c r="Q29" s="267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72"/>
    </row>
    <row r="30" spans="2:63" ht="18" customHeight="1" x14ac:dyDescent="0.35">
      <c r="B30" s="267"/>
      <c r="C30" s="50"/>
      <c r="D30" s="229"/>
      <c r="E30" s="238" t="str">
        <f>'DAFO 1'!J12</f>
        <v>Baja participación en estrategias publicitarias y eventos relacionados con la seguridad privada.</v>
      </c>
      <c r="F30" s="230"/>
      <c r="G30" s="234"/>
      <c r="H30" s="262">
        <v>2</v>
      </c>
      <c r="I30" s="477"/>
      <c r="J30" s="477"/>
      <c r="K30" s="481"/>
      <c r="L30" s="263">
        <v>2</v>
      </c>
      <c r="M30" s="477"/>
      <c r="N30" s="477"/>
      <c r="O30" s="481"/>
      <c r="P30" s="59"/>
      <c r="Q30" s="267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269"/>
      <c r="BD30" s="269"/>
      <c r="BE30" s="269"/>
      <c r="BF30" s="269"/>
      <c r="BG30" s="269"/>
      <c r="BH30" s="269"/>
      <c r="BI30" s="269"/>
      <c r="BJ30" s="269"/>
      <c r="BK30" s="272"/>
    </row>
    <row r="31" spans="2:63" ht="18" customHeight="1" x14ac:dyDescent="0.35">
      <c r="B31" s="267"/>
      <c r="C31" s="50"/>
      <c r="D31" s="229"/>
      <c r="E31" s="238" t="str">
        <f>'DAFO 1'!J13</f>
        <v xml:space="preserve">Poco sentido de empoderamiento con la compañía por parte de los colaboradores. </v>
      </c>
      <c r="F31" s="230"/>
      <c r="G31" s="234"/>
      <c r="H31" s="262">
        <v>3</v>
      </c>
      <c r="I31" s="477"/>
      <c r="J31" s="477"/>
      <c r="K31" s="481"/>
      <c r="L31" s="263">
        <v>3</v>
      </c>
      <c r="M31" s="477"/>
      <c r="N31" s="477"/>
      <c r="O31" s="481"/>
      <c r="P31" s="59"/>
      <c r="Q31" s="267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72"/>
    </row>
    <row r="32" spans="2:63" ht="18" customHeight="1" x14ac:dyDescent="0.35">
      <c r="B32" s="267"/>
      <c r="C32" s="50"/>
      <c r="D32" s="229"/>
      <c r="E32" s="238" t="str">
        <f>'DAFO 1'!J14</f>
        <v xml:space="preserve">Ausencia de un plan de desarrollo para la compañía frente al entorno de la seguridad privada en las principales ciudades del país. </v>
      </c>
      <c r="F32" s="230"/>
      <c r="G32" s="234"/>
      <c r="H32" s="262">
        <v>4</v>
      </c>
      <c r="I32" s="477"/>
      <c r="J32" s="477"/>
      <c r="K32" s="481"/>
      <c r="L32" s="263">
        <v>4</v>
      </c>
      <c r="M32" s="477"/>
      <c r="N32" s="477"/>
      <c r="O32" s="481"/>
      <c r="P32" s="59"/>
      <c r="Q32" s="267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72"/>
    </row>
    <row r="33" spans="2:63" ht="18" customHeight="1" x14ac:dyDescent="0.35">
      <c r="B33" s="267"/>
      <c r="C33" s="50"/>
      <c r="D33" s="229"/>
      <c r="E33" s="238">
        <f>'DAFO 1'!J15</f>
        <v>0</v>
      </c>
      <c r="F33" s="230"/>
      <c r="G33" s="234"/>
      <c r="H33" s="262">
        <v>5</v>
      </c>
      <c r="I33" s="477"/>
      <c r="J33" s="477"/>
      <c r="K33" s="481"/>
      <c r="L33" s="263">
        <v>5</v>
      </c>
      <c r="M33" s="477"/>
      <c r="N33" s="477"/>
      <c r="O33" s="481"/>
      <c r="P33" s="59"/>
      <c r="Q33" s="267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269"/>
      <c r="BK33" s="272"/>
    </row>
    <row r="34" spans="2:63" ht="18" customHeight="1" x14ac:dyDescent="0.35">
      <c r="B34" s="267"/>
      <c r="C34" s="50"/>
      <c r="D34" s="229"/>
      <c r="E34" s="238">
        <f>'DAFO 1'!J16</f>
        <v>0</v>
      </c>
      <c r="F34" s="230"/>
      <c r="G34" s="234"/>
      <c r="H34" s="262">
        <v>6</v>
      </c>
      <c r="I34" s="477"/>
      <c r="J34" s="477"/>
      <c r="K34" s="481"/>
      <c r="L34" s="263">
        <v>6</v>
      </c>
      <c r="M34" s="477"/>
      <c r="N34" s="477"/>
      <c r="O34" s="481"/>
      <c r="P34" s="59"/>
      <c r="Q34" s="267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72"/>
    </row>
    <row r="35" spans="2:63" ht="18" customHeight="1" x14ac:dyDescent="0.35">
      <c r="B35" s="267"/>
      <c r="C35" s="50"/>
      <c r="D35" s="229"/>
      <c r="E35" s="238">
        <f>'DAFO 1'!J17</f>
        <v>0</v>
      </c>
      <c r="F35" s="230"/>
      <c r="G35" s="234"/>
      <c r="H35" s="262">
        <v>7</v>
      </c>
      <c r="I35" s="477"/>
      <c r="J35" s="477"/>
      <c r="K35" s="481"/>
      <c r="L35" s="263">
        <v>7</v>
      </c>
      <c r="M35" s="477"/>
      <c r="N35" s="477"/>
      <c r="O35" s="481"/>
      <c r="P35" s="59"/>
      <c r="Q35" s="267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72"/>
    </row>
    <row r="36" spans="2:63" ht="18" customHeight="1" x14ac:dyDescent="0.35">
      <c r="B36" s="267"/>
      <c r="C36" s="50"/>
      <c r="D36" s="229"/>
      <c r="E36" s="238">
        <f>'DAFO 1'!J18</f>
        <v>0</v>
      </c>
      <c r="F36" s="230"/>
      <c r="G36" s="234"/>
      <c r="H36" s="262">
        <v>8</v>
      </c>
      <c r="I36" s="477"/>
      <c r="J36" s="477"/>
      <c r="K36" s="481"/>
      <c r="L36" s="263">
        <v>8</v>
      </c>
      <c r="M36" s="477"/>
      <c r="N36" s="477"/>
      <c r="O36" s="481"/>
      <c r="P36" s="59"/>
      <c r="Q36" s="267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72"/>
    </row>
    <row r="37" spans="2:63" ht="18" customHeight="1" x14ac:dyDescent="0.35">
      <c r="B37" s="267"/>
      <c r="C37" s="50"/>
      <c r="D37" s="229"/>
      <c r="E37" s="238">
        <f>'DAFO 1'!J19</f>
        <v>0</v>
      </c>
      <c r="F37" s="230"/>
      <c r="G37" s="234"/>
      <c r="H37" s="262">
        <v>9</v>
      </c>
      <c r="I37" s="477"/>
      <c r="J37" s="477"/>
      <c r="K37" s="481"/>
      <c r="L37" s="263">
        <v>9</v>
      </c>
      <c r="M37" s="477"/>
      <c r="N37" s="477"/>
      <c r="O37" s="481"/>
      <c r="P37" s="59"/>
      <c r="Q37" s="267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72"/>
    </row>
    <row r="38" spans="2:63" ht="18" customHeight="1" x14ac:dyDescent="0.35">
      <c r="B38" s="267"/>
      <c r="C38" s="50"/>
      <c r="D38" s="229"/>
      <c r="E38" s="238">
        <f>'DAFO 1'!J20</f>
        <v>0</v>
      </c>
      <c r="F38" s="230"/>
      <c r="G38" s="234"/>
      <c r="H38" s="262">
        <v>10</v>
      </c>
      <c r="I38" s="477"/>
      <c r="J38" s="477"/>
      <c r="K38" s="481"/>
      <c r="L38" s="263">
        <v>10</v>
      </c>
      <c r="M38" s="477"/>
      <c r="N38" s="477"/>
      <c r="O38" s="481"/>
      <c r="P38" s="59"/>
      <c r="Q38" s="267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72"/>
    </row>
    <row r="39" spans="2:63" ht="5.0999999999999996" customHeight="1" thickBot="1" x14ac:dyDescent="0.25">
      <c r="B39" s="267"/>
      <c r="C39" s="50"/>
      <c r="D39" s="235"/>
      <c r="E39" s="236"/>
      <c r="F39" s="236"/>
      <c r="G39" s="237"/>
      <c r="H39" s="244"/>
      <c r="I39" s="245"/>
      <c r="J39" s="245"/>
      <c r="K39" s="245"/>
      <c r="L39" s="249"/>
      <c r="M39" s="250"/>
      <c r="N39" s="250"/>
      <c r="O39" s="251"/>
      <c r="P39" s="59"/>
      <c r="Q39" s="267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72"/>
    </row>
    <row r="40" spans="2:63" ht="9" customHeight="1" x14ac:dyDescent="0.25">
      <c r="B40" s="267"/>
      <c r="C40" s="50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9"/>
      <c r="Q40" s="267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72"/>
    </row>
    <row r="41" spans="2:63" ht="5.0999999999999996" customHeight="1" x14ac:dyDescent="0.2">
      <c r="B41" s="267"/>
      <c r="C41" s="5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60"/>
      <c r="Q41" s="267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72"/>
    </row>
    <row r="42" spans="2:63" s="1" customFormat="1" x14ac:dyDescent="0.2"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72"/>
    </row>
    <row r="43" spans="2:63" s="1" customFormat="1" x14ac:dyDescent="0.2"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72"/>
    </row>
    <row r="44" spans="2:63" s="1" customFormat="1" x14ac:dyDescent="0.2"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72"/>
    </row>
    <row r="45" spans="2:63" s="1" customFormat="1" x14ac:dyDescent="0.2">
      <c r="B45" s="267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72"/>
    </row>
    <row r="46" spans="2:63" s="1" customFormat="1" x14ac:dyDescent="0.2"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72"/>
    </row>
    <row r="47" spans="2:63" s="1" customFormat="1" x14ac:dyDescent="0.2"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72"/>
    </row>
    <row r="48" spans="2:63" s="1" customFormat="1" x14ac:dyDescent="0.2"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72"/>
    </row>
    <row r="49" spans="2:63" s="1" customFormat="1" x14ac:dyDescent="0.2">
      <c r="B49" s="267"/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72"/>
    </row>
    <row r="50" spans="2:63" s="1" customFormat="1" x14ac:dyDescent="0.2"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  <c r="BK50" s="272"/>
    </row>
    <row r="51" spans="2:63" s="1" customFormat="1" x14ac:dyDescent="0.2"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72"/>
    </row>
    <row r="52" spans="2:63" s="1" customFormat="1" x14ac:dyDescent="0.2">
      <c r="B52" s="267"/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72"/>
    </row>
    <row r="53" spans="2:63" s="1" customFormat="1" x14ac:dyDescent="0.2">
      <c r="B53" s="267"/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  <c r="BE53" s="269"/>
      <c r="BF53" s="269"/>
      <c r="BG53" s="269"/>
      <c r="BH53" s="269"/>
      <c r="BI53" s="269"/>
      <c r="BJ53" s="269"/>
      <c r="BK53" s="272"/>
    </row>
    <row r="54" spans="2:63" s="1" customFormat="1" x14ac:dyDescent="0.2">
      <c r="B54" s="267"/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  <c r="BH54" s="269"/>
      <c r="BI54" s="269"/>
      <c r="BJ54" s="269"/>
      <c r="BK54" s="272"/>
    </row>
    <row r="55" spans="2:63" s="1" customFormat="1" x14ac:dyDescent="0.2">
      <c r="B55" s="267"/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  <c r="BE55" s="269"/>
      <c r="BF55" s="269"/>
      <c r="BG55" s="269"/>
      <c r="BH55" s="269"/>
      <c r="BI55" s="269"/>
      <c r="BJ55" s="269"/>
      <c r="BK55" s="272"/>
    </row>
    <row r="56" spans="2:63" s="1" customFormat="1" x14ac:dyDescent="0.2">
      <c r="B56" s="267"/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9"/>
      <c r="S56" s="269"/>
      <c r="T56" s="269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69"/>
      <c r="BH56" s="269"/>
      <c r="BI56" s="269"/>
      <c r="BJ56" s="269"/>
      <c r="BK56" s="272"/>
    </row>
    <row r="57" spans="2:63" s="1" customFormat="1" x14ac:dyDescent="0.2"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69"/>
      <c r="BI57" s="269"/>
      <c r="BJ57" s="269"/>
      <c r="BK57" s="272"/>
    </row>
    <row r="58" spans="2:63" s="1" customFormat="1" x14ac:dyDescent="0.2">
      <c r="B58" s="267"/>
      <c r="C58" s="267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9"/>
      <c r="S58" s="269"/>
      <c r="T58" s="269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  <c r="BE58" s="269"/>
      <c r="BF58" s="269"/>
      <c r="BG58" s="269"/>
      <c r="BH58" s="269"/>
      <c r="BI58" s="269"/>
      <c r="BJ58" s="269"/>
      <c r="BK58" s="272"/>
    </row>
    <row r="59" spans="2:63" s="1" customFormat="1" x14ac:dyDescent="0.2"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9"/>
      <c r="S59" s="269"/>
      <c r="T59" s="269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  <c r="BE59" s="269"/>
      <c r="BF59" s="269"/>
      <c r="BG59" s="269"/>
      <c r="BH59" s="269"/>
      <c r="BI59" s="269"/>
      <c r="BJ59" s="269"/>
      <c r="BK59" s="272"/>
    </row>
    <row r="60" spans="2:63" s="1" customFormat="1" x14ac:dyDescent="0.2"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  <c r="BE60" s="269"/>
      <c r="BF60" s="269"/>
      <c r="BG60" s="269"/>
      <c r="BH60" s="269"/>
      <c r="BI60" s="269"/>
      <c r="BJ60" s="269"/>
      <c r="BK60" s="272"/>
    </row>
    <row r="61" spans="2:63" s="1" customFormat="1" x14ac:dyDescent="0.2"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69"/>
      <c r="BG61" s="269"/>
      <c r="BH61" s="269"/>
      <c r="BI61" s="269"/>
      <c r="BJ61" s="269"/>
      <c r="BK61" s="272"/>
    </row>
    <row r="62" spans="2:63" s="1" customFormat="1" x14ac:dyDescent="0.2"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72"/>
    </row>
    <row r="63" spans="2:63" s="1" customFormat="1" x14ac:dyDescent="0.2"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  <c r="BH63" s="269"/>
      <c r="BI63" s="269"/>
      <c r="BJ63" s="269"/>
      <c r="BK63" s="272"/>
    </row>
    <row r="64" spans="2:63" s="1" customFormat="1" x14ac:dyDescent="0.2"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72"/>
    </row>
    <row r="65" spans="2:63" s="1" customFormat="1" x14ac:dyDescent="0.2"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72"/>
    </row>
    <row r="66" spans="2:63" s="1" customFormat="1" x14ac:dyDescent="0.2"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72"/>
    </row>
    <row r="67" spans="2:63" s="1" customFormat="1" x14ac:dyDescent="0.2"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72"/>
    </row>
    <row r="68" spans="2:63" s="1" customFormat="1" x14ac:dyDescent="0.2"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72"/>
    </row>
    <row r="69" spans="2:63" s="1" customFormat="1" x14ac:dyDescent="0.2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  <c r="BE69" s="269"/>
      <c r="BF69" s="269"/>
      <c r="BG69" s="269"/>
      <c r="BH69" s="269"/>
      <c r="BI69" s="269"/>
      <c r="BJ69" s="269"/>
      <c r="BK69" s="272"/>
    </row>
    <row r="70" spans="2:63" s="1" customFormat="1" x14ac:dyDescent="0.2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  <c r="BE70" s="269"/>
      <c r="BF70" s="269"/>
      <c r="BG70" s="269"/>
      <c r="BH70" s="269"/>
      <c r="BI70" s="269"/>
      <c r="BJ70" s="269"/>
      <c r="BK70" s="272"/>
    </row>
    <row r="71" spans="2:63" s="1" customFormat="1" x14ac:dyDescent="0.2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  <c r="BE71" s="269"/>
      <c r="BF71" s="269"/>
      <c r="BG71" s="269"/>
      <c r="BH71" s="269"/>
      <c r="BI71" s="269"/>
      <c r="BJ71" s="269"/>
      <c r="BK71" s="272"/>
    </row>
    <row r="72" spans="2:63" s="1" customFormat="1" x14ac:dyDescent="0.2"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72"/>
    </row>
    <row r="73" spans="2:63" s="1" customFormat="1" x14ac:dyDescent="0.2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  <c r="BE73" s="269"/>
      <c r="BF73" s="269"/>
      <c r="BG73" s="269"/>
      <c r="BH73" s="269"/>
      <c r="BI73" s="269"/>
      <c r="BJ73" s="269"/>
      <c r="BK73" s="272"/>
    </row>
    <row r="74" spans="2:63" s="1" customFormat="1" x14ac:dyDescent="0.2"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72"/>
    </row>
    <row r="75" spans="2:63" s="1" customFormat="1" x14ac:dyDescent="0.2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72"/>
    </row>
    <row r="76" spans="2:63" s="1" customFormat="1" x14ac:dyDescent="0.2"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  <c r="BE76" s="269"/>
      <c r="BF76" s="269"/>
      <c r="BG76" s="269"/>
      <c r="BH76" s="269"/>
      <c r="BI76" s="269"/>
      <c r="BJ76" s="269"/>
      <c r="BK76" s="272"/>
    </row>
    <row r="77" spans="2:63" s="1" customFormat="1" x14ac:dyDescent="0.2"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  <c r="BE77" s="269"/>
      <c r="BF77" s="269"/>
      <c r="BG77" s="269"/>
      <c r="BH77" s="269"/>
      <c r="BI77" s="269"/>
      <c r="BJ77" s="269"/>
      <c r="BK77" s="272"/>
    </row>
    <row r="78" spans="2:63" s="1" customFormat="1" x14ac:dyDescent="0.2"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  <c r="BE78" s="269"/>
      <c r="BF78" s="269"/>
      <c r="BG78" s="269"/>
      <c r="BH78" s="269"/>
      <c r="BI78" s="269"/>
      <c r="BJ78" s="269"/>
      <c r="BK78" s="272"/>
    </row>
    <row r="79" spans="2:63" s="1" customFormat="1" x14ac:dyDescent="0.2"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269"/>
      <c r="BE79" s="269"/>
      <c r="BF79" s="269"/>
      <c r="BG79" s="269"/>
      <c r="BH79" s="269"/>
      <c r="BI79" s="269"/>
      <c r="BJ79" s="269"/>
      <c r="BK79" s="272"/>
    </row>
    <row r="80" spans="2:63" s="1" customFormat="1" x14ac:dyDescent="0.2"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  <c r="BA80" s="269"/>
      <c r="BB80" s="269"/>
      <c r="BC80" s="269"/>
      <c r="BD80" s="269"/>
      <c r="BE80" s="269"/>
      <c r="BF80" s="269"/>
      <c r="BG80" s="269"/>
      <c r="BH80" s="269"/>
      <c r="BI80" s="269"/>
      <c r="BJ80" s="269"/>
      <c r="BK80" s="272"/>
    </row>
    <row r="81" spans="2:63" s="1" customFormat="1" x14ac:dyDescent="0.2"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69"/>
      <c r="BA81" s="269"/>
      <c r="BB81" s="269"/>
      <c r="BC81" s="269"/>
      <c r="BD81" s="269"/>
      <c r="BE81" s="269"/>
      <c r="BF81" s="269"/>
      <c r="BG81" s="269"/>
      <c r="BH81" s="269"/>
      <c r="BI81" s="269"/>
      <c r="BJ81" s="269"/>
      <c r="BK81" s="272"/>
    </row>
    <row r="82" spans="2:63" s="1" customFormat="1" x14ac:dyDescent="0.2"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/>
      <c r="BD82" s="269"/>
      <c r="BE82" s="269"/>
      <c r="BF82" s="269"/>
      <c r="BG82" s="269"/>
      <c r="BH82" s="269"/>
      <c r="BI82" s="269"/>
      <c r="BJ82" s="269"/>
      <c r="BK82" s="272"/>
    </row>
    <row r="83" spans="2:63" s="1" customFormat="1" x14ac:dyDescent="0.2"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69"/>
      <c r="BD83" s="269"/>
      <c r="BE83" s="269"/>
      <c r="BF83" s="269"/>
      <c r="BG83" s="269"/>
      <c r="BH83" s="269"/>
      <c r="BI83" s="269"/>
      <c r="BJ83" s="269"/>
      <c r="BK83" s="272"/>
    </row>
    <row r="84" spans="2:63" s="1" customFormat="1" x14ac:dyDescent="0.2"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269"/>
      <c r="BE84" s="269"/>
      <c r="BF84" s="269"/>
      <c r="BG84" s="269"/>
      <c r="BH84" s="269"/>
      <c r="BI84" s="269"/>
      <c r="BJ84" s="269"/>
      <c r="BK84" s="272"/>
    </row>
    <row r="85" spans="2:63" s="1" customFormat="1" x14ac:dyDescent="0.2"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269"/>
      <c r="BE85" s="269"/>
      <c r="BF85" s="269"/>
      <c r="BG85" s="269"/>
      <c r="BH85" s="269"/>
      <c r="BI85" s="269"/>
      <c r="BJ85" s="269"/>
      <c r="BK85" s="272"/>
    </row>
    <row r="86" spans="2:63" s="1" customFormat="1" x14ac:dyDescent="0.2"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72"/>
    </row>
    <row r="87" spans="2:63" s="1" customFormat="1" x14ac:dyDescent="0.2"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  <c r="BE87" s="269"/>
      <c r="BF87" s="269"/>
      <c r="BG87" s="269"/>
      <c r="BH87" s="269"/>
      <c r="BI87" s="269"/>
      <c r="BJ87" s="269"/>
      <c r="BK87" s="272"/>
    </row>
    <row r="88" spans="2:63" s="1" customFormat="1" x14ac:dyDescent="0.2"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269"/>
      <c r="BE88" s="269"/>
      <c r="BF88" s="269"/>
      <c r="BG88" s="269"/>
      <c r="BH88" s="269"/>
      <c r="BI88" s="269"/>
      <c r="BJ88" s="269"/>
      <c r="BK88" s="272"/>
    </row>
    <row r="89" spans="2:63" s="1" customFormat="1" x14ac:dyDescent="0.2"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269"/>
      <c r="BK89" s="272"/>
    </row>
    <row r="90" spans="2:63" s="1" customFormat="1" x14ac:dyDescent="0.2"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269"/>
      <c r="BK90" s="272"/>
    </row>
    <row r="91" spans="2:63" s="1" customFormat="1" x14ac:dyDescent="0.2"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269"/>
      <c r="BK91" s="272"/>
    </row>
    <row r="92" spans="2:63" s="1" customFormat="1" x14ac:dyDescent="0.2"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269"/>
      <c r="BJ92" s="269"/>
      <c r="BK92" s="272"/>
    </row>
    <row r="93" spans="2:63" s="1" customFormat="1" x14ac:dyDescent="0.2"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269"/>
      <c r="BJ93" s="269"/>
      <c r="BK93" s="272"/>
    </row>
    <row r="94" spans="2:63" s="1" customFormat="1" x14ac:dyDescent="0.2"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72"/>
    </row>
    <row r="95" spans="2:63" s="1" customFormat="1" x14ac:dyDescent="0.2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  <c r="BD95" s="269"/>
      <c r="BE95" s="269"/>
      <c r="BF95" s="269"/>
      <c r="BG95" s="269"/>
      <c r="BH95" s="269"/>
      <c r="BI95" s="269"/>
      <c r="BJ95" s="269"/>
      <c r="BK95" s="272"/>
    </row>
    <row r="96" spans="2:63" s="1" customFormat="1" x14ac:dyDescent="0.2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269"/>
      <c r="BE96" s="269"/>
      <c r="BF96" s="269"/>
      <c r="BG96" s="269"/>
      <c r="BH96" s="269"/>
      <c r="BI96" s="269"/>
      <c r="BJ96" s="269"/>
      <c r="BK96" s="272"/>
    </row>
    <row r="97" spans="2:63" s="1" customFormat="1" x14ac:dyDescent="0.2"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72"/>
    </row>
    <row r="98" spans="2:63" s="1" customFormat="1" x14ac:dyDescent="0.2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  <c r="AZ98" s="269"/>
      <c r="BA98" s="269"/>
      <c r="BB98" s="269"/>
      <c r="BC98" s="269"/>
      <c r="BD98" s="269"/>
      <c r="BE98" s="269"/>
      <c r="BF98" s="269"/>
      <c r="BG98" s="269"/>
      <c r="BH98" s="269"/>
      <c r="BI98" s="269"/>
      <c r="BJ98" s="269"/>
      <c r="BK98" s="272"/>
    </row>
    <row r="99" spans="2:63" s="1" customFormat="1" x14ac:dyDescent="0.2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  <c r="BE99" s="269"/>
      <c r="BF99" s="269"/>
      <c r="BG99" s="269"/>
      <c r="BH99" s="269"/>
      <c r="BI99" s="269"/>
      <c r="BJ99" s="269"/>
      <c r="BK99" s="272"/>
    </row>
    <row r="100" spans="2:63" s="1" customFormat="1" x14ac:dyDescent="0.2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2"/>
    </row>
    <row r="101" spans="2:63" s="1" customFormat="1" x14ac:dyDescent="0.2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  <c r="BE101" s="269"/>
      <c r="BF101" s="269"/>
      <c r="BG101" s="269"/>
      <c r="BH101" s="269"/>
      <c r="BI101" s="269"/>
      <c r="BJ101" s="269"/>
      <c r="BK101" s="272"/>
    </row>
    <row r="102" spans="2:63" s="1" customFormat="1" x14ac:dyDescent="0.2"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269"/>
      <c r="BK102" s="272"/>
    </row>
    <row r="103" spans="2:63" s="1" customFormat="1" x14ac:dyDescent="0.2"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269"/>
      <c r="BK103" s="272"/>
    </row>
    <row r="104" spans="2:63" s="1" customFormat="1" x14ac:dyDescent="0.2"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269"/>
      <c r="BK104" s="272"/>
    </row>
    <row r="105" spans="2:63" s="1" customFormat="1" x14ac:dyDescent="0.2"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  <c r="BE105" s="269"/>
      <c r="BF105" s="269"/>
      <c r="BG105" s="269"/>
      <c r="BH105" s="269"/>
      <c r="BI105" s="269"/>
      <c r="BJ105" s="269"/>
      <c r="BK105" s="272"/>
    </row>
    <row r="106" spans="2:63" s="1" customFormat="1" x14ac:dyDescent="0.2"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  <c r="BE106" s="269"/>
      <c r="BF106" s="269"/>
      <c r="BG106" s="269"/>
      <c r="BH106" s="269"/>
      <c r="BI106" s="269"/>
      <c r="BJ106" s="269"/>
      <c r="BK106" s="272"/>
    </row>
    <row r="107" spans="2:63" s="1" customFormat="1" x14ac:dyDescent="0.2"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  <c r="BE107" s="269"/>
      <c r="BF107" s="269"/>
      <c r="BG107" s="269"/>
      <c r="BH107" s="269"/>
      <c r="BI107" s="269"/>
      <c r="BJ107" s="269"/>
      <c r="BK107" s="272"/>
    </row>
    <row r="108" spans="2:63" s="1" customFormat="1" x14ac:dyDescent="0.2"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69"/>
      <c r="BH108" s="269"/>
      <c r="BI108" s="269"/>
      <c r="BJ108" s="269"/>
      <c r="BK108" s="272"/>
    </row>
    <row r="109" spans="2:63" s="1" customFormat="1" x14ac:dyDescent="0.2"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  <c r="AX109" s="269"/>
      <c r="AY109" s="269"/>
      <c r="AZ109" s="269"/>
      <c r="BA109" s="269"/>
      <c r="BB109" s="269"/>
      <c r="BC109" s="269"/>
      <c r="BD109" s="269"/>
      <c r="BE109" s="269"/>
      <c r="BF109" s="269"/>
      <c r="BG109" s="269"/>
      <c r="BH109" s="269"/>
      <c r="BI109" s="269"/>
      <c r="BJ109" s="269"/>
      <c r="BK109" s="272"/>
    </row>
    <row r="110" spans="2:63" s="1" customFormat="1" x14ac:dyDescent="0.2"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69"/>
      <c r="AY110" s="269"/>
      <c r="AZ110" s="269"/>
      <c r="BA110" s="269"/>
      <c r="BB110" s="269"/>
      <c r="BC110" s="269"/>
      <c r="BD110" s="269"/>
      <c r="BE110" s="269"/>
      <c r="BF110" s="269"/>
      <c r="BG110" s="269"/>
      <c r="BH110" s="269"/>
      <c r="BI110" s="269"/>
      <c r="BJ110" s="269"/>
      <c r="BK110" s="272"/>
    </row>
    <row r="111" spans="2:63" s="1" customFormat="1" x14ac:dyDescent="0.2"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  <c r="BE111" s="269"/>
      <c r="BF111" s="269"/>
      <c r="BG111" s="269"/>
      <c r="BH111" s="269"/>
      <c r="BI111" s="269"/>
      <c r="BJ111" s="269"/>
      <c r="BK111" s="272"/>
    </row>
    <row r="112" spans="2:63" s="1" customFormat="1" x14ac:dyDescent="0.2"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  <c r="AX112" s="269"/>
      <c r="AY112" s="269"/>
      <c r="AZ112" s="269"/>
      <c r="BA112" s="269"/>
      <c r="BB112" s="269"/>
      <c r="BC112" s="269"/>
      <c r="BD112" s="269"/>
      <c r="BE112" s="269"/>
      <c r="BF112" s="269"/>
      <c r="BG112" s="269"/>
      <c r="BH112" s="269"/>
      <c r="BI112" s="269"/>
      <c r="BJ112" s="269"/>
      <c r="BK112" s="272"/>
    </row>
    <row r="113" spans="2:63" s="1" customFormat="1" x14ac:dyDescent="0.2"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69"/>
      <c r="AY113" s="269"/>
      <c r="AZ113" s="269"/>
      <c r="BA113" s="269"/>
      <c r="BB113" s="269"/>
      <c r="BC113" s="269"/>
      <c r="BD113" s="269"/>
      <c r="BE113" s="269"/>
      <c r="BF113" s="269"/>
      <c r="BG113" s="269"/>
      <c r="BH113" s="269"/>
      <c r="BI113" s="269"/>
      <c r="BJ113" s="269"/>
      <c r="BK113" s="272"/>
    </row>
    <row r="114" spans="2:63" s="1" customFormat="1" x14ac:dyDescent="0.2"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72"/>
    </row>
    <row r="115" spans="2:63" s="1" customFormat="1" x14ac:dyDescent="0.2">
      <c r="B115" s="267"/>
      <c r="C115" s="267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69"/>
      <c r="AY115" s="269"/>
      <c r="AZ115" s="269"/>
      <c r="BA115" s="269"/>
      <c r="BB115" s="269"/>
      <c r="BC115" s="269"/>
      <c r="BD115" s="269"/>
      <c r="BE115" s="269"/>
      <c r="BF115" s="269"/>
      <c r="BG115" s="269"/>
      <c r="BH115" s="269"/>
      <c r="BI115" s="269"/>
      <c r="BJ115" s="269"/>
      <c r="BK115" s="272"/>
    </row>
    <row r="116" spans="2:63" s="1" customFormat="1" x14ac:dyDescent="0.2">
      <c r="B116" s="267"/>
      <c r="C116" s="267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69"/>
      <c r="AY116" s="269"/>
      <c r="AZ116" s="269"/>
      <c r="BA116" s="269"/>
      <c r="BB116" s="269"/>
      <c r="BC116" s="269"/>
      <c r="BD116" s="269"/>
      <c r="BE116" s="269"/>
      <c r="BF116" s="269"/>
      <c r="BG116" s="269"/>
      <c r="BH116" s="269"/>
      <c r="BI116" s="269"/>
      <c r="BJ116" s="269"/>
      <c r="BK116" s="272"/>
    </row>
    <row r="117" spans="2:63" s="1" customFormat="1" x14ac:dyDescent="0.2">
      <c r="B117" s="267"/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269"/>
      <c r="BE117" s="269"/>
      <c r="BF117" s="269"/>
      <c r="BG117" s="269"/>
      <c r="BH117" s="269"/>
      <c r="BI117" s="269"/>
      <c r="BJ117" s="269"/>
      <c r="BK117" s="272"/>
    </row>
    <row r="118" spans="2:63" s="1" customFormat="1" x14ac:dyDescent="0.2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69"/>
      <c r="AY118" s="269"/>
      <c r="AZ118" s="269"/>
      <c r="BA118" s="269"/>
      <c r="BB118" s="269"/>
      <c r="BC118" s="269"/>
      <c r="BD118" s="269"/>
      <c r="BE118" s="269"/>
      <c r="BF118" s="269"/>
      <c r="BG118" s="269"/>
      <c r="BH118" s="269"/>
      <c r="BI118" s="269"/>
      <c r="BJ118" s="269"/>
      <c r="BK118" s="272"/>
    </row>
    <row r="119" spans="2:63" s="1" customFormat="1" x14ac:dyDescent="0.2">
      <c r="B119" s="267"/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72"/>
    </row>
    <row r="120" spans="2:63" s="1" customFormat="1" x14ac:dyDescent="0.2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72"/>
    </row>
    <row r="121" spans="2:63" s="1" customFormat="1" x14ac:dyDescent="0.2">
      <c r="B121" s="267"/>
      <c r="C121" s="267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72"/>
    </row>
    <row r="122" spans="2:63" s="1" customFormat="1" x14ac:dyDescent="0.2">
      <c r="B122" s="267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72"/>
    </row>
    <row r="123" spans="2:63" s="1" customFormat="1" x14ac:dyDescent="0.2">
      <c r="B123" s="267"/>
      <c r="C123" s="267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69"/>
      <c r="AY123" s="269"/>
      <c r="AZ123" s="269"/>
      <c r="BA123" s="269"/>
      <c r="BB123" s="269"/>
      <c r="BC123" s="269"/>
      <c r="BD123" s="269"/>
      <c r="BE123" s="269"/>
      <c r="BF123" s="269"/>
      <c r="BG123" s="269"/>
      <c r="BH123" s="269"/>
      <c r="BI123" s="269"/>
      <c r="BJ123" s="269"/>
      <c r="BK123" s="272"/>
    </row>
    <row r="124" spans="2:63" s="1" customFormat="1" x14ac:dyDescent="0.2">
      <c r="B124" s="267"/>
      <c r="C124" s="267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69"/>
      <c r="AY124" s="269"/>
      <c r="AZ124" s="269"/>
      <c r="BA124" s="269"/>
      <c r="BB124" s="269"/>
      <c r="BC124" s="269"/>
      <c r="BD124" s="269"/>
      <c r="BE124" s="269"/>
      <c r="BF124" s="269"/>
      <c r="BG124" s="269"/>
      <c r="BH124" s="269"/>
      <c r="BI124" s="269"/>
      <c r="BJ124" s="269"/>
      <c r="BK124" s="272"/>
    </row>
    <row r="125" spans="2:63" s="1" customFormat="1" x14ac:dyDescent="0.2">
      <c r="B125" s="267"/>
      <c r="C125" s="267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69"/>
      <c r="AY125" s="269"/>
      <c r="AZ125" s="269"/>
      <c r="BA125" s="269"/>
      <c r="BB125" s="269"/>
      <c r="BC125" s="269"/>
      <c r="BD125" s="269"/>
      <c r="BE125" s="269"/>
      <c r="BF125" s="269"/>
      <c r="BG125" s="269"/>
      <c r="BH125" s="269"/>
      <c r="BI125" s="269"/>
      <c r="BJ125" s="269"/>
      <c r="BK125" s="272"/>
    </row>
    <row r="126" spans="2:63" s="1" customFormat="1" x14ac:dyDescent="0.2">
      <c r="B126" s="267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69"/>
      <c r="AY126" s="269"/>
      <c r="AZ126" s="269"/>
      <c r="BA126" s="269"/>
      <c r="BB126" s="269"/>
      <c r="BC126" s="269"/>
      <c r="BD126" s="269"/>
      <c r="BE126" s="269"/>
      <c r="BF126" s="269"/>
      <c r="BG126" s="269"/>
      <c r="BH126" s="269"/>
      <c r="BI126" s="269"/>
      <c r="BJ126" s="269"/>
      <c r="BK126" s="272"/>
    </row>
    <row r="127" spans="2:63" s="1" customFormat="1" x14ac:dyDescent="0.2"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69"/>
      <c r="AY127" s="269"/>
      <c r="AZ127" s="269"/>
      <c r="BA127" s="269"/>
      <c r="BB127" s="269"/>
      <c r="BC127" s="269"/>
      <c r="BD127" s="269"/>
      <c r="BE127" s="269"/>
      <c r="BF127" s="269"/>
      <c r="BG127" s="269"/>
      <c r="BH127" s="269"/>
      <c r="BI127" s="269"/>
      <c r="BJ127" s="269"/>
      <c r="BK127" s="272"/>
    </row>
    <row r="128" spans="2:63" s="1" customFormat="1" x14ac:dyDescent="0.2"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AY128" s="269"/>
      <c r="AZ128" s="269"/>
      <c r="BA128" s="269"/>
      <c r="BB128" s="269"/>
      <c r="BC128" s="269"/>
      <c r="BD128" s="269"/>
      <c r="BE128" s="269"/>
      <c r="BF128" s="269"/>
      <c r="BG128" s="269"/>
      <c r="BH128" s="269"/>
      <c r="BI128" s="269"/>
      <c r="BJ128" s="269"/>
      <c r="BK128" s="272"/>
    </row>
    <row r="129" spans="2:63" s="1" customFormat="1" x14ac:dyDescent="0.2">
      <c r="B129" s="267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269"/>
      <c r="BE129" s="269"/>
      <c r="BF129" s="269"/>
      <c r="BG129" s="269"/>
      <c r="BH129" s="269"/>
      <c r="BI129" s="269"/>
      <c r="BJ129" s="269"/>
      <c r="BK129" s="272"/>
    </row>
    <row r="130" spans="2:63" s="1" customFormat="1" x14ac:dyDescent="0.2">
      <c r="B130" s="267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69"/>
      <c r="AY130" s="269"/>
      <c r="AZ130" s="269"/>
      <c r="BA130" s="269"/>
      <c r="BB130" s="269"/>
      <c r="BC130" s="269"/>
      <c r="BD130" s="269"/>
      <c r="BE130" s="269"/>
      <c r="BF130" s="269"/>
      <c r="BG130" s="269"/>
      <c r="BH130" s="269"/>
      <c r="BI130" s="269"/>
      <c r="BJ130" s="269"/>
      <c r="BK130" s="272"/>
    </row>
    <row r="131" spans="2:63" s="1" customFormat="1" x14ac:dyDescent="0.2"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69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  <c r="AX131" s="269"/>
      <c r="AY131" s="269"/>
      <c r="AZ131" s="269"/>
      <c r="BA131" s="269"/>
      <c r="BB131" s="269"/>
      <c r="BC131" s="269"/>
      <c r="BD131" s="269"/>
      <c r="BE131" s="269"/>
      <c r="BF131" s="269"/>
      <c r="BG131" s="269"/>
      <c r="BH131" s="269"/>
      <c r="BI131" s="269"/>
      <c r="BJ131" s="269"/>
      <c r="BK131" s="272"/>
    </row>
    <row r="132" spans="2:63" s="1" customFormat="1" x14ac:dyDescent="0.2">
      <c r="B132" s="267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69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  <c r="AX132" s="269"/>
      <c r="AY132" s="269"/>
      <c r="AZ132" s="269"/>
      <c r="BA132" s="269"/>
      <c r="BB132" s="269"/>
      <c r="BC132" s="269"/>
      <c r="BD132" s="269"/>
      <c r="BE132" s="269"/>
      <c r="BF132" s="269"/>
      <c r="BG132" s="269"/>
      <c r="BH132" s="269"/>
      <c r="BI132" s="269"/>
      <c r="BJ132" s="269"/>
      <c r="BK132" s="272"/>
    </row>
    <row r="133" spans="2:63" s="1" customFormat="1" x14ac:dyDescent="0.2">
      <c r="B133" s="267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  <c r="AX133" s="269"/>
      <c r="AY133" s="269"/>
      <c r="AZ133" s="269"/>
      <c r="BA133" s="269"/>
      <c r="BB133" s="269"/>
      <c r="BC133" s="269"/>
      <c r="BD133" s="269"/>
      <c r="BE133" s="269"/>
      <c r="BF133" s="269"/>
      <c r="BG133" s="269"/>
      <c r="BH133" s="269"/>
      <c r="BI133" s="269"/>
      <c r="BJ133" s="269"/>
      <c r="BK133" s="272"/>
    </row>
    <row r="134" spans="2:63" s="1" customFormat="1" x14ac:dyDescent="0.2">
      <c r="B134" s="267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  <c r="AX134" s="269"/>
      <c r="AY134" s="269"/>
      <c r="AZ134" s="269"/>
      <c r="BA134" s="269"/>
      <c r="BB134" s="269"/>
      <c r="BC134" s="269"/>
      <c r="BD134" s="269"/>
      <c r="BE134" s="269"/>
      <c r="BF134" s="269"/>
      <c r="BG134" s="269"/>
      <c r="BH134" s="269"/>
      <c r="BI134" s="269"/>
      <c r="BJ134" s="269"/>
      <c r="BK134" s="272"/>
    </row>
    <row r="135" spans="2:63" s="1" customFormat="1" x14ac:dyDescent="0.2">
      <c r="B135" s="267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69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  <c r="AX135" s="269"/>
      <c r="AY135" s="269"/>
      <c r="AZ135" s="269"/>
      <c r="BA135" s="269"/>
      <c r="BB135" s="269"/>
      <c r="BC135" s="269"/>
      <c r="BD135" s="269"/>
      <c r="BE135" s="269"/>
      <c r="BF135" s="269"/>
      <c r="BG135" s="269"/>
      <c r="BH135" s="269"/>
      <c r="BI135" s="269"/>
      <c r="BJ135" s="269"/>
      <c r="BK135" s="272"/>
    </row>
    <row r="136" spans="2:63" s="1" customFormat="1" x14ac:dyDescent="0.2">
      <c r="B136" s="267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69"/>
      <c r="AY136" s="269"/>
      <c r="AZ136" s="269"/>
      <c r="BA136" s="269"/>
      <c r="BB136" s="269"/>
      <c r="BC136" s="269"/>
      <c r="BD136" s="269"/>
      <c r="BE136" s="269"/>
      <c r="BF136" s="269"/>
      <c r="BG136" s="269"/>
      <c r="BH136" s="269"/>
      <c r="BI136" s="269"/>
      <c r="BJ136" s="269"/>
      <c r="BK136" s="272"/>
    </row>
    <row r="137" spans="2:63" s="1" customFormat="1" x14ac:dyDescent="0.2">
      <c r="B137" s="267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69"/>
      <c r="AY137" s="269"/>
      <c r="AZ137" s="269"/>
      <c r="BA137" s="269"/>
      <c r="BB137" s="269"/>
      <c r="BC137" s="269"/>
      <c r="BD137" s="269"/>
      <c r="BE137" s="269"/>
      <c r="BF137" s="269"/>
      <c r="BG137" s="269"/>
      <c r="BH137" s="269"/>
      <c r="BI137" s="269"/>
      <c r="BJ137" s="269"/>
      <c r="BK137" s="272"/>
    </row>
    <row r="138" spans="2:63" s="1" customFormat="1" x14ac:dyDescent="0.2"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69"/>
      <c r="AY138" s="269"/>
      <c r="AZ138" s="269"/>
      <c r="BA138" s="269"/>
      <c r="BB138" s="269"/>
      <c r="BC138" s="269"/>
      <c r="BD138" s="269"/>
      <c r="BE138" s="269"/>
      <c r="BF138" s="269"/>
      <c r="BG138" s="269"/>
      <c r="BH138" s="269"/>
      <c r="BI138" s="269"/>
      <c r="BJ138" s="269"/>
      <c r="BK138" s="272"/>
    </row>
    <row r="139" spans="2:63" s="1" customFormat="1" x14ac:dyDescent="0.2"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  <c r="AX139" s="269"/>
      <c r="AY139" s="269"/>
      <c r="AZ139" s="269"/>
      <c r="BA139" s="269"/>
      <c r="BB139" s="269"/>
      <c r="BC139" s="269"/>
      <c r="BD139" s="269"/>
      <c r="BE139" s="269"/>
      <c r="BF139" s="269"/>
      <c r="BG139" s="269"/>
      <c r="BH139" s="269"/>
      <c r="BI139" s="269"/>
      <c r="BJ139" s="269"/>
      <c r="BK139" s="272"/>
    </row>
    <row r="140" spans="2:63" s="1" customFormat="1" x14ac:dyDescent="0.2"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  <c r="AX140" s="269"/>
      <c r="AY140" s="269"/>
      <c r="AZ140" s="269"/>
      <c r="BA140" s="269"/>
      <c r="BB140" s="269"/>
      <c r="BC140" s="269"/>
      <c r="BD140" s="269"/>
      <c r="BE140" s="269"/>
      <c r="BF140" s="269"/>
      <c r="BG140" s="269"/>
      <c r="BH140" s="269"/>
      <c r="BI140" s="269"/>
      <c r="BJ140" s="269"/>
      <c r="BK140" s="272"/>
    </row>
    <row r="141" spans="2:63" s="1" customFormat="1" x14ac:dyDescent="0.2"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69"/>
      <c r="AV141" s="269"/>
      <c r="AW141" s="269"/>
      <c r="AX141" s="269"/>
      <c r="AY141" s="269"/>
      <c r="AZ141" s="269"/>
      <c r="BA141" s="269"/>
      <c r="BB141" s="269"/>
      <c r="BC141" s="269"/>
      <c r="BD141" s="269"/>
      <c r="BE141" s="269"/>
      <c r="BF141" s="269"/>
      <c r="BG141" s="269"/>
      <c r="BH141" s="269"/>
      <c r="BI141" s="269"/>
      <c r="BJ141" s="269"/>
      <c r="BK141" s="272"/>
    </row>
    <row r="142" spans="2:63" s="1" customFormat="1" x14ac:dyDescent="0.2"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269"/>
      <c r="AQ142" s="269"/>
      <c r="AR142" s="269"/>
      <c r="AS142" s="269"/>
      <c r="AT142" s="269"/>
      <c r="AU142" s="269"/>
      <c r="AV142" s="269"/>
      <c r="AW142" s="269"/>
      <c r="AX142" s="269"/>
      <c r="AY142" s="269"/>
      <c r="AZ142" s="269"/>
      <c r="BA142" s="269"/>
      <c r="BB142" s="269"/>
      <c r="BC142" s="269"/>
      <c r="BD142" s="269"/>
      <c r="BE142" s="269"/>
      <c r="BF142" s="269"/>
      <c r="BG142" s="269"/>
      <c r="BH142" s="269"/>
      <c r="BI142" s="269"/>
      <c r="BJ142" s="269"/>
      <c r="BK142" s="272"/>
    </row>
    <row r="143" spans="2:63" s="1" customFormat="1" x14ac:dyDescent="0.2"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AW143" s="269"/>
      <c r="AX143" s="269"/>
      <c r="AY143" s="269"/>
      <c r="AZ143" s="269"/>
      <c r="BA143" s="269"/>
      <c r="BB143" s="269"/>
      <c r="BC143" s="269"/>
      <c r="BD143" s="269"/>
      <c r="BE143" s="269"/>
      <c r="BF143" s="269"/>
      <c r="BG143" s="269"/>
      <c r="BH143" s="269"/>
      <c r="BI143" s="269"/>
      <c r="BJ143" s="269"/>
      <c r="BK143" s="272"/>
    </row>
    <row r="144" spans="2:63" s="1" customFormat="1" x14ac:dyDescent="0.2"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  <c r="AX144" s="269"/>
      <c r="AY144" s="269"/>
      <c r="AZ144" s="269"/>
      <c r="BA144" s="269"/>
      <c r="BB144" s="269"/>
      <c r="BC144" s="269"/>
      <c r="BD144" s="269"/>
      <c r="BE144" s="269"/>
      <c r="BF144" s="269"/>
      <c r="BG144" s="269"/>
      <c r="BH144" s="269"/>
      <c r="BI144" s="269"/>
      <c r="BJ144" s="269"/>
      <c r="BK144" s="272"/>
    </row>
    <row r="145" spans="2:63" s="1" customFormat="1" x14ac:dyDescent="0.2"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  <c r="AX145" s="269"/>
      <c r="AY145" s="269"/>
      <c r="AZ145" s="269"/>
      <c r="BA145" s="269"/>
      <c r="BB145" s="269"/>
      <c r="BC145" s="269"/>
      <c r="BD145" s="269"/>
      <c r="BE145" s="269"/>
      <c r="BF145" s="269"/>
      <c r="BG145" s="269"/>
      <c r="BH145" s="269"/>
      <c r="BI145" s="269"/>
      <c r="BJ145" s="269"/>
      <c r="BK145" s="272"/>
    </row>
    <row r="146" spans="2:63" s="1" customFormat="1" x14ac:dyDescent="0.2"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9"/>
      <c r="AV146" s="269"/>
      <c r="AW146" s="269"/>
      <c r="AX146" s="269"/>
      <c r="AY146" s="269"/>
      <c r="AZ146" s="269"/>
      <c r="BA146" s="269"/>
      <c r="BB146" s="269"/>
      <c r="BC146" s="269"/>
      <c r="BD146" s="269"/>
      <c r="BE146" s="269"/>
      <c r="BF146" s="269"/>
      <c r="BG146" s="269"/>
      <c r="BH146" s="269"/>
      <c r="BI146" s="269"/>
      <c r="BJ146" s="269"/>
      <c r="BK146" s="272"/>
    </row>
    <row r="147" spans="2:63" s="1" customFormat="1" x14ac:dyDescent="0.2"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  <c r="AX147" s="269"/>
      <c r="AY147" s="269"/>
      <c r="AZ147" s="269"/>
      <c r="BA147" s="269"/>
      <c r="BB147" s="269"/>
      <c r="BC147" s="269"/>
      <c r="BD147" s="269"/>
      <c r="BE147" s="269"/>
      <c r="BF147" s="269"/>
      <c r="BG147" s="269"/>
      <c r="BH147" s="269"/>
      <c r="BI147" s="269"/>
      <c r="BJ147" s="269"/>
      <c r="BK147" s="272"/>
    </row>
    <row r="148" spans="2:63" s="1" customFormat="1" x14ac:dyDescent="0.2"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AY148" s="269"/>
      <c r="AZ148" s="269"/>
      <c r="BA148" s="269"/>
      <c r="BB148" s="269"/>
      <c r="BC148" s="269"/>
      <c r="BD148" s="269"/>
      <c r="BE148" s="269"/>
      <c r="BF148" s="269"/>
      <c r="BG148" s="269"/>
      <c r="BH148" s="269"/>
      <c r="BI148" s="269"/>
      <c r="BJ148" s="269"/>
      <c r="BK148" s="272"/>
    </row>
    <row r="149" spans="2:63" s="1" customFormat="1" x14ac:dyDescent="0.2"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  <c r="AX149" s="269"/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72"/>
    </row>
    <row r="150" spans="2:63" s="1" customFormat="1" x14ac:dyDescent="0.2"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  <c r="AX150" s="269"/>
      <c r="AY150" s="269"/>
      <c r="AZ150" s="269"/>
      <c r="BA150" s="269"/>
      <c r="BB150" s="269"/>
      <c r="BC150" s="269"/>
      <c r="BD150" s="269"/>
      <c r="BE150" s="269"/>
      <c r="BF150" s="269"/>
      <c r="BG150" s="269"/>
      <c r="BH150" s="269"/>
      <c r="BI150" s="269"/>
      <c r="BJ150" s="269"/>
      <c r="BK150" s="272"/>
    </row>
    <row r="151" spans="2:63" s="1" customFormat="1" x14ac:dyDescent="0.2"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  <c r="AX151" s="269"/>
      <c r="AY151" s="269"/>
      <c r="AZ151" s="269"/>
      <c r="BA151" s="269"/>
      <c r="BB151" s="269"/>
      <c r="BC151" s="269"/>
      <c r="BD151" s="269"/>
      <c r="BE151" s="269"/>
      <c r="BF151" s="269"/>
      <c r="BG151" s="269"/>
      <c r="BH151" s="269"/>
      <c r="BI151" s="269"/>
      <c r="BJ151" s="269"/>
      <c r="BK151" s="272"/>
    </row>
    <row r="152" spans="2:63" s="1" customFormat="1" x14ac:dyDescent="0.2"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  <c r="AX152" s="269"/>
      <c r="AY152" s="269"/>
      <c r="AZ152" s="269"/>
      <c r="BA152" s="269"/>
      <c r="BB152" s="269"/>
      <c r="BC152" s="269"/>
      <c r="BD152" s="269"/>
      <c r="BE152" s="269"/>
      <c r="BF152" s="269"/>
      <c r="BG152" s="269"/>
      <c r="BH152" s="269"/>
      <c r="BI152" s="269"/>
      <c r="BJ152" s="269"/>
      <c r="BK152" s="272"/>
    </row>
    <row r="153" spans="2:63" s="1" customFormat="1" x14ac:dyDescent="0.2"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  <c r="AT153" s="269"/>
      <c r="AU153" s="269"/>
      <c r="AV153" s="269"/>
      <c r="AW153" s="269"/>
      <c r="AX153" s="269"/>
      <c r="AY153" s="269"/>
      <c r="AZ153" s="269"/>
      <c r="BA153" s="269"/>
      <c r="BB153" s="269"/>
      <c r="BC153" s="269"/>
      <c r="BD153" s="269"/>
      <c r="BE153" s="269"/>
      <c r="BF153" s="269"/>
      <c r="BG153" s="269"/>
      <c r="BH153" s="269"/>
      <c r="BI153" s="269"/>
      <c r="BJ153" s="269"/>
      <c r="BK153" s="272"/>
    </row>
    <row r="154" spans="2:63" s="1" customFormat="1" x14ac:dyDescent="0.2"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  <c r="AT154" s="269"/>
      <c r="AU154" s="269"/>
      <c r="AV154" s="269"/>
      <c r="AW154" s="269"/>
      <c r="AX154" s="269"/>
      <c r="AY154" s="269"/>
      <c r="AZ154" s="269"/>
      <c r="BA154" s="269"/>
      <c r="BB154" s="269"/>
      <c r="BC154" s="269"/>
      <c r="BD154" s="269"/>
      <c r="BE154" s="269"/>
      <c r="BF154" s="269"/>
      <c r="BG154" s="269"/>
      <c r="BH154" s="269"/>
      <c r="BI154" s="269"/>
      <c r="BJ154" s="269"/>
      <c r="BK154" s="272"/>
    </row>
    <row r="155" spans="2:63" s="1" customFormat="1" x14ac:dyDescent="0.2"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  <c r="AX155" s="269"/>
      <c r="AY155" s="269"/>
      <c r="AZ155" s="269"/>
      <c r="BA155" s="269"/>
      <c r="BB155" s="269"/>
      <c r="BC155" s="269"/>
      <c r="BD155" s="269"/>
      <c r="BE155" s="269"/>
      <c r="BF155" s="269"/>
      <c r="BG155" s="269"/>
      <c r="BH155" s="269"/>
      <c r="BI155" s="269"/>
      <c r="BJ155" s="269"/>
      <c r="BK155" s="272"/>
    </row>
    <row r="156" spans="2:63" s="1" customFormat="1" x14ac:dyDescent="0.2"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  <c r="AX156" s="269"/>
      <c r="AY156" s="269"/>
      <c r="AZ156" s="269"/>
      <c r="BA156" s="269"/>
      <c r="BB156" s="269"/>
      <c r="BC156" s="269"/>
      <c r="BD156" s="269"/>
      <c r="BE156" s="269"/>
      <c r="BF156" s="269"/>
      <c r="BG156" s="269"/>
      <c r="BH156" s="269"/>
      <c r="BI156" s="269"/>
      <c r="BJ156" s="269"/>
      <c r="BK156" s="272"/>
    </row>
    <row r="157" spans="2:63" s="1" customFormat="1" x14ac:dyDescent="0.2"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AY157" s="269"/>
      <c r="AZ157" s="269"/>
      <c r="BA157" s="269"/>
      <c r="BB157" s="269"/>
      <c r="BC157" s="269"/>
      <c r="BD157" s="269"/>
      <c r="BE157" s="269"/>
      <c r="BF157" s="269"/>
      <c r="BG157" s="269"/>
      <c r="BH157" s="269"/>
      <c r="BI157" s="269"/>
      <c r="BJ157" s="269"/>
      <c r="BK157" s="272"/>
    </row>
    <row r="158" spans="2:63" s="1" customFormat="1" x14ac:dyDescent="0.2"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  <c r="BE158" s="269"/>
      <c r="BF158" s="269"/>
      <c r="BG158" s="269"/>
      <c r="BH158" s="269"/>
      <c r="BI158" s="269"/>
      <c r="BJ158" s="269"/>
      <c r="BK158" s="272"/>
    </row>
    <row r="159" spans="2:63" s="1" customFormat="1" x14ac:dyDescent="0.2"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  <c r="BE159" s="269"/>
      <c r="BF159" s="269"/>
      <c r="BG159" s="269"/>
      <c r="BH159" s="269"/>
      <c r="BI159" s="269"/>
      <c r="BJ159" s="269"/>
      <c r="BK159" s="272"/>
    </row>
    <row r="160" spans="2:63" s="1" customFormat="1" x14ac:dyDescent="0.2"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  <c r="AX160" s="269"/>
      <c r="AY160" s="269"/>
      <c r="AZ160" s="269"/>
      <c r="BA160" s="269"/>
      <c r="BB160" s="269"/>
      <c r="BC160" s="269"/>
      <c r="BD160" s="269"/>
      <c r="BE160" s="269"/>
      <c r="BF160" s="269"/>
      <c r="BG160" s="269"/>
      <c r="BH160" s="269"/>
      <c r="BI160" s="269"/>
      <c r="BJ160" s="269"/>
      <c r="BK160" s="272"/>
    </row>
    <row r="161" spans="2:63" s="1" customFormat="1" x14ac:dyDescent="0.2"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269"/>
      <c r="BD161" s="269"/>
      <c r="BE161" s="269"/>
      <c r="BF161" s="269"/>
      <c r="BG161" s="269"/>
      <c r="BH161" s="269"/>
      <c r="BI161" s="269"/>
      <c r="BJ161" s="269"/>
      <c r="BK161" s="272"/>
    </row>
    <row r="162" spans="2:63" s="1" customFormat="1" x14ac:dyDescent="0.2"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  <c r="AX162" s="269"/>
      <c r="AY162" s="269"/>
      <c r="AZ162" s="269"/>
      <c r="BA162" s="269"/>
      <c r="BB162" s="269"/>
      <c r="BC162" s="269"/>
      <c r="BD162" s="269"/>
      <c r="BE162" s="269"/>
      <c r="BF162" s="269"/>
      <c r="BG162" s="269"/>
      <c r="BH162" s="269"/>
      <c r="BI162" s="269"/>
      <c r="BJ162" s="269"/>
      <c r="BK162" s="272"/>
    </row>
    <row r="163" spans="2:63" s="1" customFormat="1" x14ac:dyDescent="0.2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  <c r="AX163" s="269"/>
      <c r="AY163" s="269"/>
      <c r="AZ163" s="269"/>
      <c r="BA163" s="269"/>
      <c r="BB163" s="269"/>
      <c r="BC163" s="269"/>
      <c r="BD163" s="269"/>
      <c r="BE163" s="269"/>
      <c r="BF163" s="269"/>
      <c r="BG163" s="269"/>
      <c r="BH163" s="269"/>
      <c r="BI163" s="269"/>
      <c r="BJ163" s="269"/>
      <c r="BK163" s="272"/>
    </row>
    <row r="164" spans="2:63" s="1" customFormat="1" x14ac:dyDescent="0.2"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72"/>
    </row>
    <row r="165" spans="2:63" s="1" customFormat="1" x14ac:dyDescent="0.2"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72"/>
    </row>
    <row r="166" spans="2:63" s="1" customFormat="1" x14ac:dyDescent="0.2"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72"/>
    </row>
    <row r="167" spans="2:63" s="1" customFormat="1" x14ac:dyDescent="0.2"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72"/>
    </row>
    <row r="168" spans="2:63" s="1" customFormat="1" x14ac:dyDescent="0.2"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72"/>
    </row>
    <row r="169" spans="2:63" s="1" customFormat="1" x14ac:dyDescent="0.2"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72"/>
    </row>
    <row r="170" spans="2:63" s="1" customFormat="1" x14ac:dyDescent="0.2"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  <c r="AX170" s="269"/>
      <c r="AY170" s="269"/>
      <c r="AZ170" s="269"/>
      <c r="BA170" s="269"/>
      <c r="BB170" s="269"/>
      <c r="BC170" s="269"/>
      <c r="BD170" s="269"/>
      <c r="BE170" s="269"/>
      <c r="BF170" s="269"/>
      <c r="BG170" s="269"/>
      <c r="BH170" s="269"/>
      <c r="BI170" s="269"/>
      <c r="BJ170" s="269"/>
      <c r="BK170" s="272"/>
    </row>
    <row r="171" spans="2:63" s="1" customFormat="1" x14ac:dyDescent="0.2"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  <c r="AL171" s="269"/>
      <c r="AM171" s="269"/>
      <c r="AN171" s="269"/>
      <c r="AO171" s="269"/>
      <c r="AP171" s="269"/>
      <c r="AQ171" s="269"/>
      <c r="AR171" s="269"/>
      <c r="AS171" s="269"/>
      <c r="AT171" s="269"/>
      <c r="AU171" s="269"/>
      <c r="AV171" s="269"/>
      <c r="AW171" s="269"/>
      <c r="AX171" s="269"/>
      <c r="AY171" s="269"/>
      <c r="AZ171" s="269"/>
      <c r="BA171" s="269"/>
      <c r="BB171" s="269"/>
      <c r="BC171" s="269"/>
      <c r="BD171" s="269"/>
      <c r="BE171" s="269"/>
      <c r="BF171" s="269"/>
      <c r="BG171" s="269"/>
      <c r="BH171" s="269"/>
      <c r="BI171" s="269"/>
      <c r="BJ171" s="269"/>
      <c r="BK171" s="272"/>
    </row>
    <row r="172" spans="2:63" s="1" customFormat="1" x14ac:dyDescent="0.2"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  <c r="AX172" s="269"/>
      <c r="AY172" s="269"/>
      <c r="AZ172" s="269"/>
      <c r="BA172" s="269"/>
      <c r="BB172" s="269"/>
      <c r="BC172" s="269"/>
      <c r="BD172" s="269"/>
      <c r="BE172" s="269"/>
      <c r="BF172" s="269"/>
      <c r="BG172" s="269"/>
      <c r="BH172" s="269"/>
      <c r="BI172" s="269"/>
      <c r="BJ172" s="269"/>
      <c r="BK172" s="272"/>
    </row>
    <row r="173" spans="2:63" s="1" customFormat="1" x14ac:dyDescent="0.2"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69"/>
      <c r="BE173" s="269"/>
      <c r="BF173" s="269"/>
      <c r="BG173" s="269"/>
      <c r="BH173" s="269"/>
      <c r="BI173" s="269"/>
      <c r="BJ173" s="269"/>
      <c r="BK173" s="272"/>
    </row>
    <row r="174" spans="2:63" s="1" customFormat="1" x14ac:dyDescent="0.2"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  <c r="BE174" s="269"/>
      <c r="BF174" s="269"/>
      <c r="BG174" s="269"/>
      <c r="BH174" s="269"/>
      <c r="BI174" s="269"/>
      <c r="BJ174" s="269"/>
      <c r="BK174" s="272"/>
    </row>
    <row r="175" spans="2:63" s="1" customFormat="1" x14ac:dyDescent="0.2"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  <c r="AX175" s="269"/>
      <c r="AY175" s="269"/>
      <c r="AZ175" s="269"/>
      <c r="BA175" s="269"/>
      <c r="BB175" s="269"/>
      <c r="BC175" s="269"/>
      <c r="BD175" s="269"/>
      <c r="BE175" s="269"/>
      <c r="BF175" s="269"/>
      <c r="BG175" s="269"/>
      <c r="BH175" s="269"/>
      <c r="BI175" s="269"/>
      <c r="BJ175" s="269"/>
      <c r="BK175" s="272"/>
    </row>
    <row r="176" spans="2:63" s="1" customFormat="1" x14ac:dyDescent="0.2">
      <c r="B176" s="267"/>
      <c r="C176" s="267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  <c r="BE176" s="269"/>
      <c r="BF176" s="269"/>
      <c r="BG176" s="269"/>
      <c r="BH176" s="269"/>
      <c r="BI176" s="269"/>
      <c r="BJ176" s="269"/>
      <c r="BK176" s="272"/>
    </row>
    <row r="177" spans="2:63" s="1" customFormat="1" x14ac:dyDescent="0.2">
      <c r="B177" s="267"/>
      <c r="C177" s="267"/>
      <c r="D177" s="267"/>
      <c r="E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272"/>
    </row>
    <row r="178" spans="2:63" s="1" customFormat="1" x14ac:dyDescent="0.2">
      <c r="B178" s="267"/>
      <c r="C178" s="267"/>
      <c r="D178" s="267"/>
      <c r="E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  <c r="AX178" s="269"/>
      <c r="AY178" s="269"/>
      <c r="AZ178" s="269"/>
      <c r="BA178" s="269"/>
      <c r="BB178" s="269"/>
      <c r="BC178" s="269"/>
      <c r="BD178" s="269"/>
      <c r="BE178" s="269"/>
      <c r="BF178" s="269"/>
      <c r="BG178" s="269"/>
      <c r="BH178" s="269"/>
      <c r="BI178" s="269"/>
      <c r="BJ178" s="269"/>
      <c r="BK178" s="272"/>
    </row>
    <row r="179" spans="2:63" s="1" customFormat="1" x14ac:dyDescent="0.2">
      <c r="B179" s="267"/>
      <c r="C179" s="267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  <c r="AX179" s="269"/>
      <c r="AY179" s="269"/>
      <c r="AZ179" s="269"/>
      <c r="BA179" s="269"/>
      <c r="BB179" s="269"/>
      <c r="BC179" s="269"/>
      <c r="BD179" s="269"/>
      <c r="BE179" s="269"/>
      <c r="BF179" s="269"/>
      <c r="BG179" s="269"/>
      <c r="BH179" s="269"/>
      <c r="BI179" s="269"/>
      <c r="BJ179" s="269"/>
      <c r="BK179" s="272"/>
    </row>
    <row r="180" spans="2:63" s="1" customFormat="1" x14ac:dyDescent="0.2">
      <c r="B180" s="267"/>
      <c r="C180" s="267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AY180" s="269"/>
      <c r="AZ180" s="269"/>
      <c r="BA180" s="269"/>
      <c r="BB180" s="269"/>
      <c r="BC180" s="269"/>
      <c r="BD180" s="269"/>
      <c r="BE180" s="269"/>
      <c r="BF180" s="269"/>
      <c r="BG180" s="269"/>
      <c r="BH180" s="269"/>
      <c r="BI180" s="269"/>
      <c r="BJ180" s="269"/>
      <c r="BK180" s="272"/>
    </row>
    <row r="181" spans="2:63" s="1" customFormat="1" x14ac:dyDescent="0.2">
      <c r="B181" s="267"/>
      <c r="C181" s="267"/>
      <c r="D181" s="267"/>
      <c r="E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  <c r="AX181" s="269"/>
      <c r="AY181" s="269"/>
      <c r="AZ181" s="269"/>
      <c r="BA181" s="269"/>
      <c r="BB181" s="269"/>
      <c r="BC181" s="269"/>
      <c r="BD181" s="269"/>
      <c r="BE181" s="269"/>
      <c r="BF181" s="269"/>
      <c r="BG181" s="269"/>
      <c r="BH181" s="269"/>
      <c r="BI181" s="269"/>
      <c r="BJ181" s="269"/>
      <c r="BK181" s="272"/>
    </row>
    <row r="182" spans="2:63" s="1" customFormat="1" x14ac:dyDescent="0.2">
      <c r="B182" s="267"/>
      <c r="C182" s="267"/>
      <c r="D182" s="267"/>
      <c r="E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69"/>
      <c r="BC182" s="269"/>
      <c r="BD182" s="269"/>
      <c r="BE182" s="269"/>
      <c r="BF182" s="269"/>
      <c r="BG182" s="269"/>
      <c r="BH182" s="269"/>
      <c r="BI182" s="269"/>
      <c r="BJ182" s="269"/>
      <c r="BK182" s="272"/>
    </row>
    <row r="183" spans="2:63" s="1" customFormat="1" x14ac:dyDescent="0.2">
      <c r="B183" s="267"/>
      <c r="C183" s="267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  <c r="AX183" s="269"/>
      <c r="AY183" s="269"/>
      <c r="AZ183" s="269"/>
      <c r="BA183" s="269"/>
      <c r="BB183" s="269"/>
      <c r="BC183" s="269"/>
      <c r="BD183" s="269"/>
      <c r="BE183" s="269"/>
      <c r="BF183" s="269"/>
      <c r="BG183" s="269"/>
      <c r="BH183" s="269"/>
      <c r="BI183" s="269"/>
      <c r="BJ183" s="269"/>
      <c r="BK183" s="272"/>
    </row>
    <row r="184" spans="2:63" s="1" customFormat="1" x14ac:dyDescent="0.2">
      <c r="B184" s="267"/>
      <c r="C184" s="267"/>
      <c r="D184" s="26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  <c r="BE184" s="269"/>
      <c r="BF184" s="269"/>
      <c r="BG184" s="269"/>
      <c r="BH184" s="269"/>
      <c r="BI184" s="269"/>
      <c r="BJ184" s="269"/>
      <c r="BK184" s="272"/>
    </row>
    <row r="185" spans="2:63" s="1" customFormat="1" x14ac:dyDescent="0.2">
      <c r="B185" s="267"/>
      <c r="C185" s="267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  <c r="AX185" s="269"/>
      <c r="AY185" s="269"/>
      <c r="AZ185" s="269"/>
      <c r="BA185" s="269"/>
      <c r="BB185" s="269"/>
      <c r="BC185" s="269"/>
      <c r="BD185" s="269"/>
      <c r="BE185" s="269"/>
      <c r="BF185" s="269"/>
      <c r="BG185" s="269"/>
      <c r="BH185" s="269"/>
      <c r="BI185" s="269"/>
      <c r="BJ185" s="269"/>
      <c r="BK185" s="272"/>
    </row>
    <row r="186" spans="2:63" s="1" customFormat="1" x14ac:dyDescent="0.2"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  <c r="AX186" s="269"/>
      <c r="AY186" s="269"/>
      <c r="AZ186" s="269"/>
      <c r="BA186" s="269"/>
      <c r="BB186" s="269"/>
      <c r="BC186" s="269"/>
      <c r="BD186" s="269"/>
      <c r="BE186" s="269"/>
      <c r="BF186" s="269"/>
      <c r="BG186" s="269"/>
      <c r="BH186" s="269"/>
      <c r="BI186" s="269"/>
      <c r="BJ186" s="269"/>
      <c r="BK186" s="272"/>
    </row>
    <row r="187" spans="2:63" s="1" customFormat="1" ht="4.5" customHeight="1" x14ac:dyDescent="0.2"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AY187" s="269"/>
      <c r="AZ187" s="269"/>
      <c r="BA187" s="269"/>
      <c r="BB187" s="269"/>
      <c r="BC187" s="269"/>
      <c r="BD187" s="269"/>
      <c r="BE187" s="269"/>
      <c r="BF187" s="269"/>
      <c r="BG187" s="269"/>
      <c r="BH187" s="269"/>
      <c r="BI187" s="269"/>
      <c r="BJ187" s="269"/>
      <c r="BK187" s="272"/>
    </row>
    <row r="188" spans="2:63" s="1" customFormat="1" ht="4.5" customHeight="1" x14ac:dyDescent="0.2"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  <c r="BE188" s="269"/>
      <c r="BF188" s="269"/>
      <c r="BG188" s="269"/>
      <c r="BH188" s="269"/>
      <c r="BI188" s="269"/>
      <c r="BJ188" s="269"/>
      <c r="BK188" s="272"/>
    </row>
    <row r="189" spans="2:63" s="1" customFormat="1" ht="4.5" customHeight="1" thickBot="1" x14ac:dyDescent="0.25">
      <c r="B189" s="267"/>
      <c r="C189" s="267"/>
      <c r="D189" s="267"/>
      <c r="E189" s="267"/>
      <c r="F189" s="267"/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  <c r="BE189" s="269"/>
      <c r="BF189" s="269"/>
      <c r="BG189" s="269"/>
      <c r="BH189" s="269"/>
      <c r="BI189" s="269"/>
      <c r="BJ189" s="269"/>
      <c r="BK189" s="272"/>
    </row>
    <row r="190" spans="2:63" ht="30" customHeight="1" thickTop="1" thickBot="1" x14ac:dyDescent="0.25">
      <c r="B190" s="267"/>
      <c r="C190" s="265"/>
      <c r="D190" s="265"/>
      <c r="E190" s="265"/>
      <c r="F190" s="265"/>
      <c r="G190" s="265"/>
      <c r="H190" s="264"/>
      <c r="I190" s="265"/>
      <c r="J190" s="265"/>
      <c r="K190" s="265"/>
      <c r="L190" s="265"/>
      <c r="M190" s="265"/>
      <c r="N190" s="265"/>
      <c r="O190" s="265"/>
      <c r="P190" s="266"/>
      <c r="Q190" s="267"/>
      <c r="R190" s="267"/>
      <c r="S190" s="267"/>
      <c r="T190" s="267"/>
      <c r="U190" s="267"/>
      <c r="V190" s="267"/>
      <c r="W190" s="267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  <c r="AX190" s="269"/>
      <c r="AY190" s="269"/>
      <c r="AZ190" s="269"/>
      <c r="BA190" s="269"/>
      <c r="BB190" s="269"/>
      <c r="BC190" s="269"/>
      <c r="BD190" s="269"/>
      <c r="BE190" s="269"/>
      <c r="BF190" s="269"/>
      <c r="BG190" s="269"/>
      <c r="BH190" s="269"/>
      <c r="BI190" s="269"/>
      <c r="BJ190" s="269"/>
      <c r="BK190" s="272"/>
    </row>
    <row r="191" spans="2:63" ht="17.25" customHeight="1" thickTop="1" x14ac:dyDescent="0.2">
      <c r="B191" s="267"/>
      <c r="C191" s="342"/>
      <c r="D191" s="343"/>
      <c r="E191" s="343"/>
      <c r="F191" s="343"/>
      <c r="G191" s="343"/>
      <c r="H191" s="343"/>
      <c r="I191" s="343"/>
      <c r="J191" s="343"/>
      <c r="K191" s="344"/>
      <c r="L191" s="344"/>
      <c r="M191" s="344"/>
      <c r="N191" s="344"/>
      <c r="O191" s="344"/>
      <c r="P191" s="345"/>
      <c r="Q191" s="267"/>
      <c r="R191" s="267"/>
      <c r="S191" s="267"/>
      <c r="T191" s="267"/>
      <c r="U191" s="267"/>
      <c r="V191" s="267"/>
      <c r="W191" s="267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72"/>
    </row>
    <row r="192" spans="2:63" ht="23.25" customHeight="1" x14ac:dyDescent="0.45">
      <c r="B192" s="267"/>
      <c r="C192" s="346"/>
      <c r="D192" s="347"/>
      <c r="E192" s="347" t="s">
        <v>78</v>
      </c>
      <c r="F192" s="348"/>
      <c r="G192" s="348"/>
      <c r="H192" s="348"/>
      <c r="I192" s="348"/>
      <c r="J192" s="348"/>
      <c r="K192" s="349"/>
      <c r="L192" s="349"/>
      <c r="M192" s="349"/>
      <c r="N192" s="349"/>
      <c r="O192" s="349"/>
      <c r="P192" s="350"/>
      <c r="Q192" s="267"/>
      <c r="R192" s="267"/>
      <c r="S192" s="267"/>
      <c r="T192" s="267"/>
      <c r="U192" s="267"/>
      <c r="V192" s="267"/>
      <c r="W192" s="267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  <c r="BE192" s="269"/>
      <c r="BF192" s="269"/>
      <c r="BG192" s="269"/>
      <c r="BH192" s="269"/>
      <c r="BI192" s="269"/>
      <c r="BJ192" s="269"/>
      <c r="BK192" s="272"/>
    </row>
    <row r="193" spans="2:64" ht="25.5" x14ac:dyDescent="0.5">
      <c r="B193" s="267"/>
      <c r="C193" s="346"/>
      <c r="D193" s="351"/>
      <c r="E193" s="352" t="s">
        <v>85</v>
      </c>
      <c r="F193" s="348"/>
      <c r="G193" s="348"/>
      <c r="H193" s="348"/>
      <c r="I193" s="348"/>
      <c r="J193" s="348"/>
      <c r="K193" s="349"/>
      <c r="L193" s="348"/>
      <c r="M193" s="348"/>
      <c r="N193" s="348"/>
      <c r="O193" s="348"/>
      <c r="P193" s="353"/>
      <c r="Q193" s="267"/>
      <c r="R193" s="267"/>
      <c r="S193" s="267"/>
      <c r="T193" s="267"/>
      <c r="U193" s="267"/>
      <c r="V193" s="267"/>
      <c r="W193" s="267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AY193" s="269"/>
      <c r="AZ193" s="269"/>
      <c r="BA193" s="269"/>
      <c r="BB193" s="269"/>
      <c r="BC193" s="269"/>
      <c r="BD193" s="269"/>
      <c r="BE193" s="269"/>
      <c r="BF193" s="269"/>
      <c r="BG193" s="269"/>
      <c r="BH193" s="269"/>
      <c r="BI193" s="269"/>
      <c r="BJ193" s="269"/>
      <c r="BK193" s="272"/>
    </row>
    <row r="194" spans="2:64" s="135" customFormat="1" ht="30.75" customHeight="1" x14ac:dyDescent="0.5">
      <c r="B194" s="270"/>
      <c r="C194" s="354"/>
      <c r="D194" s="355"/>
      <c r="E194" s="356" t="s">
        <v>86</v>
      </c>
      <c r="F194" s="357"/>
      <c r="G194" s="357"/>
      <c r="H194" s="357"/>
      <c r="I194" s="357"/>
      <c r="J194" s="357"/>
      <c r="K194" s="358"/>
      <c r="L194" s="357"/>
      <c r="M194" s="357"/>
      <c r="N194" s="357"/>
      <c r="O194" s="357"/>
      <c r="P194" s="359"/>
      <c r="Q194" s="270"/>
      <c r="R194" s="270"/>
      <c r="S194" s="270"/>
      <c r="T194" s="270"/>
      <c r="U194" s="270"/>
      <c r="V194" s="270"/>
      <c r="W194" s="270"/>
      <c r="X194" s="275"/>
      <c r="Y194" s="275"/>
      <c r="Z194" s="275"/>
      <c r="AA194" s="275"/>
      <c r="AB194" s="275"/>
      <c r="AC194" s="275"/>
      <c r="AD194" s="275"/>
      <c r="AE194" s="275"/>
      <c r="AF194" s="275"/>
      <c r="AG194" s="275"/>
      <c r="AH194" s="275"/>
      <c r="AI194" s="275"/>
      <c r="AJ194" s="275"/>
      <c r="AK194" s="275"/>
      <c r="AL194" s="275"/>
      <c r="AM194" s="275"/>
      <c r="AN194" s="275"/>
      <c r="AO194" s="275"/>
      <c r="AP194" s="275"/>
      <c r="AQ194" s="275"/>
      <c r="AR194" s="275"/>
      <c r="AS194" s="275"/>
      <c r="AT194" s="275"/>
      <c r="AU194" s="275"/>
      <c r="AV194" s="275"/>
      <c r="AW194" s="275"/>
      <c r="AX194" s="275"/>
      <c r="AY194" s="275"/>
      <c r="AZ194" s="275"/>
      <c r="BA194" s="275"/>
      <c r="BB194" s="275"/>
      <c r="BC194" s="275"/>
      <c r="BD194" s="275"/>
      <c r="BE194" s="275"/>
      <c r="BF194" s="275"/>
      <c r="BG194" s="275"/>
      <c r="BH194" s="275"/>
      <c r="BI194" s="275"/>
      <c r="BJ194" s="275"/>
      <c r="BK194" s="371"/>
      <c r="BL194" s="372"/>
    </row>
    <row r="195" spans="2:64" ht="19.5" customHeight="1" x14ac:dyDescent="0.35">
      <c r="B195" s="267"/>
      <c r="C195" s="346"/>
      <c r="D195" s="360"/>
      <c r="E195" s="361" t="s">
        <v>81</v>
      </c>
      <c r="F195" s="348"/>
      <c r="G195" s="348"/>
      <c r="H195" s="348"/>
      <c r="I195" s="348"/>
      <c r="J195" s="348"/>
      <c r="K195" s="349"/>
      <c r="L195" s="348"/>
      <c r="M195" s="348"/>
      <c r="N195" s="348"/>
      <c r="O195" s="348"/>
      <c r="P195" s="353"/>
      <c r="Q195" s="267"/>
      <c r="R195" s="267"/>
      <c r="S195" s="267"/>
      <c r="T195" s="267"/>
      <c r="U195" s="267"/>
      <c r="V195" s="267"/>
      <c r="W195" s="267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  <c r="AX195" s="269"/>
      <c r="AY195" s="269"/>
      <c r="AZ195" s="269"/>
      <c r="BA195" s="269"/>
      <c r="BB195" s="269"/>
      <c r="BC195" s="269"/>
      <c r="BD195" s="269"/>
      <c r="BE195" s="269"/>
      <c r="BF195" s="269"/>
      <c r="BG195" s="269"/>
      <c r="BH195" s="269"/>
      <c r="BI195" s="269"/>
      <c r="BJ195" s="269"/>
      <c r="BK195" s="272"/>
    </row>
    <row r="196" spans="2:64" ht="17.25" x14ac:dyDescent="0.3">
      <c r="B196" s="267"/>
      <c r="C196" s="346"/>
      <c r="D196" s="360"/>
      <c r="E196" s="362" t="s">
        <v>79</v>
      </c>
      <c r="F196" s="348"/>
      <c r="G196" s="348"/>
      <c r="H196" s="348"/>
      <c r="I196" s="348"/>
      <c r="J196" s="348"/>
      <c r="K196" s="349"/>
      <c r="L196" s="348"/>
      <c r="M196" s="348"/>
      <c r="N196" s="348"/>
      <c r="O196" s="348"/>
      <c r="P196" s="353"/>
      <c r="Q196" s="267"/>
      <c r="R196" s="267"/>
      <c r="S196" s="267"/>
      <c r="T196" s="267"/>
      <c r="U196" s="267"/>
      <c r="V196" s="267"/>
      <c r="W196" s="267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AY196" s="269"/>
      <c r="AZ196" s="269"/>
      <c r="BA196" s="269"/>
      <c r="BB196" s="269"/>
      <c r="BC196" s="269"/>
      <c r="BD196" s="269"/>
      <c r="BE196" s="269"/>
      <c r="BF196" s="269"/>
      <c r="BG196" s="269"/>
      <c r="BH196" s="269"/>
      <c r="BI196" s="269"/>
      <c r="BJ196" s="269"/>
      <c r="BK196" s="272"/>
    </row>
    <row r="197" spans="2:64" ht="17.25" x14ac:dyDescent="0.3">
      <c r="B197" s="267"/>
      <c r="C197" s="346"/>
      <c r="D197" s="360"/>
      <c r="E197" s="360" t="s">
        <v>80</v>
      </c>
      <c r="F197" s="348"/>
      <c r="G197" s="348"/>
      <c r="H197" s="348"/>
      <c r="I197" s="348"/>
      <c r="J197" s="348"/>
      <c r="K197" s="349"/>
      <c r="L197" s="348"/>
      <c r="M197" s="348"/>
      <c r="N197" s="348"/>
      <c r="O197" s="348"/>
      <c r="P197" s="353"/>
      <c r="Q197" s="267"/>
      <c r="R197" s="267"/>
      <c r="S197" s="267"/>
      <c r="T197" s="267"/>
      <c r="U197" s="267"/>
      <c r="V197" s="267"/>
      <c r="W197" s="267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  <c r="BE197" s="269"/>
      <c r="BF197" s="269"/>
      <c r="BG197" s="269"/>
      <c r="BH197" s="269"/>
      <c r="BI197" s="269"/>
      <c r="BJ197" s="269"/>
      <c r="BK197" s="272"/>
    </row>
    <row r="198" spans="2:64" ht="7.5" customHeight="1" x14ac:dyDescent="0.3">
      <c r="B198" s="267"/>
      <c r="C198" s="346"/>
      <c r="D198" s="360"/>
      <c r="E198" s="360"/>
      <c r="F198" s="348"/>
      <c r="G198" s="348"/>
      <c r="H198" s="348"/>
      <c r="I198" s="348"/>
      <c r="J198" s="348"/>
      <c r="K198" s="349"/>
      <c r="L198" s="348"/>
      <c r="M198" s="348"/>
      <c r="N198" s="348"/>
      <c r="O198" s="348"/>
      <c r="P198" s="353"/>
      <c r="Q198" s="267"/>
      <c r="R198" s="267"/>
      <c r="S198" s="267"/>
      <c r="T198" s="267"/>
      <c r="U198" s="267"/>
      <c r="V198" s="267"/>
      <c r="W198" s="267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  <c r="BE198" s="269"/>
      <c r="BF198" s="269"/>
      <c r="BG198" s="269"/>
      <c r="BH198" s="269"/>
      <c r="BI198" s="269"/>
      <c r="BJ198" s="269"/>
      <c r="BK198" s="272"/>
    </row>
    <row r="199" spans="2:64" ht="20.25" x14ac:dyDescent="0.35">
      <c r="B199" s="267"/>
      <c r="C199" s="346"/>
      <c r="D199" s="360"/>
      <c r="E199" s="361" t="s">
        <v>82</v>
      </c>
      <c r="F199" s="348"/>
      <c r="G199" s="348"/>
      <c r="H199" s="348"/>
      <c r="I199" s="348"/>
      <c r="J199" s="348"/>
      <c r="K199" s="349"/>
      <c r="L199" s="348"/>
      <c r="M199" s="348"/>
      <c r="N199" s="348"/>
      <c r="O199" s="348"/>
      <c r="P199" s="353"/>
      <c r="Q199" s="267"/>
      <c r="R199" s="267"/>
      <c r="S199" s="267"/>
      <c r="T199" s="267"/>
      <c r="U199" s="267"/>
      <c r="V199" s="267"/>
      <c r="W199" s="267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  <c r="AX199" s="269"/>
      <c r="AY199" s="269"/>
      <c r="AZ199" s="269"/>
      <c r="BA199" s="269"/>
      <c r="BB199" s="269"/>
      <c r="BC199" s="269"/>
      <c r="BD199" s="269"/>
      <c r="BE199" s="269"/>
      <c r="BF199" s="269"/>
      <c r="BG199" s="269"/>
      <c r="BH199" s="269"/>
      <c r="BI199" s="269"/>
      <c r="BJ199" s="269"/>
      <c r="BK199" s="272"/>
    </row>
    <row r="200" spans="2:64" ht="17.25" x14ac:dyDescent="0.3">
      <c r="B200" s="267"/>
      <c r="C200" s="346"/>
      <c r="D200" s="360"/>
      <c r="E200" s="362" t="s">
        <v>103</v>
      </c>
      <c r="F200" s="348"/>
      <c r="G200" s="348"/>
      <c r="H200" s="348"/>
      <c r="I200" s="348"/>
      <c r="J200" s="348"/>
      <c r="K200" s="349"/>
      <c r="L200" s="348"/>
      <c r="M200" s="348"/>
      <c r="N200" s="348"/>
      <c r="O200" s="348"/>
      <c r="P200" s="353"/>
      <c r="Q200" s="267"/>
      <c r="R200" s="267"/>
      <c r="S200" s="267"/>
      <c r="T200" s="267"/>
      <c r="U200" s="267"/>
      <c r="V200" s="267"/>
      <c r="W200" s="267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9"/>
      <c r="AV200" s="269"/>
      <c r="AW200" s="269"/>
      <c r="AX200" s="269"/>
      <c r="AY200" s="269"/>
      <c r="AZ200" s="269"/>
      <c r="BA200" s="269"/>
      <c r="BB200" s="269"/>
      <c r="BC200" s="269"/>
      <c r="BD200" s="269"/>
      <c r="BE200" s="269"/>
      <c r="BF200" s="269"/>
      <c r="BG200" s="269"/>
      <c r="BH200" s="269"/>
      <c r="BI200" s="269"/>
      <c r="BJ200" s="269"/>
      <c r="BK200" s="272"/>
    </row>
    <row r="201" spans="2:64" ht="17.25" x14ac:dyDescent="0.3">
      <c r="B201" s="267"/>
      <c r="C201" s="346"/>
      <c r="D201" s="360"/>
      <c r="E201" s="362" t="s">
        <v>104</v>
      </c>
      <c r="F201" s="348"/>
      <c r="G201" s="348"/>
      <c r="H201" s="348"/>
      <c r="I201" s="348"/>
      <c r="J201" s="348"/>
      <c r="K201" s="349"/>
      <c r="L201" s="348"/>
      <c r="M201" s="348"/>
      <c r="N201" s="348"/>
      <c r="O201" s="348"/>
      <c r="P201" s="353"/>
      <c r="Q201" s="267"/>
      <c r="R201" s="267"/>
      <c r="S201" s="267"/>
      <c r="T201" s="267"/>
      <c r="U201" s="267"/>
      <c r="V201" s="267"/>
      <c r="W201" s="267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9"/>
      <c r="AV201" s="269"/>
      <c r="AW201" s="269"/>
      <c r="AX201" s="269"/>
      <c r="AY201" s="269"/>
      <c r="AZ201" s="269"/>
      <c r="BA201" s="269"/>
      <c r="BB201" s="269"/>
      <c r="BC201" s="269"/>
      <c r="BD201" s="269"/>
      <c r="BE201" s="269"/>
      <c r="BF201" s="269"/>
      <c r="BG201" s="269"/>
      <c r="BH201" s="269"/>
      <c r="BI201" s="269"/>
      <c r="BJ201" s="269"/>
      <c r="BK201" s="272"/>
    </row>
    <row r="202" spans="2:64" ht="9" customHeight="1" x14ac:dyDescent="0.3">
      <c r="B202" s="267"/>
      <c r="C202" s="346"/>
      <c r="D202" s="360"/>
      <c r="E202" s="360"/>
      <c r="F202" s="348"/>
      <c r="G202" s="348"/>
      <c r="H202" s="348"/>
      <c r="I202" s="348"/>
      <c r="J202" s="348"/>
      <c r="K202" s="349"/>
      <c r="L202" s="348"/>
      <c r="M202" s="348"/>
      <c r="N202" s="348"/>
      <c r="O202" s="348"/>
      <c r="P202" s="353"/>
      <c r="Q202" s="267"/>
      <c r="R202" s="267"/>
      <c r="S202" s="267"/>
      <c r="T202" s="267"/>
      <c r="U202" s="267"/>
      <c r="V202" s="267"/>
      <c r="W202" s="267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  <c r="AX202" s="269"/>
      <c r="AY202" s="269"/>
      <c r="AZ202" s="269"/>
      <c r="BA202" s="269"/>
      <c r="BB202" s="269"/>
      <c r="BC202" s="269"/>
      <c r="BD202" s="269"/>
      <c r="BE202" s="269"/>
      <c r="BF202" s="269"/>
      <c r="BG202" s="269"/>
      <c r="BH202" s="269"/>
      <c r="BI202" s="269"/>
      <c r="BJ202" s="269"/>
      <c r="BK202" s="272"/>
    </row>
    <row r="203" spans="2:64" ht="21.75" customHeight="1" x14ac:dyDescent="0.5">
      <c r="B203" s="267"/>
      <c r="C203" s="346"/>
      <c r="D203" s="351"/>
      <c r="E203" s="361" t="s">
        <v>83</v>
      </c>
      <c r="F203" s="348"/>
      <c r="G203" s="348"/>
      <c r="H203" s="348"/>
      <c r="I203" s="348"/>
      <c r="J203" s="348"/>
      <c r="K203" s="349"/>
      <c r="L203" s="348"/>
      <c r="M203" s="348"/>
      <c r="N203" s="348"/>
      <c r="O203" s="348"/>
      <c r="P203" s="353"/>
      <c r="Q203" s="267"/>
      <c r="R203" s="267"/>
      <c r="S203" s="267"/>
      <c r="T203" s="267"/>
      <c r="U203" s="267"/>
      <c r="V203" s="267"/>
      <c r="W203" s="267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  <c r="AX203" s="269"/>
      <c r="AY203" s="269"/>
      <c r="AZ203" s="269"/>
      <c r="BA203" s="269"/>
      <c r="BB203" s="269"/>
      <c r="BC203" s="269"/>
      <c r="BD203" s="269"/>
      <c r="BE203" s="269"/>
      <c r="BF203" s="269"/>
      <c r="BG203" s="269"/>
      <c r="BH203" s="269"/>
      <c r="BI203" s="269"/>
      <c r="BJ203" s="269"/>
      <c r="BK203" s="272"/>
    </row>
    <row r="204" spans="2:64" ht="17.25" x14ac:dyDescent="0.3">
      <c r="B204" s="267"/>
      <c r="C204" s="346"/>
      <c r="D204" s="360"/>
      <c r="E204" s="362" t="s">
        <v>87</v>
      </c>
      <c r="F204" s="348"/>
      <c r="G204" s="348"/>
      <c r="H204" s="348"/>
      <c r="I204" s="348"/>
      <c r="J204" s="348"/>
      <c r="K204" s="349"/>
      <c r="L204" s="348"/>
      <c r="M204" s="348"/>
      <c r="N204" s="348"/>
      <c r="O204" s="348"/>
      <c r="P204" s="353"/>
      <c r="Q204" s="267"/>
      <c r="R204" s="267"/>
      <c r="S204" s="267"/>
      <c r="T204" s="267"/>
      <c r="U204" s="267"/>
      <c r="V204" s="267"/>
      <c r="W204" s="267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AM204" s="269"/>
      <c r="AN204" s="269"/>
      <c r="AO204" s="269"/>
      <c r="AP204" s="269"/>
      <c r="AQ204" s="269"/>
      <c r="AR204" s="269"/>
      <c r="AS204" s="269"/>
      <c r="AT204" s="269"/>
      <c r="AU204" s="269"/>
      <c r="AV204" s="269"/>
      <c r="AW204" s="269"/>
      <c r="AX204" s="269"/>
      <c r="AY204" s="269"/>
      <c r="AZ204" s="269"/>
      <c r="BA204" s="269"/>
      <c r="BB204" s="269"/>
      <c r="BC204" s="269"/>
      <c r="BD204" s="269"/>
      <c r="BE204" s="269"/>
      <c r="BF204" s="269"/>
      <c r="BG204" s="269"/>
      <c r="BH204" s="269"/>
      <c r="BI204" s="269"/>
      <c r="BJ204" s="269"/>
      <c r="BK204" s="272"/>
    </row>
    <row r="205" spans="2:64" ht="17.25" x14ac:dyDescent="0.3">
      <c r="B205" s="267"/>
      <c r="C205" s="346"/>
      <c r="D205" s="360"/>
      <c r="E205" s="362" t="s">
        <v>84</v>
      </c>
      <c r="F205" s="348"/>
      <c r="G205" s="348"/>
      <c r="H205" s="348"/>
      <c r="I205" s="348"/>
      <c r="J205" s="348"/>
      <c r="K205" s="349"/>
      <c r="L205" s="348"/>
      <c r="M205" s="348"/>
      <c r="N205" s="348"/>
      <c r="O205" s="348"/>
      <c r="P205" s="353"/>
      <c r="Q205" s="267"/>
      <c r="R205" s="267"/>
      <c r="S205" s="267"/>
      <c r="T205" s="267"/>
      <c r="U205" s="267"/>
      <c r="V205" s="267"/>
      <c r="W205" s="267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  <c r="AX205" s="269"/>
      <c r="AY205" s="269"/>
      <c r="AZ205" s="269"/>
      <c r="BA205" s="269"/>
      <c r="BB205" s="269"/>
      <c r="BC205" s="269"/>
      <c r="BD205" s="269"/>
      <c r="BE205" s="269"/>
      <c r="BF205" s="269"/>
      <c r="BG205" s="269"/>
      <c r="BH205" s="269"/>
      <c r="BI205" s="269"/>
      <c r="BJ205" s="269"/>
      <c r="BK205" s="272"/>
    </row>
    <row r="206" spans="2:64" ht="17.25" x14ac:dyDescent="0.3">
      <c r="B206" s="267"/>
      <c r="C206" s="346"/>
      <c r="D206" s="360"/>
      <c r="E206" s="360"/>
      <c r="F206" s="348"/>
      <c r="G206" s="348"/>
      <c r="H206" s="348"/>
      <c r="I206" s="348"/>
      <c r="J206" s="348"/>
      <c r="K206" s="349"/>
      <c r="L206" s="348"/>
      <c r="M206" s="348"/>
      <c r="N206" s="348"/>
      <c r="O206" s="348"/>
      <c r="P206" s="353"/>
      <c r="Q206" s="267"/>
      <c r="R206" s="267"/>
      <c r="S206" s="267"/>
      <c r="T206" s="267"/>
      <c r="U206" s="267"/>
      <c r="V206" s="267"/>
      <c r="W206" s="267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  <c r="AX206" s="269"/>
      <c r="AY206" s="269"/>
      <c r="AZ206" s="269"/>
      <c r="BA206" s="269"/>
      <c r="BB206" s="269"/>
      <c r="BC206" s="269"/>
      <c r="BD206" s="269"/>
      <c r="BE206" s="269"/>
      <c r="BF206" s="269"/>
      <c r="BG206" s="269"/>
      <c r="BH206" s="269"/>
      <c r="BI206" s="269"/>
      <c r="BJ206" s="269"/>
      <c r="BK206" s="272"/>
    </row>
    <row r="207" spans="2:64" ht="20.25" x14ac:dyDescent="0.35">
      <c r="B207" s="267"/>
      <c r="C207" s="346"/>
      <c r="D207" s="360"/>
      <c r="E207" s="361" t="s">
        <v>90</v>
      </c>
      <c r="F207" s="348"/>
      <c r="G207" s="348"/>
      <c r="H207" s="348"/>
      <c r="I207" s="348"/>
      <c r="J207" s="348"/>
      <c r="K207" s="349"/>
      <c r="L207" s="348"/>
      <c r="M207" s="348"/>
      <c r="N207" s="348"/>
      <c r="O207" s="348"/>
      <c r="P207" s="353"/>
      <c r="Q207" s="267"/>
      <c r="R207" s="267"/>
      <c r="S207" s="267"/>
      <c r="T207" s="267"/>
      <c r="U207" s="267"/>
      <c r="V207" s="267"/>
      <c r="W207" s="267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  <c r="AX207" s="269"/>
      <c r="AY207" s="269"/>
      <c r="AZ207" s="269"/>
      <c r="BA207" s="269"/>
      <c r="BB207" s="269"/>
      <c r="BC207" s="269"/>
      <c r="BD207" s="269"/>
      <c r="BE207" s="269"/>
      <c r="BF207" s="269"/>
      <c r="BG207" s="269"/>
      <c r="BH207" s="269"/>
      <c r="BI207" s="269"/>
      <c r="BJ207" s="269"/>
      <c r="BK207" s="272"/>
    </row>
    <row r="208" spans="2:64" ht="17.25" x14ac:dyDescent="0.3">
      <c r="B208" s="267"/>
      <c r="C208" s="346"/>
      <c r="D208" s="360"/>
      <c r="E208" s="362" t="s">
        <v>88</v>
      </c>
      <c r="F208" s="348"/>
      <c r="G208" s="348"/>
      <c r="H208" s="348"/>
      <c r="I208" s="348"/>
      <c r="J208" s="348"/>
      <c r="K208" s="349"/>
      <c r="L208" s="348"/>
      <c r="M208" s="348"/>
      <c r="N208" s="348"/>
      <c r="O208" s="348"/>
      <c r="P208" s="353"/>
      <c r="Q208" s="267"/>
      <c r="R208" s="267"/>
      <c r="S208" s="267"/>
      <c r="T208" s="267"/>
      <c r="U208" s="267"/>
      <c r="V208" s="267"/>
      <c r="W208" s="267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AO208" s="269"/>
      <c r="AP208" s="269"/>
      <c r="AQ208" s="269"/>
      <c r="AR208" s="269"/>
      <c r="AS208" s="269"/>
      <c r="AT208" s="269"/>
      <c r="AU208" s="269"/>
      <c r="AV208" s="269"/>
      <c r="AW208" s="269"/>
      <c r="AX208" s="269"/>
      <c r="AY208" s="269"/>
      <c r="AZ208" s="269"/>
      <c r="BA208" s="269"/>
      <c r="BB208" s="269"/>
      <c r="BC208" s="269"/>
      <c r="BD208" s="269"/>
      <c r="BE208" s="269"/>
      <c r="BF208" s="269"/>
      <c r="BG208" s="269"/>
      <c r="BH208" s="269"/>
      <c r="BI208" s="269"/>
      <c r="BJ208" s="269"/>
      <c r="BK208" s="272"/>
    </row>
    <row r="209" spans="2:63" ht="17.25" x14ac:dyDescent="0.3">
      <c r="B209" s="267"/>
      <c r="C209" s="346"/>
      <c r="D209" s="360"/>
      <c r="E209" s="362" t="s">
        <v>105</v>
      </c>
      <c r="F209" s="348"/>
      <c r="G209" s="348"/>
      <c r="H209" s="348"/>
      <c r="I209" s="348"/>
      <c r="J209" s="348"/>
      <c r="K209" s="349"/>
      <c r="L209" s="348"/>
      <c r="M209" s="348"/>
      <c r="N209" s="348"/>
      <c r="O209" s="348"/>
      <c r="P209" s="353"/>
      <c r="Q209" s="267"/>
      <c r="R209" s="267"/>
      <c r="S209" s="267"/>
      <c r="T209" s="267"/>
      <c r="U209" s="267"/>
      <c r="V209" s="267"/>
      <c r="W209" s="267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  <c r="AX209" s="269"/>
      <c r="AY209" s="269"/>
      <c r="AZ209" s="269"/>
      <c r="BA209" s="269"/>
      <c r="BB209" s="269"/>
      <c r="BC209" s="269"/>
      <c r="BD209" s="269"/>
      <c r="BE209" s="269"/>
      <c r="BF209" s="269"/>
      <c r="BG209" s="269"/>
      <c r="BH209" s="269"/>
      <c r="BI209" s="269"/>
      <c r="BJ209" s="269"/>
      <c r="BK209" s="272"/>
    </row>
    <row r="210" spans="2:63" ht="17.25" x14ac:dyDescent="0.3">
      <c r="B210" s="267"/>
      <c r="C210" s="346"/>
      <c r="D210" s="360"/>
      <c r="E210" s="360"/>
      <c r="F210" s="348"/>
      <c r="G210" s="348"/>
      <c r="H210" s="348"/>
      <c r="I210" s="348"/>
      <c r="J210" s="348"/>
      <c r="K210" s="349"/>
      <c r="L210" s="348"/>
      <c r="M210" s="348"/>
      <c r="N210" s="348"/>
      <c r="O210" s="348"/>
      <c r="P210" s="353"/>
      <c r="Q210" s="267"/>
      <c r="R210" s="267"/>
      <c r="S210" s="267"/>
      <c r="T210" s="267"/>
      <c r="U210" s="267"/>
      <c r="V210" s="267"/>
      <c r="W210" s="267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AO210" s="269"/>
      <c r="AP210" s="269"/>
      <c r="AQ210" s="269"/>
      <c r="AR210" s="269"/>
      <c r="AS210" s="269"/>
      <c r="AT210" s="269"/>
      <c r="AU210" s="269"/>
      <c r="AV210" s="269"/>
      <c r="AW210" s="269"/>
      <c r="AX210" s="269"/>
      <c r="AY210" s="269"/>
      <c r="AZ210" s="269"/>
      <c r="BA210" s="269"/>
      <c r="BB210" s="269"/>
      <c r="BC210" s="269"/>
      <c r="BD210" s="269"/>
      <c r="BE210" s="269"/>
      <c r="BF210" s="269"/>
      <c r="BG210" s="269"/>
      <c r="BH210" s="269"/>
      <c r="BI210" s="269"/>
      <c r="BJ210" s="269"/>
      <c r="BK210" s="272"/>
    </row>
    <row r="211" spans="2:63" ht="25.5" x14ac:dyDescent="0.5">
      <c r="B211" s="267"/>
      <c r="C211" s="346"/>
      <c r="D211" s="360"/>
      <c r="E211" s="356" t="s">
        <v>89</v>
      </c>
      <c r="F211" s="348"/>
      <c r="G211" s="348"/>
      <c r="H211" s="348"/>
      <c r="I211" s="348"/>
      <c r="J211" s="348"/>
      <c r="K211" s="349"/>
      <c r="L211" s="348"/>
      <c r="M211" s="348"/>
      <c r="N211" s="348"/>
      <c r="O211" s="348"/>
      <c r="P211" s="353"/>
      <c r="Q211" s="267"/>
      <c r="R211" s="267"/>
      <c r="S211" s="267"/>
      <c r="T211" s="267"/>
      <c r="U211" s="267"/>
      <c r="V211" s="267"/>
      <c r="W211" s="267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  <c r="AL211" s="269"/>
      <c r="AM211" s="269"/>
      <c r="AN211" s="269"/>
      <c r="AO211" s="269"/>
      <c r="AP211" s="269"/>
      <c r="AQ211" s="269"/>
      <c r="AR211" s="269"/>
      <c r="AS211" s="269"/>
      <c r="AT211" s="269"/>
      <c r="AU211" s="269"/>
      <c r="AV211" s="269"/>
      <c r="AW211" s="269"/>
      <c r="AX211" s="269"/>
      <c r="AY211" s="269"/>
      <c r="AZ211" s="269"/>
      <c r="BA211" s="269"/>
      <c r="BB211" s="269"/>
      <c r="BC211" s="269"/>
      <c r="BD211" s="269"/>
      <c r="BE211" s="269"/>
      <c r="BF211" s="269"/>
      <c r="BG211" s="269"/>
      <c r="BH211" s="269"/>
      <c r="BI211" s="269"/>
      <c r="BJ211" s="269"/>
      <c r="BK211" s="272"/>
    </row>
    <row r="212" spans="2:63" ht="18.75" customHeight="1" x14ac:dyDescent="0.5">
      <c r="B212" s="267"/>
      <c r="C212" s="346"/>
      <c r="D212" s="348"/>
      <c r="E212" s="373" t="s">
        <v>100</v>
      </c>
      <c r="F212" s="348"/>
      <c r="G212" s="348"/>
      <c r="H212" s="348"/>
      <c r="I212" s="348"/>
      <c r="J212" s="348"/>
      <c r="K212" s="349"/>
      <c r="L212" s="348"/>
      <c r="M212" s="348"/>
      <c r="N212" s="348"/>
      <c r="O212" s="348"/>
      <c r="P212" s="353"/>
      <c r="Q212" s="267"/>
      <c r="R212" s="267"/>
      <c r="S212" s="267"/>
      <c r="T212" s="267"/>
      <c r="U212" s="267"/>
      <c r="V212" s="267"/>
      <c r="W212" s="267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  <c r="AX212" s="269"/>
      <c r="AY212" s="269"/>
      <c r="AZ212" s="269"/>
      <c r="BA212" s="269"/>
      <c r="BB212" s="269"/>
      <c r="BC212" s="269"/>
      <c r="BD212" s="269"/>
      <c r="BE212" s="269"/>
      <c r="BF212" s="269"/>
      <c r="BG212" s="269"/>
      <c r="BH212" s="269"/>
      <c r="BI212" s="269"/>
      <c r="BJ212" s="269"/>
      <c r="BK212" s="272"/>
    </row>
    <row r="213" spans="2:63" ht="13.5" thickBot="1" x14ac:dyDescent="0.25">
      <c r="B213" s="267"/>
      <c r="C213" s="363"/>
      <c r="D213" s="364"/>
      <c r="E213" s="364"/>
      <c r="F213" s="364"/>
      <c r="G213" s="364"/>
      <c r="H213" s="364"/>
      <c r="I213" s="364"/>
      <c r="J213" s="365"/>
      <c r="K213" s="366"/>
      <c r="L213" s="364"/>
      <c r="M213" s="364"/>
      <c r="N213" s="364"/>
      <c r="O213" s="364"/>
      <c r="P213" s="367"/>
      <c r="Q213" s="267"/>
      <c r="R213" s="267"/>
      <c r="S213" s="267"/>
      <c r="T213" s="267"/>
      <c r="U213" s="267"/>
      <c r="V213" s="267"/>
      <c r="W213" s="267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AO213" s="269"/>
      <c r="AP213" s="269"/>
      <c r="AQ213" s="269"/>
      <c r="AR213" s="269"/>
      <c r="AS213" s="269"/>
      <c r="AT213" s="269"/>
      <c r="AU213" s="269"/>
      <c r="AV213" s="269"/>
      <c r="AW213" s="269"/>
      <c r="AX213" s="269"/>
      <c r="AY213" s="269"/>
      <c r="AZ213" s="269"/>
      <c r="BA213" s="269"/>
      <c r="BB213" s="269"/>
      <c r="BC213" s="269"/>
      <c r="BD213" s="269"/>
      <c r="BE213" s="269"/>
      <c r="BF213" s="269"/>
      <c r="BG213" s="269"/>
      <c r="BH213" s="269"/>
      <c r="BI213" s="269"/>
      <c r="BJ213" s="269"/>
      <c r="BK213" s="272"/>
    </row>
    <row r="214" spans="2:63" x14ac:dyDescent="0.2">
      <c r="B214" s="267"/>
      <c r="C214" s="323"/>
      <c r="D214" s="324"/>
      <c r="E214" s="324"/>
      <c r="F214" s="324"/>
      <c r="G214" s="324"/>
      <c r="H214" s="324"/>
      <c r="I214" s="324"/>
      <c r="J214" s="324"/>
      <c r="K214" s="324"/>
      <c r="L214" s="324"/>
      <c r="M214" s="324"/>
      <c r="N214" s="324"/>
      <c r="O214" s="324"/>
      <c r="P214" s="325"/>
      <c r="Q214" s="267"/>
      <c r="R214" s="267"/>
      <c r="S214" s="267"/>
      <c r="T214" s="267"/>
      <c r="U214" s="267"/>
      <c r="V214" s="267"/>
      <c r="W214" s="267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  <c r="BE214" s="269"/>
      <c r="BF214" s="269"/>
      <c r="BG214" s="269"/>
      <c r="BH214" s="269"/>
      <c r="BI214" s="269"/>
      <c r="BJ214" s="269"/>
      <c r="BK214" s="272"/>
    </row>
    <row r="215" spans="2:63" x14ac:dyDescent="0.2">
      <c r="B215" s="267"/>
      <c r="C215" s="326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327"/>
      <c r="Q215" s="267"/>
      <c r="R215" s="267"/>
      <c r="S215" s="267"/>
      <c r="T215" s="267"/>
      <c r="U215" s="267"/>
      <c r="V215" s="267"/>
      <c r="W215" s="267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AO215" s="269"/>
      <c r="AP215" s="269"/>
      <c r="AQ215" s="269"/>
      <c r="AR215" s="269"/>
      <c r="AS215" s="269"/>
      <c r="AT215" s="269"/>
      <c r="AU215" s="269"/>
      <c r="AV215" s="269"/>
      <c r="AW215" s="269"/>
      <c r="AX215" s="269"/>
      <c r="AY215" s="269"/>
      <c r="AZ215" s="269"/>
      <c r="BA215" s="269"/>
      <c r="BB215" s="269"/>
      <c r="BC215" s="269"/>
      <c r="BD215" s="269"/>
      <c r="BE215" s="269"/>
      <c r="BF215" s="269"/>
      <c r="BG215" s="269"/>
      <c r="BH215" s="269"/>
      <c r="BI215" s="269"/>
      <c r="BJ215" s="269"/>
      <c r="BK215" s="272"/>
    </row>
    <row r="216" spans="2:63" ht="37.5" x14ac:dyDescent="0.7">
      <c r="B216" s="267"/>
      <c r="C216" s="326"/>
      <c r="D216" s="278"/>
      <c r="E216" s="278"/>
      <c r="F216" s="278"/>
      <c r="G216" s="461" t="s">
        <v>96</v>
      </c>
      <c r="H216" s="461"/>
      <c r="I216" s="461"/>
      <c r="J216" s="461"/>
      <c r="K216" s="461"/>
      <c r="L216" s="461"/>
      <c r="M216" s="333"/>
      <c r="N216" s="333"/>
      <c r="O216" s="333"/>
      <c r="P216" s="327"/>
      <c r="Q216" s="267"/>
      <c r="R216" s="267"/>
      <c r="S216" s="267"/>
      <c r="T216" s="267"/>
      <c r="U216" s="267"/>
      <c r="V216" s="267"/>
      <c r="W216" s="267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  <c r="AL216" s="269"/>
      <c r="AM216" s="269"/>
      <c r="AN216" s="269"/>
      <c r="AO216" s="269"/>
      <c r="AP216" s="269"/>
      <c r="AQ216" s="269"/>
      <c r="AR216" s="269"/>
      <c r="AS216" s="269"/>
      <c r="AT216" s="269"/>
      <c r="AU216" s="269"/>
      <c r="AV216" s="269"/>
      <c r="AW216" s="269"/>
      <c r="AX216" s="269"/>
      <c r="AY216" s="269"/>
      <c r="AZ216" s="269"/>
      <c r="BA216" s="269"/>
      <c r="BB216" s="269"/>
      <c r="BC216" s="269"/>
      <c r="BD216" s="269"/>
      <c r="BE216" s="269"/>
      <c r="BF216" s="269"/>
      <c r="BG216" s="269"/>
      <c r="BH216" s="269"/>
      <c r="BI216" s="269"/>
      <c r="BJ216" s="269"/>
      <c r="BK216" s="272"/>
    </row>
    <row r="217" spans="2:63" ht="38.25" x14ac:dyDescent="0.65">
      <c r="B217" s="269"/>
      <c r="C217" s="326"/>
      <c r="D217" s="278"/>
      <c r="E217" s="278"/>
      <c r="F217" s="278"/>
      <c r="G217" s="278"/>
      <c r="H217" s="334"/>
      <c r="I217" s="334"/>
      <c r="J217" s="334"/>
      <c r="K217" s="334"/>
      <c r="L217" s="334"/>
      <c r="M217" s="334"/>
      <c r="N217" s="334"/>
      <c r="O217" s="334"/>
      <c r="P217" s="327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  <c r="AJ217" s="269"/>
      <c r="AK217" s="269"/>
      <c r="AL217" s="269"/>
      <c r="AM217" s="269"/>
      <c r="AN217" s="269"/>
      <c r="AO217" s="269"/>
      <c r="AP217" s="269"/>
      <c r="AQ217" s="269"/>
      <c r="AR217" s="269"/>
      <c r="AS217" s="269"/>
      <c r="AT217" s="269"/>
      <c r="AU217" s="269"/>
      <c r="AV217" s="269"/>
      <c r="AW217" s="269"/>
      <c r="AX217" s="269"/>
      <c r="AY217" s="269"/>
      <c r="AZ217" s="269"/>
      <c r="BA217" s="269"/>
      <c r="BB217" s="269"/>
      <c r="BC217" s="269"/>
      <c r="BD217" s="269"/>
      <c r="BE217" s="269"/>
      <c r="BF217" s="269"/>
      <c r="BG217" s="269"/>
      <c r="BH217" s="269"/>
      <c r="BI217" s="269"/>
      <c r="BJ217" s="269"/>
      <c r="BK217" s="340"/>
    </row>
    <row r="218" spans="2:63" x14ac:dyDescent="0.2">
      <c r="B218" s="269"/>
      <c r="C218" s="326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327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  <c r="AL218" s="269"/>
      <c r="AM218" s="269"/>
      <c r="AN218" s="269"/>
      <c r="AO218" s="269"/>
      <c r="AP218" s="269"/>
      <c r="AQ218" s="269"/>
      <c r="AR218" s="269"/>
      <c r="AS218" s="269"/>
      <c r="AT218" s="269"/>
      <c r="AU218" s="269"/>
      <c r="AV218" s="269"/>
      <c r="AW218" s="269"/>
      <c r="AX218" s="269"/>
      <c r="AY218" s="269"/>
      <c r="AZ218" s="269"/>
      <c r="BA218" s="269"/>
      <c r="BB218" s="269"/>
      <c r="BC218" s="269"/>
      <c r="BD218" s="269"/>
      <c r="BE218" s="269"/>
      <c r="BF218" s="269"/>
      <c r="BG218" s="269"/>
      <c r="BH218" s="269"/>
      <c r="BI218" s="269"/>
      <c r="BJ218" s="269"/>
      <c r="BK218" s="340"/>
    </row>
    <row r="219" spans="2:63" x14ac:dyDescent="0.2">
      <c r="B219" s="269"/>
      <c r="C219" s="326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327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  <c r="AX219" s="269"/>
      <c r="AY219" s="269"/>
      <c r="AZ219" s="269"/>
      <c r="BA219" s="269"/>
      <c r="BB219" s="269"/>
      <c r="BC219" s="269"/>
      <c r="BD219" s="269"/>
      <c r="BE219" s="269"/>
      <c r="BF219" s="269"/>
      <c r="BG219" s="269"/>
      <c r="BH219" s="269"/>
      <c r="BI219" s="269"/>
      <c r="BJ219" s="269"/>
      <c r="BK219" s="340"/>
    </row>
    <row r="220" spans="2:63" x14ac:dyDescent="0.2">
      <c r="B220" s="269"/>
      <c r="C220" s="326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327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AK220" s="269"/>
      <c r="AL220" s="269"/>
      <c r="AM220" s="269"/>
      <c r="AN220" s="269"/>
      <c r="AO220" s="269"/>
      <c r="AP220" s="269"/>
      <c r="AQ220" s="269"/>
      <c r="AR220" s="269"/>
      <c r="AS220" s="269"/>
      <c r="AT220" s="269"/>
      <c r="AU220" s="269"/>
      <c r="AV220" s="269"/>
      <c r="AW220" s="269"/>
      <c r="AX220" s="269"/>
      <c r="AY220" s="269"/>
      <c r="AZ220" s="269"/>
      <c r="BA220" s="269"/>
      <c r="BB220" s="269"/>
      <c r="BC220" s="269"/>
      <c r="BD220" s="269"/>
      <c r="BE220" s="269"/>
      <c r="BF220" s="269"/>
      <c r="BG220" s="269"/>
      <c r="BH220" s="269"/>
      <c r="BI220" s="269"/>
      <c r="BJ220" s="269"/>
      <c r="BK220" s="340"/>
    </row>
    <row r="221" spans="2:63" x14ac:dyDescent="0.2">
      <c r="B221" s="269"/>
      <c r="C221" s="326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327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  <c r="AJ221" s="269"/>
      <c r="AK221" s="269"/>
      <c r="AL221" s="269"/>
      <c r="AM221" s="269"/>
      <c r="AN221" s="269"/>
      <c r="AO221" s="269"/>
      <c r="AP221" s="269"/>
      <c r="AQ221" s="269"/>
      <c r="AR221" s="269"/>
      <c r="AS221" s="269"/>
      <c r="AT221" s="269"/>
      <c r="AU221" s="269"/>
      <c r="AV221" s="269"/>
      <c r="AW221" s="269"/>
      <c r="AX221" s="269"/>
      <c r="AY221" s="269"/>
      <c r="AZ221" s="269"/>
      <c r="BA221" s="269"/>
      <c r="BB221" s="269"/>
      <c r="BC221" s="269"/>
      <c r="BD221" s="269"/>
      <c r="BE221" s="269"/>
      <c r="BF221" s="269"/>
      <c r="BG221" s="269"/>
      <c r="BH221" s="269"/>
      <c r="BI221" s="269"/>
      <c r="BJ221" s="269"/>
      <c r="BK221" s="340"/>
    </row>
    <row r="222" spans="2:63" x14ac:dyDescent="0.2">
      <c r="B222" s="269"/>
      <c r="C222" s="326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327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AK222" s="269"/>
      <c r="AL222" s="269"/>
      <c r="AM222" s="269"/>
      <c r="AN222" s="269"/>
      <c r="AO222" s="269"/>
      <c r="AP222" s="269"/>
      <c r="AQ222" s="269"/>
      <c r="AR222" s="269"/>
      <c r="AS222" s="269"/>
      <c r="AT222" s="269"/>
      <c r="AU222" s="269"/>
      <c r="AV222" s="269"/>
      <c r="AW222" s="269"/>
      <c r="AX222" s="269"/>
      <c r="AY222" s="269"/>
      <c r="AZ222" s="269"/>
      <c r="BA222" s="269"/>
      <c r="BB222" s="269"/>
      <c r="BC222" s="269"/>
      <c r="BD222" s="269"/>
      <c r="BE222" s="269"/>
      <c r="BF222" s="269"/>
      <c r="BG222" s="269"/>
      <c r="BH222" s="269"/>
      <c r="BI222" s="269"/>
      <c r="BJ222" s="269"/>
      <c r="BK222" s="340"/>
    </row>
    <row r="223" spans="2:63" x14ac:dyDescent="0.2">
      <c r="B223" s="269"/>
      <c r="C223" s="326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327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  <c r="AJ223" s="269"/>
      <c r="AK223" s="269"/>
      <c r="AL223" s="269"/>
      <c r="AM223" s="269"/>
      <c r="AN223" s="269"/>
      <c r="AO223" s="269"/>
      <c r="AP223" s="269"/>
      <c r="AQ223" s="269"/>
      <c r="AR223" s="269"/>
      <c r="AS223" s="269"/>
      <c r="AT223" s="269"/>
      <c r="AU223" s="269"/>
      <c r="AV223" s="269"/>
      <c r="AW223" s="269"/>
      <c r="AX223" s="269"/>
      <c r="AY223" s="269"/>
      <c r="AZ223" s="269"/>
      <c r="BA223" s="269"/>
      <c r="BB223" s="269"/>
      <c r="BC223" s="269"/>
      <c r="BD223" s="269"/>
      <c r="BE223" s="269"/>
      <c r="BF223" s="269"/>
      <c r="BG223" s="269"/>
      <c r="BH223" s="269"/>
      <c r="BI223" s="269"/>
      <c r="BJ223" s="269"/>
      <c r="BK223" s="340"/>
    </row>
    <row r="224" spans="2:63" ht="17.25" x14ac:dyDescent="0.3">
      <c r="B224" s="269"/>
      <c r="C224" s="326"/>
      <c r="D224" s="278"/>
      <c r="E224" s="278"/>
      <c r="F224" s="332" t="s">
        <v>97</v>
      </c>
      <c r="G224" s="278"/>
      <c r="H224" s="281"/>
      <c r="I224" s="278"/>
      <c r="J224" s="278"/>
      <c r="K224" s="278"/>
      <c r="L224" s="278"/>
      <c r="M224" s="278"/>
      <c r="N224" s="278"/>
      <c r="O224" s="278"/>
      <c r="P224" s="327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69"/>
      <c r="AO224" s="269"/>
      <c r="AP224" s="269"/>
      <c r="AQ224" s="269"/>
      <c r="AR224" s="269"/>
      <c r="AS224" s="269"/>
      <c r="AT224" s="269"/>
      <c r="AU224" s="269"/>
      <c r="AV224" s="269"/>
      <c r="AW224" s="269"/>
      <c r="AX224" s="269"/>
      <c r="AY224" s="269"/>
      <c r="AZ224" s="269"/>
      <c r="BA224" s="269"/>
      <c r="BB224" s="269"/>
      <c r="BC224" s="269"/>
      <c r="BD224" s="269"/>
      <c r="BE224" s="269"/>
      <c r="BF224" s="269"/>
      <c r="BG224" s="269"/>
      <c r="BH224" s="269"/>
      <c r="BI224" s="269"/>
      <c r="BJ224" s="269"/>
      <c r="BK224" s="340"/>
    </row>
    <row r="225" spans="2:63" ht="17.25" x14ac:dyDescent="0.3">
      <c r="B225" s="269"/>
      <c r="C225" s="326"/>
      <c r="D225" s="331"/>
      <c r="E225" s="331"/>
      <c r="F225" s="332" t="s">
        <v>98</v>
      </c>
      <c r="G225" s="332"/>
      <c r="H225" s="281"/>
      <c r="I225" s="332"/>
      <c r="J225" s="332"/>
      <c r="K225" s="332"/>
      <c r="L225" s="332"/>
      <c r="M225" s="332"/>
      <c r="N225" s="332"/>
      <c r="O225" s="332"/>
      <c r="P225" s="327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  <c r="AJ225" s="269"/>
      <c r="AK225" s="269"/>
      <c r="AL225" s="269"/>
      <c r="AM225" s="269"/>
      <c r="AN225" s="269"/>
      <c r="AO225" s="269"/>
      <c r="AP225" s="269"/>
      <c r="AQ225" s="269"/>
      <c r="AR225" s="269"/>
      <c r="AS225" s="269"/>
      <c r="AT225" s="269"/>
      <c r="AU225" s="269"/>
      <c r="AV225" s="269"/>
      <c r="AW225" s="269"/>
      <c r="AX225" s="269"/>
      <c r="AY225" s="269"/>
      <c r="AZ225" s="269"/>
      <c r="BA225" s="269"/>
      <c r="BB225" s="269"/>
      <c r="BC225" s="269"/>
      <c r="BD225" s="269"/>
      <c r="BE225" s="269"/>
      <c r="BF225" s="269"/>
      <c r="BG225" s="269"/>
      <c r="BH225" s="269"/>
      <c r="BI225" s="269"/>
      <c r="BJ225" s="269"/>
      <c r="BK225" s="340"/>
    </row>
    <row r="226" spans="2:63" x14ac:dyDescent="0.2">
      <c r="B226" s="269"/>
      <c r="C226" s="326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327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AK226" s="269"/>
      <c r="AL226" s="269"/>
      <c r="AM226" s="269"/>
      <c r="AN226" s="269"/>
      <c r="AO226" s="269"/>
      <c r="AP226" s="269"/>
      <c r="AQ226" s="269"/>
      <c r="AR226" s="269"/>
      <c r="AS226" s="269"/>
      <c r="AT226" s="269"/>
      <c r="AU226" s="269"/>
      <c r="AV226" s="269"/>
      <c r="AW226" s="269"/>
      <c r="AX226" s="269"/>
      <c r="AY226" s="269"/>
      <c r="AZ226" s="269"/>
      <c r="BA226" s="269"/>
      <c r="BB226" s="269"/>
      <c r="BC226" s="269"/>
      <c r="BD226" s="269"/>
      <c r="BE226" s="269"/>
      <c r="BF226" s="269"/>
      <c r="BG226" s="269"/>
      <c r="BH226" s="269"/>
      <c r="BI226" s="269"/>
      <c r="BJ226" s="269"/>
      <c r="BK226" s="340"/>
    </row>
    <row r="227" spans="2:63" x14ac:dyDescent="0.2">
      <c r="B227" s="269"/>
      <c r="C227" s="326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327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69"/>
      <c r="AR227" s="269"/>
      <c r="AS227" s="269"/>
      <c r="AT227" s="269"/>
      <c r="AU227" s="269"/>
      <c r="AV227" s="269"/>
      <c r="AW227" s="269"/>
      <c r="AX227" s="269"/>
      <c r="AY227" s="269"/>
      <c r="AZ227" s="269"/>
      <c r="BA227" s="269"/>
      <c r="BB227" s="269"/>
      <c r="BC227" s="269"/>
      <c r="BD227" s="269"/>
      <c r="BE227" s="269"/>
      <c r="BF227" s="269"/>
      <c r="BG227" s="269"/>
      <c r="BH227" s="269"/>
      <c r="BI227" s="269"/>
      <c r="BJ227" s="269"/>
      <c r="BK227" s="340"/>
    </row>
    <row r="228" spans="2:63" ht="13.5" thickBot="1" x14ac:dyDescent="0.25">
      <c r="B228" s="269"/>
      <c r="C228" s="328"/>
      <c r="D228" s="329"/>
      <c r="E228" s="329"/>
      <c r="F228" s="329"/>
      <c r="G228" s="329"/>
      <c r="H228" s="329"/>
      <c r="I228" s="329"/>
      <c r="J228" s="329"/>
      <c r="K228" s="329"/>
      <c r="L228" s="329"/>
      <c r="M228" s="329"/>
      <c r="N228" s="329"/>
      <c r="O228" s="329"/>
      <c r="P228" s="330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  <c r="AX228" s="269"/>
      <c r="AY228" s="269"/>
      <c r="AZ228" s="269"/>
      <c r="BA228" s="269"/>
      <c r="BB228" s="269"/>
      <c r="BC228" s="269"/>
      <c r="BD228" s="269"/>
      <c r="BE228" s="269"/>
      <c r="BF228" s="269"/>
      <c r="BG228" s="269"/>
      <c r="BH228" s="269"/>
      <c r="BI228" s="269"/>
      <c r="BJ228" s="269"/>
      <c r="BK228" s="340"/>
    </row>
    <row r="229" spans="2:63" s="1" customFormat="1" x14ac:dyDescent="0.2">
      <c r="B229" s="269"/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  <c r="AL229" s="269"/>
      <c r="AM229" s="269"/>
      <c r="AN229" s="269"/>
      <c r="AO229" s="269"/>
      <c r="AP229" s="269"/>
      <c r="AQ229" s="269"/>
      <c r="AR229" s="269"/>
      <c r="AS229" s="269"/>
      <c r="AT229" s="269"/>
      <c r="AU229" s="269"/>
      <c r="AV229" s="269"/>
      <c r="AW229" s="269"/>
      <c r="AX229" s="269"/>
      <c r="AY229" s="269"/>
      <c r="AZ229" s="269"/>
      <c r="BA229" s="269"/>
      <c r="BB229" s="269"/>
      <c r="BC229" s="269"/>
      <c r="BD229" s="269"/>
      <c r="BE229" s="269"/>
      <c r="BF229" s="269"/>
      <c r="BG229" s="269"/>
      <c r="BH229" s="269"/>
      <c r="BI229" s="269"/>
      <c r="BJ229" s="269"/>
      <c r="BK229" s="340"/>
    </row>
    <row r="230" spans="2:63" s="1" customFormat="1" x14ac:dyDescent="0.2">
      <c r="B230" s="269"/>
      <c r="C230" s="269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  <c r="BE230" s="269"/>
      <c r="BF230" s="269"/>
      <c r="BG230" s="269"/>
      <c r="BH230" s="269"/>
      <c r="BI230" s="269"/>
      <c r="BJ230" s="269"/>
      <c r="BK230" s="340"/>
    </row>
    <row r="231" spans="2:63" s="1" customFormat="1" x14ac:dyDescent="0.2">
      <c r="B231" s="269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69"/>
      <c r="AT231" s="269"/>
      <c r="AU231" s="269"/>
      <c r="AV231" s="269"/>
      <c r="AW231" s="269"/>
      <c r="AX231" s="269"/>
      <c r="AY231" s="269"/>
      <c r="AZ231" s="269"/>
      <c r="BA231" s="269"/>
      <c r="BB231" s="269"/>
      <c r="BC231" s="269"/>
      <c r="BD231" s="269"/>
      <c r="BE231" s="269"/>
      <c r="BF231" s="269"/>
      <c r="BG231" s="269"/>
      <c r="BH231" s="269"/>
      <c r="BI231" s="269"/>
      <c r="BJ231" s="269"/>
      <c r="BK231" s="340"/>
    </row>
    <row r="232" spans="2:63" s="1" customFormat="1" x14ac:dyDescent="0.2">
      <c r="B232" s="269"/>
      <c r="C232" s="269"/>
      <c r="D232" s="269"/>
      <c r="E232" s="269"/>
      <c r="F232" s="269"/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AO232" s="269"/>
      <c r="AP232" s="269"/>
      <c r="AQ232" s="269"/>
      <c r="AR232" s="269"/>
      <c r="AS232" s="269"/>
      <c r="AT232" s="269"/>
      <c r="AU232" s="269"/>
      <c r="AV232" s="269"/>
      <c r="AW232" s="269"/>
      <c r="AX232" s="269"/>
      <c r="AY232" s="269"/>
      <c r="AZ232" s="269"/>
      <c r="BA232" s="269"/>
      <c r="BB232" s="269"/>
      <c r="BC232" s="269"/>
      <c r="BD232" s="269"/>
      <c r="BE232" s="269"/>
      <c r="BF232" s="269"/>
      <c r="BG232" s="269"/>
      <c r="BH232" s="269"/>
      <c r="BI232" s="269"/>
      <c r="BJ232" s="269"/>
      <c r="BK232" s="340"/>
    </row>
    <row r="233" spans="2:63" s="1" customFormat="1" x14ac:dyDescent="0.2">
      <c r="B233" s="269"/>
      <c r="C233" s="269"/>
      <c r="D233" s="269"/>
      <c r="E233" s="269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69"/>
      <c r="BC233" s="269"/>
      <c r="BD233" s="269"/>
      <c r="BE233" s="269"/>
      <c r="BF233" s="269"/>
      <c r="BG233" s="269"/>
      <c r="BH233" s="269"/>
      <c r="BI233" s="269"/>
      <c r="BJ233" s="269"/>
      <c r="BK233" s="340"/>
    </row>
    <row r="234" spans="2:63" s="1" customFormat="1" x14ac:dyDescent="0.2">
      <c r="B234" s="269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269"/>
      <c r="AX234" s="269"/>
      <c r="AY234" s="269"/>
      <c r="AZ234" s="269"/>
      <c r="BA234" s="269"/>
      <c r="BB234" s="269"/>
      <c r="BC234" s="269"/>
      <c r="BD234" s="269"/>
      <c r="BE234" s="269"/>
      <c r="BF234" s="269"/>
      <c r="BG234" s="269"/>
      <c r="BH234" s="269"/>
      <c r="BI234" s="269"/>
      <c r="BJ234" s="269"/>
      <c r="BK234" s="340"/>
    </row>
    <row r="235" spans="2:63" s="1" customFormat="1" x14ac:dyDescent="0.2">
      <c r="B235" s="269"/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AO235" s="269"/>
      <c r="AP235" s="269"/>
      <c r="AQ235" s="269"/>
      <c r="AR235" s="269"/>
      <c r="AS235" s="269"/>
      <c r="AT235" s="269"/>
      <c r="AU235" s="269"/>
      <c r="AV235" s="269"/>
      <c r="AW235" s="269"/>
      <c r="AX235" s="269"/>
      <c r="AY235" s="269"/>
      <c r="AZ235" s="269"/>
      <c r="BA235" s="269"/>
      <c r="BB235" s="269"/>
      <c r="BC235" s="269"/>
      <c r="BD235" s="269"/>
      <c r="BE235" s="269"/>
      <c r="BF235" s="269"/>
      <c r="BG235" s="269"/>
      <c r="BH235" s="269"/>
      <c r="BI235" s="269"/>
      <c r="BJ235" s="269"/>
      <c r="BK235" s="340"/>
    </row>
    <row r="236" spans="2:63" s="1" customFormat="1" x14ac:dyDescent="0.2">
      <c r="B236" s="269"/>
      <c r="C236" s="269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  <c r="AX236" s="269"/>
      <c r="AY236" s="269"/>
      <c r="AZ236" s="269"/>
      <c r="BA236" s="269"/>
      <c r="BB236" s="269"/>
      <c r="BC236" s="269"/>
      <c r="BD236" s="269"/>
      <c r="BE236" s="269"/>
      <c r="BF236" s="269"/>
      <c r="BG236" s="269"/>
      <c r="BH236" s="269"/>
      <c r="BI236" s="269"/>
      <c r="BJ236" s="269"/>
      <c r="BK236" s="340"/>
    </row>
    <row r="237" spans="2:63" s="1" customFormat="1" x14ac:dyDescent="0.2">
      <c r="B237" s="269"/>
      <c r="C237" s="269"/>
      <c r="D237" s="269"/>
      <c r="E237" s="269"/>
      <c r="F237" s="269"/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AO237" s="269"/>
      <c r="AP237" s="269"/>
      <c r="AQ237" s="269"/>
      <c r="AR237" s="269"/>
      <c r="AS237" s="269"/>
      <c r="AT237" s="269"/>
      <c r="AU237" s="269"/>
      <c r="AV237" s="269"/>
      <c r="AW237" s="269"/>
      <c r="AX237" s="269"/>
      <c r="AY237" s="269"/>
      <c r="AZ237" s="269"/>
      <c r="BA237" s="269"/>
      <c r="BB237" s="269"/>
      <c r="BC237" s="269"/>
      <c r="BD237" s="269"/>
      <c r="BE237" s="269"/>
      <c r="BF237" s="269"/>
      <c r="BG237" s="269"/>
      <c r="BH237" s="269"/>
      <c r="BI237" s="269"/>
      <c r="BJ237" s="269"/>
      <c r="BK237" s="340"/>
    </row>
    <row r="238" spans="2:63" s="1" customFormat="1" x14ac:dyDescent="0.2">
      <c r="B238" s="269"/>
      <c r="C238" s="269"/>
      <c r="D238" s="269"/>
      <c r="E238" s="269"/>
      <c r="F238" s="269"/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269"/>
      <c r="AX238" s="269"/>
      <c r="AY238" s="269"/>
      <c r="AZ238" s="269"/>
      <c r="BA238" s="269"/>
      <c r="BB238" s="269"/>
      <c r="BC238" s="269"/>
      <c r="BD238" s="269"/>
      <c r="BE238" s="269"/>
      <c r="BF238" s="269"/>
      <c r="BG238" s="269"/>
      <c r="BH238" s="269"/>
      <c r="BI238" s="269"/>
      <c r="BJ238" s="269"/>
      <c r="BK238" s="340"/>
    </row>
    <row r="239" spans="2:63" s="1" customFormat="1" x14ac:dyDescent="0.2">
      <c r="B239" s="269"/>
      <c r="C239" s="269"/>
      <c r="D239" s="269"/>
      <c r="E239" s="269"/>
      <c r="F239" s="269"/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  <c r="AL239" s="269"/>
      <c r="AM239" s="269"/>
      <c r="AN239" s="269"/>
      <c r="AO239" s="269"/>
      <c r="AP239" s="269"/>
      <c r="AQ239" s="269"/>
      <c r="AR239" s="269"/>
      <c r="AS239" s="269"/>
      <c r="AT239" s="269"/>
      <c r="AU239" s="269"/>
      <c r="AV239" s="269"/>
      <c r="AW239" s="269"/>
      <c r="AX239" s="269"/>
      <c r="AY239" s="269"/>
      <c r="AZ239" s="269"/>
      <c r="BA239" s="269"/>
      <c r="BB239" s="269"/>
      <c r="BC239" s="269"/>
      <c r="BD239" s="269"/>
      <c r="BE239" s="269"/>
      <c r="BF239" s="269"/>
      <c r="BG239" s="269"/>
      <c r="BH239" s="269"/>
      <c r="BI239" s="269"/>
      <c r="BJ239" s="269"/>
      <c r="BK239" s="340"/>
    </row>
    <row r="240" spans="2:63" s="1" customFormat="1" x14ac:dyDescent="0.2">
      <c r="B240" s="269"/>
      <c r="C240" s="269"/>
      <c r="D240" s="269"/>
      <c r="E240" s="269"/>
      <c r="F240" s="269"/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  <c r="AX240" s="269"/>
      <c r="AY240" s="269"/>
      <c r="AZ240" s="269"/>
      <c r="BA240" s="269"/>
      <c r="BB240" s="269"/>
      <c r="BC240" s="269"/>
      <c r="BD240" s="269"/>
      <c r="BE240" s="269"/>
      <c r="BF240" s="269"/>
      <c r="BG240" s="269"/>
      <c r="BH240" s="269"/>
      <c r="BI240" s="269"/>
      <c r="BJ240" s="269"/>
      <c r="BK240" s="340"/>
    </row>
    <row r="241" spans="2:63" s="1" customFormat="1" x14ac:dyDescent="0.2">
      <c r="B241" s="269"/>
      <c r="C241" s="269"/>
      <c r="D241" s="269"/>
      <c r="E241" s="269"/>
      <c r="F241" s="269"/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  <c r="AL241" s="269"/>
      <c r="AM241" s="269"/>
      <c r="AN241" s="269"/>
      <c r="AO241" s="269"/>
      <c r="AP241" s="269"/>
      <c r="AQ241" s="269"/>
      <c r="AR241" s="269"/>
      <c r="AS241" s="269"/>
      <c r="AT241" s="269"/>
      <c r="AU241" s="269"/>
      <c r="AV241" s="269"/>
      <c r="AW241" s="269"/>
      <c r="AX241" s="269"/>
      <c r="AY241" s="269"/>
      <c r="AZ241" s="269"/>
      <c r="BA241" s="269"/>
      <c r="BB241" s="269"/>
      <c r="BC241" s="269"/>
      <c r="BD241" s="269"/>
      <c r="BE241" s="269"/>
      <c r="BF241" s="269"/>
      <c r="BG241" s="269"/>
      <c r="BH241" s="269"/>
      <c r="BI241" s="269"/>
      <c r="BJ241" s="269"/>
      <c r="BK241" s="340"/>
    </row>
    <row r="242" spans="2:63" s="1" customFormat="1" x14ac:dyDescent="0.2">
      <c r="B242" s="269"/>
      <c r="C242" s="269"/>
      <c r="D242" s="269"/>
      <c r="E242" s="269"/>
      <c r="F242" s="269"/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  <c r="AL242" s="269"/>
      <c r="AM242" s="269"/>
      <c r="AN242" s="269"/>
      <c r="AO242" s="269"/>
      <c r="AP242" s="269"/>
      <c r="AQ242" s="269"/>
      <c r="AR242" s="269"/>
      <c r="AS242" s="269"/>
      <c r="AT242" s="269"/>
      <c r="AU242" s="269"/>
      <c r="AV242" s="269"/>
      <c r="AW242" s="269"/>
      <c r="AX242" s="269"/>
      <c r="AY242" s="269"/>
      <c r="AZ242" s="269"/>
      <c r="BA242" s="269"/>
      <c r="BB242" s="269"/>
      <c r="BC242" s="269"/>
      <c r="BD242" s="269"/>
      <c r="BE242" s="269"/>
      <c r="BF242" s="269"/>
      <c r="BG242" s="269"/>
      <c r="BH242" s="269"/>
      <c r="BI242" s="269"/>
      <c r="BJ242" s="269"/>
      <c r="BK242" s="340"/>
    </row>
    <row r="243" spans="2:63" s="1" customFormat="1" x14ac:dyDescent="0.2">
      <c r="B243" s="269"/>
      <c r="C243" s="269"/>
      <c r="D243" s="269"/>
      <c r="E243" s="269"/>
      <c r="F243" s="269"/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  <c r="AL243" s="269"/>
      <c r="AM243" s="269"/>
      <c r="AN243" s="269"/>
      <c r="AO243" s="269"/>
      <c r="AP243" s="269"/>
      <c r="AQ243" s="269"/>
      <c r="AR243" s="269"/>
      <c r="AS243" s="269"/>
      <c r="AT243" s="269"/>
      <c r="AU243" s="269"/>
      <c r="AV243" s="269"/>
      <c r="AW243" s="269"/>
      <c r="AX243" s="269"/>
      <c r="AY243" s="269"/>
      <c r="AZ243" s="269"/>
      <c r="BA243" s="269"/>
      <c r="BB243" s="269"/>
      <c r="BC243" s="269"/>
      <c r="BD243" s="269"/>
      <c r="BE243" s="269"/>
      <c r="BF243" s="269"/>
      <c r="BG243" s="269"/>
      <c r="BH243" s="269"/>
      <c r="BI243" s="269"/>
      <c r="BJ243" s="269"/>
      <c r="BK243" s="340"/>
    </row>
    <row r="244" spans="2:63" s="1" customFormat="1" x14ac:dyDescent="0.2">
      <c r="B244" s="269"/>
      <c r="C244" s="269"/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  <c r="AX244" s="269"/>
      <c r="AY244" s="269"/>
      <c r="AZ244" s="269"/>
      <c r="BA244" s="269"/>
      <c r="BB244" s="269"/>
      <c r="BC244" s="269"/>
      <c r="BD244" s="269"/>
      <c r="BE244" s="269"/>
      <c r="BF244" s="269"/>
      <c r="BG244" s="269"/>
      <c r="BH244" s="269"/>
      <c r="BI244" s="269"/>
      <c r="BJ244" s="269"/>
      <c r="BK244" s="340"/>
    </row>
    <row r="245" spans="2:63" s="1" customFormat="1" x14ac:dyDescent="0.2">
      <c r="B245" s="269"/>
      <c r="C245" s="269"/>
      <c r="D245" s="269"/>
      <c r="E245" s="269"/>
      <c r="F245" s="269"/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  <c r="AX245" s="269"/>
      <c r="AY245" s="269"/>
      <c r="AZ245" s="269"/>
      <c r="BA245" s="269"/>
      <c r="BB245" s="269"/>
      <c r="BC245" s="269"/>
      <c r="BD245" s="269"/>
      <c r="BE245" s="269"/>
      <c r="BF245" s="269"/>
      <c r="BG245" s="269"/>
      <c r="BH245" s="269"/>
      <c r="BI245" s="269"/>
      <c r="BJ245" s="269"/>
      <c r="BK245" s="340"/>
    </row>
    <row r="246" spans="2:63" s="1" customFormat="1" x14ac:dyDescent="0.2">
      <c r="B246" s="269"/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  <c r="AL246" s="269"/>
      <c r="AM246" s="269"/>
      <c r="AN246" s="269"/>
      <c r="AO246" s="269"/>
      <c r="AP246" s="269"/>
      <c r="AQ246" s="269"/>
      <c r="AR246" s="269"/>
      <c r="AS246" s="269"/>
      <c r="AT246" s="269"/>
      <c r="AU246" s="269"/>
      <c r="AV246" s="269"/>
      <c r="AW246" s="269"/>
      <c r="AX246" s="269"/>
      <c r="AY246" s="269"/>
      <c r="AZ246" s="269"/>
      <c r="BA246" s="269"/>
      <c r="BB246" s="269"/>
      <c r="BC246" s="269"/>
      <c r="BD246" s="269"/>
      <c r="BE246" s="269"/>
      <c r="BF246" s="269"/>
      <c r="BG246" s="269"/>
      <c r="BH246" s="269"/>
      <c r="BI246" s="269"/>
      <c r="BJ246" s="269"/>
      <c r="BK246" s="340"/>
    </row>
    <row r="247" spans="2:63" s="1" customFormat="1" x14ac:dyDescent="0.2">
      <c r="B247" s="269"/>
      <c r="C247" s="269"/>
      <c r="D247" s="269"/>
      <c r="E247" s="269"/>
      <c r="F247" s="269"/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69"/>
      <c r="AG247" s="269"/>
      <c r="AH247" s="269"/>
      <c r="AI247" s="269"/>
      <c r="AJ247" s="269"/>
      <c r="AK247" s="269"/>
      <c r="AL247" s="269"/>
      <c r="AM247" s="269"/>
      <c r="AN247" s="269"/>
      <c r="AO247" s="269"/>
      <c r="AP247" s="269"/>
      <c r="AQ247" s="269"/>
      <c r="AR247" s="269"/>
      <c r="AS247" s="269"/>
      <c r="AT247" s="269"/>
      <c r="AU247" s="269"/>
      <c r="AV247" s="269"/>
      <c r="AW247" s="269"/>
      <c r="AX247" s="269"/>
      <c r="AY247" s="269"/>
      <c r="AZ247" s="269"/>
      <c r="BA247" s="269"/>
      <c r="BB247" s="269"/>
      <c r="BC247" s="269"/>
      <c r="BD247" s="269"/>
      <c r="BE247" s="269"/>
      <c r="BF247" s="269"/>
      <c r="BG247" s="269"/>
      <c r="BH247" s="269"/>
      <c r="BI247" s="269"/>
      <c r="BJ247" s="269"/>
      <c r="BK247" s="340"/>
    </row>
    <row r="248" spans="2:63" s="1" customFormat="1" x14ac:dyDescent="0.2">
      <c r="B248" s="269"/>
      <c r="C248" s="269"/>
      <c r="D248" s="269"/>
      <c r="E248" s="269"/>
      <c r="F248" s="269"/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AK248" s="269"/>
      <c r="AL248" s="269"/>
      <c r="AM248" s="269"/>
      <c r="AN248" s="269"/>
      <c r="AO248" s="269"/>
      <c r="AP248" s="269"/>
      <c r="AQ248" s="269"/>
      <c r="AR248" s="269"/>
      <c r="AS248" s="269"/>
      <c r="AT248" s="269"/>
      <c r="AU248" s="269"/>
      <c r="AV248" s="269"/>
      <c r="AW248" s="269"/>
      <c r="AX248" s="269"/>
      <c r="AY248" s="269"/>
      <c r="AZ248" s="269"/>
      <c r="BA248" s="269"/>
      <c r="BB248" s="269"/>
      <c r="BC248" s="269"/>
      <c r="BD248" s="269"/>
      <c r="BE248" s="269"/>
      <c r="BF248" s="269"/>
      <c r="BG248" s="269"/>
      <c r="BH248" s="269"/>
      <c r="BI248" s="269"/>
      <c r="BJ248" s="269"/>
      <c r="BK248" s="340"/>
    </row>
    <row r="249" spans="2:63" s="1" customFormat="1" x14ac:dyDescent="0.2">
      <c r="B249" s="269"/>
      <c r="C249" s="269"/>
      <c r="D249" s="269"/>
      <c r="E249" s="269"/>
      <c r="F249" s="269"/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  <c r="AO249" s="269"/>
      <c r="AP249" s="269"/>
      <c r="AQ249" s="269"/>
      <c r="AR249" s="269"/>
      <c r="AS249" s="269"/>
      <c r="AT249" s="269"/>
      <c r="AU249" s="269"/>
      <c r="AV249" s="269"/>
      <c r="AW249" s="269"/>
      <c r="AX249" s="269"/>
      <c r="AY249" s="269"/>
      <c r="AZ249" s="269"/>
      <c r="BA249" s="269"/>
      <c r="BB249" s="269"/>
      <c r="BC249" s="269"/>
      <c r="BD249" s="269"/>
      <c r="BE249" s="269"/>
      <c r="BF249" s="269"/>
      <c r="BG249" s="269"/>
      <c r="BH249" s="269"/>
      <c r="BI249" s="269"/>
      <c r="BJ249" s="269"/>
      <c r="BK249" s="340"/>
    </row>
    <row r="250" spans="2:63" s="1" customFormat="1" x14ac:dyDescent="0.2">
      <c r="B250" s="269"/>
      <c r="C250" s="269"/>
      <c r="D250" s="269"/>
      <c r="E250" s="269"/>
      <c r="F250" s="269"/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269"/>
      <c r="AO250" s="269"/>
      <c r="AP250" s="269"/>
      <c r="AQ250" s="269"/>
      <c r="AR250" s="269"/>
      <c r="AS250" s="269"/>
      <c r="AT250" s="269"/>
      <c r="AU250" s="269"/>
      <c r="AV250" s="269"/>
      <c r="AW250" s="269"/>
      <c r="AX250" s="269"/>
      <c r="AY250" s="269"/>
      <c r="AZ250" s="269"/>
      <c r="BA250" s="269"/>
      <c r="BB250" s="269"/>
      <c r="BC250" s="269"/>
      <c r="BD250" s="269"/>
      <c r="BE250" s="269"/>
      <c r="BF250" s="269"/>
      <c r="BG250" s="269"/>
      <c r="BH250" s="269"/>
      <c r="BI250" s="269"/>
      <c r="BJ250" s="269"/>
      <c r="BK250" s="340"/>
    </row>
    <row r="251" spans="2:63" s="1" customFormat="1" x14ac:dyDescent="0.2">
      <c r="B251" s="269"/>
      <c r="C251" s="269"/>
      <c r="D251" s="269"/>
      <c r="E251" s="269"/>
      <c r="F251" s="269"/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269"/>
      <c r="AO251" s="269"/>
      <c r="AP251" s="269"/>
      <c r="AQ251" s="269"/>
      <c r="AR251" s="269"/>
      <c r="AS251" s="269"/>
      <c r="AT251" s="269"/>
      <c r="AU251" s="269"/>
      <c r="AV251" s="269"/>
      <c r="AW251" s="269"/>
      <c r="AX251" s="269"/>
      <c r="AY251" s="269"/>
      <c r="AZ251" s="269"/>
      <c r="BA251" s="269"/>
      <c r="BB251" s="269"/>
      <c r="BC251" s="269"/>
      <c r="BD251" s="269"/>
      <c r="BE251" s="269"/>
      <c r="BF251" s="269"/>
      <c r="BG251" s="269"/>
      <c r="BH251" s="269"/>
      <c r="BI251" s="269"/>
      <c r="BJ251" s="269"/>
      <c r="BK251" s="340"/>
    </row>
    <row r="252" spans="2:63" s="1" customFormat="1" x14ac:dyDescent="0.2">
      <c r="B252" s="269"/>
      <c r="C252" s="269"/>
      <c r="D252" s="269"/>
      <c r="E252" s="269"/>
      <c r="F252" s="269"/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69"/>
      <c r="AJ252" s="269"/>
      <c r="AK252" s="269"/>
      <c r="AL252" s="269"/>
      <c r="AM252" s="269"/>
      <c r="AN252" s="269"/>
      <c r="AO252" s="269"/>
      <c r="AP252" s="269"/>
      <c r="AQ252" s="269"/>
      <c r="AR252" s="269"/>
      <c r="AS252" s="269"/>
      <c r="AT252" s="269"/>
      <c r="AU252" s="269"/>
      <c r="AV252" s="269"/>
      <c r="AW252" s="269"/>
      <c r="AX252" s="269"/>
      <c r="AY252" s="269"/>
      <c r="AZ252" s="269"/>
      <c r="BA252" s="269"/>
      <c r="BB252" s="269"/>
      <c r="BC252" s="269"/>
      <c r="BD252" s="269"/>
      <c r="BE252" s="269"/>
      <c r="BF252" s="269"/>
      <c r="BG252" s="269"/>
      <c r="BH252" s="269"/>
      <c r="BI252" s="269"/>
      <c r="BJ252" s="269"/>
      <c r="BK252" s="340"/>
    </row>
    <row r="253" spans="2:63" s="1" customFormat="1" x14ac:dyDescent="0.2">
      <c r="B253" s="269"/>
      <c r="C253" s="269"/>
      <c r="D253" s="269"/>
      <c r="E253" s="269"/>
      <c r="F253" s="269"/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  <c r="X253" s="269"/>
      <c r="Y253" s="269"/>
      <c r="Z253" s="269"/>
      <c r="AA253" s="269"/>
      <c r="AB253" s="269"/>
      <c r="AC253" s="269"/>
      <c r="AD253" s="269"/>
      <c r="AE253" s="269"/>
      <c r="AF253" s="269"/>
      <c r="AG253" s="269"/>
      <c r="AH253" s="269"/>
      <c r="AI253" s="269"/>
      <c r="AJ253" s="269"/>
      <c r="AK253" s="269"/>
      <c r="AL253" s="269"/>
      <c r="AM253" s="269"/>
      <c r="AN253" s="269"/>
      <c r="AO253" s="269"/>
      <c r="AP253" s="269"/>
      <c r="AQ253" s="269"/>
      <c r="AR253" s="269"/>
      <c r="AS253" s="269"/>
      <c r="AT253" s="269"/>
      <c r="AU253" s="269"/>
      <c r="AV253" s="269"/>
      <c r="AW253" s="269"/>
      <c r="AX253" s="269"/>
      <c r="AY253" s="269"/>
      <c r="AZ253" s="269"/>
      <c r="BA253" s="269"/>
      <c r="BB253" s="269"/>
      <c r="BC253" s="269"/>
      <c r="BD253" s="269"/>
      <c r="BE253" s="269"/>
      <c r="BF253" s="269"/>
      <c r="BG253" s="269"/>
      <c r="BH253" s="269"/>
      <c r="BI253" s="269"/>
      <c r="BJ253" s="269"/>
      <c r="BK253" s="340"/>
    </row>
    <row r="254" spans="2:63" s="1" customFormat="1" x14ac:dyDescent="0.2">
      <c r="B254" s="269"/>
      <c r="C254" s="269"/>
      <c r="D254" s="269"/>
      <c r="E254" s="269"/>
      <c r="F254" s="269"/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  <c r="AL254" s="269"/>
      <c r="AM254" s="269"/>
      <c r="AN254" s="269"/>
      <c r="AO254" s="269"/>
      <c r="AP254" s="269"/>
      <c r="AQ254" s="269"/>
      <c r="AR254" s="269"/>
      <c r="AS254" s="269"/>
      <c r="AT254" s="269"/>
      <c r="AU254" s="269"/>
      <c r="AV254" s="269"/>
      <c r="AW254" s="269"/>
      <c r="AX254" s="269"/>
      <c r="AY254" s="269"/>
      <c r="AZ254" s="269"/>
      <c r="BA254" s="269"/>
      <c r="BB254" s="269"/>
      <c r="BC254" s="269"/>
      <c r="BD254" s="269"/>
      <c r="BE254" s="269"/>
      <c r="BF254" s="269"/>
      <c r="BG254" s="269"/>
      <c r="BH254" s="269"/>
      <c r="BI254" s="269"/>
      <c r="BJ254" s="269"/>
      <c r="BK254" s="340"/>
    </row>
    <row r="255" spans="2:63" s="1" customFormat="1" x14ac:dyDescent="0.2">
      <c r="B255" s="269"/>
      <c r="C255" s="269"/>
      <c r="D255" s="269"/>
      <c r="E255" s="269"/>
      <c r="F255" s="269"/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  <c r="AL255" s="269"/>
      <c r="AM255" s="269"/>
      <c r="AN255" s="269"/>
      <c r="AO255" s="269"/>
      <c r="AP255" s="269"/>
      <c r="AQ255" s="269"/>
      <c r="AR255" s="269"/>
      <c r="AS255" s="269"/>
      <c r="AT255" s="269"/>
      <c r="AU255" s="269"/>
      <c r="AV255" s="269"/>
      <c r="AW255" s="269"/>
      <c r="AX255" s="269"/>
      <c r="AY255" s="269"/>
      <c r="AZ255" s="269"/>
      <c r="BA255" s="269"/>
      <c r="BB255" s="269"/>
      <c r="BC255" s="269"/>
      <c r="BD255" s="269"/>
      <c r="BE255" s="269"/>
      <c r="BF255" s="269"/>
      <c r="BG255" s="269"/>
      <c r="BH255" s="269"/>
      <c r="BI255" s="269"/>
      <c r="BJ255" s="269"/>
      <c r="BK255" s="340"/>
    </row>
    <row r="256" spans="2:63" s="1" customFormat="1" x14ac:dyDescent="0.2">
      <c r="B256" s="269"/>
      <c r="C256" s="269"/>
      <c r="D256" s="269"/>
      <c r="E256" s="269"/>
      <c r="F256" s="269"/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AK256" s="269"/>
      <c r="AL256" s="269"/>
      <c r="AM256" s="269"/>
      <c r="AN256" s="269"/>
      <c r="AO256" s="269"/>
      <c r="AP256" s="269"/>
      <c r="AQ256" s="269"/>
      <c r="AR256" s="269"/>
      <c r="AS256" s="269"/>
      <c r="AT256" s="269"/>
      <c r="AU256" s="269"/>
      <c r="AV256" s="269"/>
      <c r="AW256" s="269"/>
      <c r="AX256" s="269"/>
      <c r="AY256" s="269"/>
      <c r="AZ256" s="269"/>
      <c r="BA256" s="269"/>
      <c r="BB256" s="269"/>
      <c r="BC256" s="269"/>
      <c r="BD256" s="269"/>
      <c r="BE256" s="269"/>
      <c r="BF256" s="269"/>
      <c r="BG256" s="269"/>
      <c r="BH256" s="269"/>
      <c r="BI256" s="269"/>
      <c r="BJ256" s="269"/>
      <c r="BK256" s="340"/>
    </row>
    <row r="257" spans="2:63" s="1" customFormat="1" x14ac:dyDescent="0.2">
      <c r="B257" s="269"/>
      <c r="C257" s="269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I257" s="269"/>
      <c r="AJ257" s="269"/>
      <c r="AK257" s="269"/>
      <c r="AL257" s="269"/>
      <c r="AM257" s="269"/>
      <c r="AN257" s="269"/>
      <c r="AO257" s="269"/>
      <c r="AP257" s="269"/>
      <c r="AQ257" s="269"/>
      <c r="AR257" s="269"/>
      <c r="AS257" s="269"/>
      <c r="AT257" s="269"/>
      <c r="AU257" s="269"/>
      <c r="AV257" s="269"/>
      <c r="AW257" s="269"/>
      <c r="AX257" s="269"/>
      <c r="AY257" s="269"/>
      <c r="AZ257" s="269"/>
      <c r="BA257" s="269"/>
      <c r="BB257" s="269"/>
      <c r="BC257" s="269"/>
      <c r="BD257" s="269"/>
      <c r="BE257" s="269"/>
      <c r="BF257" s="269"/>
      <c r="BG257" s="269"/>
      <c r="BH257" s="269"/>
      <c r="BI257" s="269"/>
      <c r="BJ257" s="269"/>
      <c r="BK257" s="340"/>
    </row>
    <row r="258" spans="2:63" s="1" customFormat="1" x14ac:dyDescent="0.2">
      <c r="B258" s="269"/>
      <c r="C258" s="269"/>
      <c r="D258" s="269"/>
      <c r="E258" s="269"/>
      <c r="F258" s="269"/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  <c r="X258" s="269"/>
      <c r="Y258" s="269"/>
      <c r="Z258" s="269"/>
      <c r="AA258" s="269"/>
      <c r="AB258" s="269"/>
      <c r="AC258" s="269"/>
      <c r="AD258" s="269"/>
      <c r="AE258" s="269"/>
      <c r="AF258" s="269"/>
      <c r="AG258" s="269"/>
      <c r="AH258" s="269"/>
      <c r="AI258" s="269"/>
      <c r="AJ258" s="269"/>
      <c r="AK258" s="269"/>
      <c r="AL258" s="269"/>
      <c r="AM258" s="269"/>
      <c r="AN258" s="269"/>
      <c r="AO258" s="269"/>
      <c r="AP258" s="269"/>
      <c r="AQ258" s="269"/>
      <c r="AR258" s="269"/>
      <c r="AS258" s="269"/>
      <c r="AT258" s="269"/>
      <c r="AU258" s="269"/>
      <c r="AV258" s="269"/>
      <c r="AW258" s="269"/>
      <c r="AX258" s="269"/>
      <c r="AY258" s="269"/>
      <c r="AZ258" s="269"/>
      <c r="BA258" s="269"/>
      <c r="BB258" s="269"/>
      <c r="BC258" s="269"/>
      <c r="BD258" s="269"/>
      <c r="BE258" s="269"/>
      <c r="BF258" s="269"/>
      <c r="BG258" s="269"/>
      <c r="BH258" s="269"/>
      <c r="BI258" s="269"/>
      <c r="BJ258" s="269"/>
      <c r="BK258" s="340"/>
    </row>
    <row r="259" spans="2:63" s="1" customFormat="1" x14ac:dyDescent="0.2">
      <c r="B259" s="269"/>
      <c r="C259" s="269"/>
      <c r="D259" s="269"/>
      <c r="E259" s="269"/>
      <c r="F259" s="269"/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  <c r="AL259" s="269"/>
      <c r="AM259" s="269"/>
      <c r="AN259" s="269"/>
      <c r="AO259" s="269"/>
      <c r="AP259" s="269"/>
      <c r="AQ259" s="269"/>
      <c r="AR259" s="269"/>
      <c r="AS259" s="269"/>
      <c r="AT259" s="269"/>
      <c r="AU259" s="269"/>
      <c r="AV259" s="269"/>
      <c r="AW259" s="269"/>
      <c r="AX259" s="269"/>
      <c r="AY259" s="269"/>
      <c r="AZ259" s="269"/>
      <c r="BA259" s="269"/>
      <c r="BB259" s="269"/>
      <c r="BC259" s="269"/>
      <c r="BD259" s="269"/>
      <c r="BE259" s="269"/>
      <c r="BF259" s="269"/>
      <c r="BG259" s="269"/>
      <c r="BH259" s="269"/>
      <c r="BI259" s="269"/>
      <c r="BJ259" s="269"/>
      <c r="BK259" s="340"/>
    </row>
    <row r="260" spans="2:63" s="1" customFormat="1" x14ac:dyDescent="0.2">
      <c r="B260" s="269"/>
      <c r="C260" s="269"/>
      <c r="D260" s="269"/>
      <c r="E260" s="269"/>
      <c r="F260" s="269"/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AM260" s="269"/>
      <c r="AN260" s="269"/>
      <c r="AO260" s="269"/>
      <c r="AP260" s="269"/>
      <c r="AQ260" s="269"/>
      <c r="AR260" s="269"/>
      <c r="AS260" s="269"/>
      <c r="AT260" s="269"/>
      <c r="AU260" s="269"/>
      <c r="AV260" s="269"/>
      <c r="AW260" s="269"/>
      <c r="AX260" s="269"/>
      <c r="AY260" s="269"/>
      <c r="AZ260" s="269"/>
      <c r="BA260" s="269"/>
      <c r="BB260" s="269"/>
      <c r="BC260" s="269"/>
      <c r="BD260" s="269"/>
      <c r="BE260" s="269"/>
      <c r="BF260" s="269"/>
      <c r="BG260" s="269"/>
      <c r="BH260" s="269"/>
      <c r="BI260" s="269"/>
      <c r="BJ260" s="269"/>
      <c r="BK260" s="340"/>
    </row>
    <row r="261" spans="2:63" s="1" customFormat="1" x14ac:dyDescent="0.2">
      <c r="B261" s="269"/>
      <c r="C261" s="269"/>
      <c r="D261" s="269"/>
      <c r="E261" s="269"/>
      <c r="F261" s="269"/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I261" s="269"/>
      <c r="AJ261" s="269"/>
      <c r="AK261" s="269"/>
      <c r="AL261" s="269"/>
      <c r="AM261" s="269"/>
      <c r="AN261" s="269"/>
      <c r="AO261" s="269"/>
      <c r="AP261" s="269"/>
      <c r="AQ261" s="269"/>
      <c r="AR261" s="269"/>
      <c r="AS261" s="269"/>
      <c r="AT261" s="269"/>
      <c r="AU261" s="269"/>
      <c r="AV261" s="269"/>
      <c r="AW261" s="269"/>
      <c r="AX261" s="269"/>
      <c r="AY261" s="269"/>
      <c r="AZ261" s="269"/>
      <c r="BA261" s="269"/>
      <c r="BB261" s="269"/>
      <c r="BC261" s="269"/>
      <c r="BD261" s="269"/>
      <c r="BE261" s="269"/>
      <c r="BF261" s="269"/>
      <c r="BG261" s="269"/>
      <c r="BH261" s="269"/>
      <c r="BI261" s="269"/>
      <c r="BJ261" s="269"/>
      <c r="BK261" s="340"/>
    </row>
    <row r="262" spans="2:63" s="1" customFormat="1" x14ac:dyDescent="0.2">
      <c r="B262" s="269"/>
      <c r="C262" s="269"/>
      <c r="D262" s="269"/>
      <c r="E262" s="269"/>
      <c r="F262" s="269"/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AM262" s="269"/>
      <c r="AN262" s="269"/>
      <c r="AO262" s="269"/>
      <c r="AP262" s="269"/>
      <c r="AQ262" s="269"/>
      <c r="AR262" s="269"/>
      <c r="AS262" s="269"/>
      <c r="AT262" s="269"/>
      <c r="AU262" s="269"/>
      <c r="AV262" s="269"/>
      <c r="AW262" s="269"/>
      <c r="AX262" s="269"/>
      <c r="AY262" s="269"/>
      <c r="AZ262" s="269"/>
      <c r="BA262" s="269"/>
      <c r="BB262" s="269"/>
      <c r="BC262" s="269"/>
      <c r="BD262" s="269"/>
      <c r="BE262" s="269"/>
      <c r="BF262" s="269"/>
      <c r="BG262" s="269"/>
      <c r="BH262" s="269"/>
      <c r="BI262" s="269"/>
      <c r="BJ262" s="269"/>
      <c r="BK262" s="340"/>
    </row>
    <row r="263" spans="2:63" s="1" customFormat="1" x14ac:dyDescent="0.2">
      <c r="B263" s="269"/>
      <c r="C263" s="269"/>
      <c r="D263" s="269"/>
      <c r="E263" s="269"/>
      <c r="F263" s="269"/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AK263" s="269"/>
      <c r="AL263" s="269"/>
      <c r="AM263" s="269"/>
      <c r="AN263" s="269"/>
      <c r="AO263" s="269"/>
      <c r="AP263" s="269"/>
      <c r="AQ263" s="269"/>
      <c r="AR263" s="269"/>
      <c r="AS263" s="269"/>
      <c r="AT263" s="269"/>
      <c r="AU263" s="269"/>
      <c r="AV263" s="269"/>
      <c r="AW263" s="269"/>
      <c r="AX263" s="269"/>
      <c r="AY263" s="269"/>
      <c r="AZ263" s="269"/>
      <c r="BA263" s="269"/>
      <c r="BB263" s="269"/>
      <c r="BC263" s="269"/>
      <c r="BD263" s="269"/>
      <c r="BE263" s="269"/>
      <c r="BF263" s="269"/>
      <c r="BG263" s="269"/>
      <c r="BH263" s="269"/>
      <c r="BI263" s="269"/>
      <c r="BJ263" s="269"/>
      <c r="BK263" s="340"/>
    </row>
    <row r="264" spans="2:63" s="1" customFormat="1" x14ac:dyDescent="0.2">
      <c r="B264" s="269"/>
      <c r="C264" s="269"/>
      <c r="D264" s="269"/>
      <c r="E264" s="269"/>
      <c r="F264" s="269"/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AM264" s="269"/>
      <c r="AN264" s="269"/>
      <c r="AO264" s="269"/>
      <c r="AP264" s="269"/>
      <c r="AQ264" s="269"/>
      <c r="AR264" s="269"/>
      <c r="AS264" s="269"/>
      <c r="AT264" s="269"/>
      <c r="AU264" s="269"/>
      <c r="AV264" s="269"/>
      <c r="AW264" s="269"/>
      <c r="AX264" s="269"/>
      <c r="AY264" s="269"/>
      <c r="AZ264" s="269"/>
      <c r="BA264" s="269"/>
      <c r="BB264" s="269"/>
      <c r="BC264" s="269"/>
      <c r="BD264" s="269"/>
      <c r="BE264" s="269"/>
      <c r="BF264" s="269"/>
      <c r="BG264" s="269"/>
      <c r="BH264" s="269"/>
      <c r="BI264" s="269"/>
      <c r="BJ264" s="269"/>
      <c r="BK264" s="340"/>
    </row>
    <row r="265" spans="2:63" s="1" customFormat="1" x14ac:dyDescent="0.2">
      <c r="B265" s="269"/>
      <c r="C265" s="269"/>
      <c r="D265" s="269"/>
      <c r="E265" s="269"/>
      <c r="F265" s="269"/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  <c r="X265" s="269"/>
      <c r="Y265" s="269"/>
      <c r="Z265" s="269"/>
      <c r="AA265" s="269"/>
      <c r="AB265" s="269"/>
      <c r="AC265" s="269"/>
      <c r="AD265" s="269"/>
      <c r="AE265" s="269"/>
      <c r="AF265" s="269"/>
      <c r="AG265" s="269"/>
      <c r="AH265" s="269"/>
      <c r="AI265" s="269"/>
      <c r="AJ265" s="269"/>
      <c r="AK265" s="269"/>
      <c r="AL265" s="269"/>
      <c r="AM265" s="269"/>
      <c r="AN265" s="269"/>
      <c r="AO265" s="269"/>
      <c r="AP265" s="269"/>
      <c r="AQ265" s="269"/>
      <c r="AR265" s="269"/>
      <c r="AS265" s="269"/>
      <c r="AT265" s="269"/>
      <c r="AU265" s="269"/>
      <c r="AV265" s="269"/>
      <c r="AW265" s="269"/>
      <c r="AX265" s="269"/>
      <c r="AY265" s="269"/>
      <c r="AZ265" s="269"/>
      <c r="BA265" s="269"/>
      <c r="BB265" s="269"/>
      <c r="BC265" s="269"/>
      <c r="BD265" s="269"/>
      <c r="BE265" s="269"/>
      <c r="BF265" s="269"/>
      <c r="BG265" s="269"/>
      <c r="BH265" s="269"/>
      <c r="BI265" s="269"/>
      <c r="BJ265" s="269"/>
      <c r="BK265" s="340"/>
    </row>
    <row r="266" spans="2:63" s="1" customFormat="1" x14ac:dyDescent="0.2">
      <c r="B266" s="269"/>
      <c r="C266" s="269"/>
      <c r="D266" s="269"/>
      <c r="E266" s="269"/>
      <c r="F266" s="269"/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  <c r="X266" s="269"/>
      <c r="Y266" s="269"/>
      <c r="Z266" s="269"/>
      <c r="AA266" s="269"/>
      <c r="AB266" s="269"/>
      <c r="AC266" s="269"/>
      <c r="AD266" s="269"/>
      <c r="AE266" s="269"/>
      <c r="AF266" s="269"/>
      <c r="AG266" s="269"/>
      <c r="AH266" s="269"/>
      <c r="AI266" s="269"/>
      <c r="AJ266" s="269"/>
      <c r="AK266" s="269"/>
      <c r="AL266" s="269"/>
      <c r="AM266" s="269"/>
      <c r="AN266" s="269"/>
      <c r="AO266" s="269"/>
      <c r="AP266" s="269"/>
      <c r="AQ266" s="269"/>
      <c r="AR266" s="269"/>
      <c r="AS266" s="269"/>
      <c r="AT266" s="269"/>
      <c r="AU266" s="269"/>
      <c r="AV266" s="269"/>
      <c r="AW266" s="269"/>
      <c r="AX266" s="269"/>
      <c r="AY266" s="269"/>
      <c r="AZ266" s="269"/>
      <c r="BA266" s="269"/>
      <c r="BB266" s="269"/>
      <c r="BC266" s="269"/>
      <c r="BD266" s="269"/>
      <c r="BE266" s="269"/>
      <c r="BF266" s="269"/>
      <c r="BG266" s="269"/>
      <c r="BH266" s="269"/>
      <c r="BI266" s="269"/>
      <c r="BJ266" s="269"/>
      <c r="BK266" s="340"/>
    </row>
    <row r="267" spans="2:63" s="1" customFormat="1" x14ac:dyDescent="0.2">
      <c r="B267" s="269"/>
      <c r="C267" s="269"/>
      <c r="D267" s="269"/>
      <c r="E267" s="269"/>
      <c r="F267" s="269"/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  <c r="X267" s="269"/>
      <c r="Y267" s="269"/>
      <c r="Z267" s="269"/>
      <c r="AA267" s="269"/>
      <c r="AB267" s="269"/>
      <c r="AC267" s="269"/>
      <c r="AD267" s="269"/>
      <c r="AE267" s="269"/>
      <c r="AF267" s="269"/>
      <c r="AG267" s="269"/>
      <c r="AH267" s="269"/>
      <c r="AI267" s="269"/>
      <c r="AJ267" s="269"/>
      <c r="AK267" s="269"/>
      <c r="AL267" s="269"/>
      <c r="AM267" s="269"/>
      <c r="AN267" s="269"/>
      <c r="AO267" s="269"/>
      <c r="AP267" s="269"/>
      <c r="AQ267" s="269"/>
      <c r="AR267" s="269"/>
      <c r="AS267" s="269"/>
      <c r="AT267" s="269"/>
      <c r="AU267" s="269"/>
      <c r="AV267" s="269"/>
      <c r="AW267" s="269"/>
      <c r="AX267" s="269"/>
      <c r="AY267" s="269"/>
      <c r="AZ267" s="269"/>
      <c r="BA267" s="269"/>
      <c r="BB267" s="269"/>
      <c r="BC267" s="269"/>
      <c r="BD267" s="269"/>
      <c r="BE267" s="269"/>
      <c r="BF267" s="269"/>
      <c r="BG267" s="269"/>
      <c r="BH267" s="269"/>
      <c r="BI267" s="269"/>
      <c r="BJ267" s="269"/>
      <c r="BK267" s="340"/>
    </row>
    <row r="268" spans="2:63" s="1" customFormat="1" x14ac:dyDescent="0.2">
      <c r="B268" s="269"/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  <c r="X268" s="269"/>
      <c r="Y268" s="269"/>
      <c r="Z268" s="269"/>
      <c r="AA268" s="269"/>
      <c r="AB268" s="269"/>
      <c r="AC268" s="269"/>
      <c r="AD268" s="269"/>
      <c r="AE268" s="269"/>
      <c r="AF268" s="269"/>
      <c r="AG268" s="269"/>
      <c r="AH268" s="269"/>
      <c r="AI268" s="269"/>
      <c r="AJ268" s="269"/>
      <c r="AK268" s="269"/>
      <c r="AL268" s="269"/>
      <c r="AM268" s="269"/>
      <c r="AN268" s="269"/>
      <c r="AO268" s="269"/>
      <c r="AP268" s="269"/>
      <c r="AQ268" s="269"/>
      <c r="AR268" s="269"/>
      <c r="AS268" s="269"/>
      <c r="AT268" s="269"/>
      <c r="AU268" s="269"/>
      <c r="AV268" s="269"/>
      <c r="AW268" s="269"/>
      <c r="AX268" s="269"/>
      <c r="AY268" s="269"/>
      <c r="AZ268" s="269"/>
      <c r="BA268" s="269"/>
      <c r="BB268" s="269"/>
      <c r="BC268" s="269"/>
      <c r="BD268" s="269"/>
      <c r="BE268" s="269"/>
      <c r="BF268" s="269"/>
      <c r="BG268" s="269"/>
      <c r="BH268" s="269"/>
      <c r="BI268" s="269"/>
      <c r="BJ268" s="269"/>
      <c r="BK268" s="340"/>
    </row>
    <row r="269" spans="2:63" s="1" customFormat="1" x14ac:dyDescent="0.2">
      <c r="B269" s="269"/>
      <c r="C269" s="269"/>
      <c r="D269" s="269"/>
      <c r="E269" s="269"/>
      <c r="F269" s="269"/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  <c r="X269" s="269"/>
      <c r="Y269" s="269"/>
      <c r="Z269" s="269"/>
      <c r="AA269" s="269"/>
      <c r="AB269" s="269"/>
      <c r="AC269" s="269"/>
      <c r="AD269" s="269"/>
      <c r="AE269" s="269"/>
      <c r="AF269" s="269"/>
      <c r="AG269" s="269"/>
      <c r="AH269" s="269"/>
      <c r="AI269" s="269"/>
      <c r="AJ269" s="269"/>
      <c r="AK269" s="269"/>
      <c r="AL269" s="269"/>
      <c r="AM269" s="269"/>
      <c r="AN269" s="269"/>
      <c r="AO269" s="269"/>
      <c r="AP269" s="269"/>
      <c r="AQ269" s="269"/>
      <c r="AR269" s="269"/>
      <c r="AS269" s="269"/>
      <c r="AT269" s="269"/>
      <c r="AU269" s="269"/>
      <c r="AV269" s="269"/>
      <c r="AW269" s="269"/>
      <c r="AX269" s="269"/>
      <c r="AY269" s="269"/>
      <c r="AZ269" s="269"/>
      <c r="BA269" s="269"/>
      <c r="BB269" s="269"/>
      <c r="BC269" s="269"/>
      <c r="BD269" s="269"/>
      <c r="BE269" s="269"/>
      <c r="BF269" s="269"/>
      <c r="BG269" s="269"/>
      <c r="BH269" s="269"/>
      <c r="BI269" s="269"/>
      <c r="BJ269" s="269"/>
      <c r="BK269" s="340"/>
    </row>
    <row r="270" spans="2:63" s="1" customFormat="1" x14ac:dyDescent="0.2">
      <c r="B270" s="269"/>
      <c r="C270" s="269"/>
      <c r="D270" s="269"/>
      <c r="E270" s="269"/>
      <c r="F270" s="269"/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  <c r="X270" s="269"/>
      <c r="Y270" s="269"/>
      <c r="Z270" s="269"/>
      <c r="AA270" s="269"/>
      <c r="AB270" s="269"/>
      <c r="AC270" s="269"/>
      <c r="AD270" s="269"/>
      <c r="AE270" s="269"/>
      <c r="AF270" s="269"/>
      <c r="AG270" s="269"/>
      <c r="AH270" s="269"/>
      <c r="AI270" s="269"/>
      <c r="AJ270" s="269"/>
      <c r="AK270" s="269"/>
      <c r="AL270" s="269"/>
      <c r="AM270" s="269"/>
      <c r="AN270" s="269"/>
      <c r="AO270" s="269"/>
      <c r="AP270" s="269"/>
      <c r="AQ270" s="269"/>
      <c r="AR270" s="269"/>
      <c r="AS270" s="269"/>
      <c r="AT270" s="269"/>
      <c r="AU270" s="269"/>
      <c r="AV270" s="269"/>
      <c r="AW270" s="269"/>
      <c r="AX270" s="269"/>
      <c r="AY270" s="269"/>
      <c r="AZ270" s="269"/>
      <c r="BA270" s="269"/>
      <c r="BB270" s="269"/>
      <c r="BC270" s="269"/>
      <c r="BD270" s="269"/>
      <c r="BE270" s="269"/>
      <c r="BF270" s="269"/>
      <c r="BG270" s="269"/>
      <c r="BH270" s="269"/>
      <c r="BI270" s="269"/>
      <c r="BJ270" s="269"/>
      <c r="BK270" s="340"/>
    </row>
    <row r="271" spans="2:63" s="1" customFormat="1" x14ac:dyDescent="0.2">
      <c r="B271" s="269"/>
      <c r="C271" s="269"/>
      <c r="D271" s="269"/>
      <c r="E271" s="269"/>
      <c r="F271" s="269"/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  <c r="X271" s="269"/>
      <c r="Y271" s="269"/>
      <c r="Z271" s="269"/>
      <c r="AA271" s="269"/>
      <c r="AB271" s="269"/>
      <c r="AC271" s="269"/>
      <c r="AD271" s="269"/>
      <c r="AE271" s="269"/>
      <c r="AF271" s="269"/>
      <c r="AG271" s="269"/>
      <c r="AH271" s="269"/>
      <c r="AI271" s="269"/>
      <c r="AJ271" s="269"/>
      <c r="AK271" s="269"/>
      <c r="AL271" s="269"/>
      <c r="AM271" s="269"/>
      <c r="AN271" s="269"/>
      <c r="AO271" s="269"/>
      <c r="AP271" s="269"/>
      <c r="AQ271" s="269"/>
      <c r="AR271" s="269"/>
      <c r="AS271" s="269"/>
      <c r="AT271" s="269"/>
      <c r="AU271" s="269"/>
      <c r="AV271" s="269"/>
      <c r="AW271" s="269"/>
      <c r="AX271" s="269"/>
      <c r="AY271" s="269"/>
      <c r="AZ271" s="269"/>
      <c r="BA271" s="269"/>
      <c r="BB271" s="269"/>
      <c r="BC271" s="269"/>
      <c r="BD271" s="269"/>
      <c r="BE271" s="269"/>
      <c r="BF271" s="269"/>
      <c r="BG271" s="269"/>
      <c r="BH271" s="269"/>
      <c r="BI271" s="269"/>
      <c r="BJ271" s="269"/>
      <c r="BK271" s="340"/>
    </row>
    <row r="272" spans="2:63" s="1" customFormat="1" x14ac:dyDescent="0.2">
      <c r="B272" s="269"/>
      <c r="C272" s="269"/>
      <c r="D272" s="269"/>
      <c r="E272" s="269"/>
      <c r="F272" s="269"/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  <c r="X272" s="269"/>
      <c r="Y272" s="269"/>
      <c r="Z272" s="269"/>
      <c r="AA272" s="269"/>
      <c r="AB272" s="269"/>
      <c r="AC272" s="269"/>
      <c r="AD272" s="269"/>
      <c r="AE272" s="269"/>
      <c r="AF272" s="269"/>
      <c r="AG272" s="269"/>
      <c r="AH272" s="269"/>
      <c r="AI272" s="269"/>
      <c r="AJ272" s="269"/>
      <c r="AK272" s="269"/>
      <c r="AL272" s="269"/>
      <c r="AM272" s="269"/>
      <c r="AN272" s="269"/>
      <c r="AO272" s="269"/>
      <c r="AP272" s="269"/>
      <c r="AQ272" s="269"/>
      <c r="AR272" s="269"/>
      <c r="AS272" s="269"/>
      <c r="AT272" s="269"/>
      <c r="AU272" s="269"/>
      <c r="AV272" s="269"/>
      <c r="AW272" s="269"/>
      <c r="AX272" s="269"/>
      <c r="AY272" s="269"/>
      <c r="AZ272" s="269"/>
      <c r="BA272" s="269"/>
      <c r="BB272" s="269"/>
      <c r="BC272" s="269"/>
      <c r="BD272" s="269"/>
      <c r="BE272" s="269"/>
      <c r="BF272" s="269"/>
      <c r="BG272" s="269"/>
      <c r="BH272" s="269"/>
      <c r="BI272" s="269"/>
      <c r="BJ272" s="269"/>
      <c r="BK272" s="340"/>
    </row>
    <row r="273" spans="2:63" s="1" customFormat="1" x14ac:dyDescent="0.2">
      <c r="B273" s="269"/>
      <c r="C273" s="269"/>
      <c r="D273" s="269"/>
      <c r="E273" s="269"/>
      <c r="F273" s="269"/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  <c r="X273" s="269"/>
      <c r="Y273" s="269"/>
      <c r="Z273" s="269"/>
      <c r="AA273" s="269"/>
      <c r="AB273" s="269"/>
      <c r="AC273" s="269"/>
      <c r="AD273" s="269"/>
      <c r="AE273" s="269"/>
      <c r="AF273" s="269"/>
      <c r="AG273" s="269"/>
      <c r="AH273" s="269"/>
      <c r="AI273" s="269"/>
      <c r="AJ273" s="269"/>
      <c r="AK273" s="269"/>
      <c r="AL273" s="269"/>
      <c r="AM273" s="269"/>
      <c r="AN273" s="269"/>
      <c r="AO273" s="269"/>
      <c r="AP273" s="269"/>
      <c r="AQ273" s="269"/>
      <c r="AR273" s="269"/>
      <c r="AS273" s="269"/>
      <c r="AT273" s="269"/>
      <c r="AU273" s="269"/>
      <c r="AV273" s="269"/>
      <c r="AW273" s="269"/>
      <c r="AX273" s="269"/>
      <c r="AY273" s="269"/>
      <c r="AZ273" s="269"/>
      <c r="BA273" s="269"/>
      <c r="BB273" s="269"/>
      <c r="BC273" s="269"/>
      <c r="BD273" s="269"/>
      <c r="BE273" s="269"/>
      <c r="BF273" s="269"/>
      <c r="BG273" s="269"/>
      <c r="BH273" s="269"/>
      <c r="BI273" s="269"/>
      <c r="BJ273" s="269"/>
      <c r="BK273" s="340"/>
    </row>
    <row r="274" spans="2:63" s="1" customFormat="1" x14ac:dyDescent="0.2">
      <c r="B274" s="269"/>
      <c r="C274" s="269"/>
      <c r="D274" s="269"/>
      <c r="E274" s="269"/>
      <c r="F274" s="269"/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  <c r="X274" s="269"/>
      <c r="Y274" s="269"/>
      <c r="Z274" s="269"/>
      <c r="AA274" s="269"/>
      <c r="AB274" s="269"/>
      <c r="AC274" s="269"/>
      <c r="AD274" s="269"/>
      <c r="AE274" s="269"/>
      <c r="AF274" s="269"/>
      <c r="AG274" s="269"/>
      <c r="AH274" s="269"/>
      <c r="AI274" s="269"/>
      <c r="AJ274" s="269"/>
      <c r="AK274" s="269"/>
      <c r="AL274" s="269"/>
      <c r="AM274" s="269"/>
      <c r="AN274" s="269"/>
      <c r="AO274" s="269"/>
      <c r="AP274" s="269"/>
      <c r="AQ274" s="269"/>
      <c r="AR274" s="269"/>
      <c r="AS274" s="269"/>
      <c r="AT274" s="269"/>
      <c r="AU274" s="269"/>
      <c r="AV274" s="269"/>
      <c r="AW274" s="269"/>
      <c r="AX274" s="269"/>
      <c r="AY274" s="269"/>
      <c r="AZ274" s="269"/>
      <c r="BA274" s="269"/>
      <c r="BB274" s="269"/>
      <c r="BC274" s="269"/>
      <c r="BD274" s="269"/>
      <c r="BE274" s="269"/>
      <c r="BF274" s="269"/>
      <c r="BG274" s="269"/>
      <c r="BH274" s="269"/>
      <c r="BI274" s="269"/>
      <c r="BJ274" s="269"/>
      <c r="BK274" s="340"/>
    </row>
    <row r="275" spans="2:63" s="1" customFormat="1" x14ac:dyDescent="0.2">
      <c r="B275" s="269"/>
      <c r="C275" s="269"/>
      <c r="D275" s="269"/>
      <c r="E275" s="269"/>
      <c r="F275" s="269"/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  <c r="X275" s="269"/>
      <c r="Y275" s="269"/>
      <c r="Z275" s="269"/>
      <c r="AA275" s="269"/>
      <c r="AB275" s="269"/>
      <c r="AC275" s="269"/>
      <c r="AD275" s="269"/>
      <c r="AE275" s="269"/>
      <c r="AF275" s="269"/>
      <c r="AG275" s="269"/>
      <c r="AH275" s="269"/>
      <c r="AI275" s="269"/>
      <c r="AJ275" s="269"/>
      <c r="AK275" s="269"/>
      <c r="AL275" s="269"/>
      <c r="AM275" s="269"/>
      <c r="AN275" s="269"/>
      <c r="AO275" s="269"/>
      <c r="AP275" s="269"/>
      <c r="AQ275" s="269"/>
      <c r="AR275" s="269"/>
      <c r="AS275" s="269"/>
      <c r="AT275" s="269"/>
      <c r="AU275" s="269"/>
      <c r="AV275" s="269"/>
      <c r="AW275" s="269"/>
      <c r="AX275" s="269"/>
      <c r="AY275" s="269"/>
      <c r="AZ275" s="269"/>
      <c r="BA275" s="269"/>
      <c r="BB275" s="269"/>
      <c r="BC275" s="269"/>
      <c r="BD275" s="269"/>
      <c r="BE275" s="269"/>
      <c r="BF275" s="269"/>
      <c r="BG275" s="269"/>
      <c r="BH275" s="269"/>
      <c r="BI275" s="269"/>
      <c r="BJ275" s="269"/>
      <c r="BK275" s="340"/>
    </row>
    <row r="276" spans="2:63" s="1" customFormat="1" x14ac:dyDescent="0.2">
      <c r="B276" s="269"/>
      <c r="C276" s="269"/>
      <c r="D276" s="269"/>
      <c r="E276" s="269"/>
      <c r="F276" s="269"/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  <c r="X276" s="269"/>
      <c r="Y276" s="269"/>
      <c r="Z276" s="269"/>
      <c r="AA276" s="269"/>
      <c r="AB276" s="269"/>
      <c r="AC276" s="269"/>
      <c r="AD276" s="269"/>
      <c r="AE276" s="269"/>
      <c r="AF276" s="269"/>
      <c r="AG276" s="269"/>
      <c r="AH276" s="269"/>
      <c r="AI276" s="269"/>
      <c r="AJ276" s="269"/>
      <c r="AK276" s="269"/>
      <c r="AL276" s="269"/>
      <c r="AM276" s="269"/>
      <c r="AN276" s="269"/>
      <c r="AO276" s="269"/>
      <c r="AP276" s="269"/>
      <c r="AQ276" s="269"/>
      <c r="AR276" s="269"/>
      <c r="AS276" s="269"/>
      <c r="AT276" s="269"/>
      <c r="AU276" s="269"/>
      <c r="AV276" s="269"/>
      <c r="AW276" s="269"/>
      <c r="AX276" s="269"/>
      <c r="AY276" s="269"/>
      <c r="AZ276" s="269"/>
      <c r="BA276" s="269"/>
      <c r="BB276" s="269"/>
      <c r="BC276" s="269"/>
      <c r="BD276" s="269"/>
      <c r="BE276" s="269"/>
      <c r="BF276" s="269"/>
      <c r="BG276" s="269"/>
      <c r="BH276" s="269"/>
      <c r="BI276" s="269"/>
      <c r="BJ276" s="269"/>
      <c r="BK276" s="340"/>
    </row>
    <row r="277" spans="2:63" s="1" customFormat="1" x14ac:dyDescent="0.2">
      <c r="B277" s="269"/>
      <c r="C277" s="269"/>
      <c r="D277" s="269"/>
      <c r="E277" s="269"/>
      <c r="F277" s="269"/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  <c r="X277" s="269"/>
      <c r="Y277" s="269"/>
      <c r="Z277" s="269"/>
      <c r="AA277" s="269"/>
      <c r="AB277" s="269"/>
      <c r="AC277" s="269"/>
      <c r="AD277" s="269"/>
      <c r="AE277" s="269"/>
      <c r="AF277" s="269"/>
      <c r="AG277" s="269"/>
      <c r="AH277" s="269"/>
      <c r="AI277" s="269"/>
      <c r="AJ277" s="269"/>
      <c r="AK277" s="269"/>
      <c r="AL277" s="269"/>
      <c r="AM277" s="269"/>
      <c r="AN277" s="269"/>
      <c r="AO277" s="269"/>
      <c r="AP277" s="269"/>
      <c r="AQ277" s="269"/>
      <c r="AR277" s="269"/>
      <c r="AS277" s="269"/>
      <c r="AT277" s="269"/>
      <c r="AU277" s="269"/>
      <c r="AV277" s="269"/>
      <c r="AW277" s="269"/>
      <c r="AX277" s="269"/>
      <c r="AY277" s="269"/>
      <c r="AZ277" s="269"/>
      <c r="BA277" s="269"/>
      <c r="BB277" s="269"/>
      <c r="BC277" s="269"/>
      <c r="BD277" s="269"/>
      <c r="BE277" s="269"/>
      <c r="BF277" s="269"/>
      <c r="BG277" s="269"/>
      <c r="BH277" s="269"/>
      <c r="BI277" s="269"/>
      <c r="BJ277" s="269"/>
      <c r="BK277" s="340"/>
    </row>
    <row r="278" spans="2:63" s="1" customFormat="1" x14ac:dyDescent="0.2">
      <c r="B278" s="269"/>
      <c r="C278" s="269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  <c r="X278" s="269"/>
      <c r="Y278" s="269"/>
      <c r="Z278" s="269"/>
      <c r="AA278" s="269"/>
      <c r="AB278" s="269"/>
      <c r="AC278" s="269"/>
      <c r="AD278" s="269"/>
      <c r="AE278" s="269"/>
      <c r="AF278" s="269"/>
      <c r="AG278" s="269"/>
      <c r="AH278" s="269"/>
      <c r="AI278" s="269"/>
      <c r="AJ278" s="269"/>
      <c r="AK278" s="269"/>
      <c r="AL278" s="269"/>
      <c r="AM278" s="269"/>
      <c r="AN278" s="269"/>
      <c r="AO278" s="269"/>
      <c r="AP278" s="269"/>
      <c r="AQ278" s="269"/>
      <c r="AR278" s="269"/>
      <c r="AS278" s="269"/>
      <c r="AT278" s="269"/>
      <c r="AU278" s="269"/>
      <c r="AV278" s="269"/>
      <c r="AW278" s="269"/>
      <c r="AX278" s="269"/>
      <c r="AY278" s="269"/>
      <c r="AZ278" s="269"/>
      <c r="BA278" s="269"/>
      <c r="BB278" s="269"/>
      <c r="BC278" s="269"/>
      <c r="BD278" s="269"/>
      <c r="BE278" s="269"/>
      <c r="BF278" s="269"/>
      <c r="BG278" s="269"/>
      <c r="BH278" s="269"/>
      <c r="BI278" s="269"/>
      <c r="BJ278" s="269"/>
      <c r="BK278" s="340"/>
    </row>
    <row r="279" spans="2:63" s="1" customFormat="1" x14ac:dyDescent="0.2">
      <c r="B279" s="269"/>
      <c r="C279" s="269"/>
      <c r="D279" s="269"/>
      <c r="E279" s="269"/>
      <c r="F279" s="269"/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  <c r="X279" s="269"/>
      <c r="Y279" s="269"/>
      <c r="Z279" s="269"/>
      <c r="AA279" s="269"/>
      <c r="AB279" s="269"/>
      <c r="AC279" s="269"/>
      <c r="AD279" s="269"/>
      <c r="AE279" s="269"/>
      <c r="AF279" s="269"/>
      <c r="AG279" s="269"/>
      <c r="AH279" s="269"/>
      <c r="AI279" s="269"/>
      <c r="AJ279" s="269"/>
      <c r="AK279" s="269"/>
      <c r="AL279" s="269"/>
      <c r="AM279" s="269"/>
      <c r="AN279" s="269"/>
      <c r="AO279" s="269"/>
      <c r="AP279" s="269"/>
      <c r="AQ279" s="269"/>
      <c r="AR279" s="269"/>
      <c r="AS279" s="269"/>
      <c r="AT279" s="269"/>
      <c r="AU279" s="269"/>
      <c r="AV279" s="269"/>
      <c r="AW279" s="269"/>
      <c r="AX279" s="269"/>
      <c r="AY279" s="269"/>
      <c r="AZ279" s="269"/>
      <c r="BA279" s="269"/>
      <c r="BB279" s="269"/>
      <c r="BC279" s="269"/>
      <c r="BD279" s="269"/>
      <c r="BE279" s="269"/>
      <c r="BF279" s="269"/>
      <c r="BG279" s="269"/>
      <c r="BH279" s="269"/>
      <c r="BI279" s="269"/>
      <c r="BJ279" s="269"/>
      <c r="BK279" s="340"/>
    </row>
    <row r="280" spans="2:63" s="1" customFormat="1" x14ac:dyDescent="0.2">
      <c r="B280" s="269"/>
      <c r="C280" s="269"/>
      <c r="D280" s="269"/>
      <c r="E280" s="269"/>
      <c r="F280" s="269"/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  <c r="X280" s="269"/>
      <c r="Y280" s="269"/>
      <c r="Z280" s="269"/>
      <c r="AA280" s="269"/>
      <c r="AB280" s="269"/>
      <c r="AC280" s="269"/>
      <c r="AD280" s="269"/>
      <c r="AE280" s="269"/>
      <c r="AF280" s="269"/>
      <c r="AG280" s="269"/>
      <c r="AH280" s="269"/>
      <c r="AI280" s="269"/>
      <c r="AJ280" s="269"/>
      <c r="AK280" s="269"/>
      <c r="AL280" s="269"/>
      <c r="AM280" s="269"/>
      <c r="AN280" s="269"/>
      <c r="AO280" s="269"/>
      <c r="AP280" s="269"/>
      <c r="AQ280" s="269"/>
      <c r="AR280" s="269"/>
      <c r="AS280" s="269"/>
      <c r="AT280" s="269"/>
      <c r="AU280" s="269"/>
      <c r="AV280" s="269"/>
      <c r="AW280" s="269"/>
      <c r="AX280" s="269"/>
      <c r="AY280" s="269"/>
      <c r="AZ280" s="269"/>
      <c r="BA280" s="269"/>
      <c r="BB280" s="269"/>
      <c r="BC280" s="269"/>
      <c r="BD280" s="269"/>
      <c r="BE280" s="269"/>
      <c r="BF280" s="269"/>
      <c r="BG280" s="269"/>
      <c r="BH280" s="269"/>
      <c r="BI280" s="269"/>
      <c r="BJ280" s="269"/>
      <c r="BK280" s="340"/>
    </row>
    <row r="281" spans="2:63" s="1" customFormat="1" x14ac:dyDescent="0.2">
      <c r="B281" s="269"/>
      <c r="C281" s="269"/>
      <c r="D281" s="269"/>
      <c r="E281" s="269"/>
      <c r="F281" s="269"/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  <c r="X281" s="269"/>
      <c r="Y281" s="269"/>
      <c r="Z281" s="269"/>
      <c r="AA281" s="269"/>
      <c r="AB281" s="269"/>
      <c r="AC281" s="269"/>
      <c r="AD281" s="269"/>
      <c r="AE281" s="269"/>
      <c r="AF281" s="269"/>
      <c r="AG281" s="269"/>
      <c r="AH281" s="269"/>
      <c r="AI281" s="269"/>
      <c r="AJ281" s="269"/>
      <c r="AK281" s="269"/>
      <c r="AL281" s="269"/>
      <c r="AM281" s="269"/>
      <c r="AN281" s="269"/>
      <c r="AO281" s="269"/>
      <c r="AP281" s="269"/>
      <c r="AQ281" s="269"/>
      <c r="AR281" s="269"/>
      <c r="AS281" s="269"/>
      <c r="AT281" s="269"/>
      <c r="AU281" s="269"/>
      <c r="AV281" s="269"/>
      <c r="AW281" s="269"/>
      <c r="AX281" s="269"/>
      <c r="AY281" s="269"/>
      <c r="AZ281" s="269"/>
      <c r="BA281" s="269"/>
      <c r="BB281" s="269"/>
      <c r="BC281" s="269"/>
      <c r="BD281" s="269"/>
      <c r="BE281" s="269"/>
      <c r="BF281" s="269"/>
      <c r="BG281" s="269"/>
      <c r="BH281" s="269"/>
      <c r="BI281" s="269"/>
      <c r="BJ281" s="269"/>
      <c r="BK281" s="340"/>
    </row>
    <row r="282" spans="2:63" s="1" customFormat="1" x14ac:dyDescent="0.2">
      <c r="B282" s="269"/>
      <c r="C282" s="269"/>
      <c r="D282" s="269"/>
      <c r="E282" s="269"/>
      <c r="F282" s="269"/>
      <c r="G282" s="269"/>
      <c r="H282" s="269"/>
      <c r="I282" s="269"/>
      <c r="J282" s="269"/>
      <c r="K282" s="269"/>
      <c r="L282" s="269"/>
      <c r="M282" s="269"/>
      <c r="N282" s="269"/>
      <c r="O282" s="269"/>
      <c r="P282" s="269"/>
      <c r="Q282" s="269"/>
      <c r="R282" s="269"/>
      <c r="S282" s="269"/>
      <c r="T282" s="269"/>
      <c r="U282" s="269"/>
      <c r="V282" s="269"/>
      <c r="W282" s="269"/>
      <c r="X282" s="269"/>
      <c r="Y282" s="269"/>
      <c r="Z282" s="269"/>
      <c r="AA282" s="269"/>
      <c r="AB282" s="269"/>
      <c r="AC282" s="269"/>
      <c r="AD282" s="269"/>
      <c r="AE282" s="269"/>
      <c r="AF282" s="269"/>
      <c r="AG282" s="269"/>
      <c r="AH282" s="269"/>
      <c r="AI282" s="269"/>
      <c r="AJ282" s="269"/>
      <c r="AK282" s="269"/>
      <c r="AL282" s="269"/>
      <c r="AM282" s="269"/>
      <c r="AN282" s="269"/>
      <c r="AO282" s="269"/>
      <c r="AP282" s="269"/>
      <c r="AQ282" s="269"/>
      <c r="AR282" s="269"/>
      <c r="AS282" s="269"/>
      <c r="AT282" s="269"/>
      <c r="AU282" s="269"/>
      <c r="AV282" s="269"/>
      <c r="AW282" s="269"/>
      <c r="AX282" s="269"/>
      <c r="AY282" s="269"/>
      <c r="AZ282" s="269"/>
      <c r="BA282" s="269"/>
      <c r="BB282" s="269"/>
      <c r="BC282" s="269"/>
      <c r="BD282" s="269"/>
      <c r="BE282" s="269"/>
      <c r="BF282" s="269"/>
      <c r="BG282" s="269"/>
      <c r="BH282" s="269"/>
      <c r="BI282" s="269"/>
      <c r="BJ282" s="269"/>
      <c r="BK282" s="340"/>
    </row>
    <row r="283" spans="2:63" s="1" customFormat="1" x14ac:dyDescent="0.2">
      <c r="B283" s="269"/>
      <c r="C283" s="269"/>
      <c r="D283" s="269"/>
      <c r="E283" s="269"/>
      <c r="F283" s="269"/>
      <c r="G283" s="269"/>
      <c r="H283" s="269"/>
      <c r="I283" s="269"/>
      <c r="J283" s="269"/>
      <c r="K283" s="269"/>
      <c r="L283" s="269"/>
      <c r="M283" s="269"/>
      <c r="N283" s="269"/>
      <c r="O283" s="269"/>
      <c r="P283" s="269"/>
      <c r="Q283" s="269"/>
      <c r="R283" s="269"/>
      <c r="S283" s="269"/>
      <c r="T283" s="269"/>
      <c r="U283" s="269"/>
      <c r="V283" s="269"/>
      <c r="W283" s="269"/>
      <c r="X283" s="269"/>
      <c r="Y283" s="269"/>
      <c r="Z283" s="269"/>
      <c r="AA283" s="269"/>
      <c r="AB283" s="269"/>
      <c r="AC283" s="269"/>
      <c r="AD283" s="269"/>
      <c r="AE283" s="269"/>
      <c r="AF283" s="269"/>
      <c r="AG283" s="269"/>
      <c r="AH283" s="269"/>
      <c r="AI283" s="269"/>
      <c r="AJ283" s="269"/>
      <c r="AK283" s="269"/>
      <c r="AL283" s="269"/>
      <c r="AM283" s="269"/>
      <c r="AN283" s="269"/>
      <c r="AO283" s="269"/>
      <c r="AP283" s="269"/>
      <c r="AQ283" s="269"/>
      <c r="AR283" s="269"/>
      <c r="AS283" s="269"/>
      <c r="AT283" s="269"/>
      <c r="AU283" s="269"/>
      <c r="AV283" s="269"/>
      <c r="AW283" s="269"/>
      <c r="AX283" s="269"/>
      <c r="AY283" s="269"/>
      <c r="AZ283" s="269"/>
      <c r="BA283" s="269"/>
      <c r="BB283" s="269"/>
      <c r="BC283" s="269"/>
      <c r="BD283" s="269"/>
      <c r="BE283" s="269"/>
      <c r="BF283" s="269"/>
      <c r="BG283" s="269"/>
      <c r="BH283" s="269"/>
      <c r="BI283" s="269"/>
      <c r="BJ283" s="269"/>
      <c r="BK283" s="340"/>
    </row>
    <row r="284" spans="2:63" s="1" customFormat="1" x14ac:dyDescent="0.2">
      <c r="B284" s="269"/>
      <c r="C284" s="269"/>
      <c r="D284" s="269"/>
      <c r="E284" s="269"/>
      <c r="F284" s="269"/>
      <c r="G284" s="269"/>
      <c r="H284" s="269"/>
      <c r="I284" s="269"/>
      <c r="J284" s="269"/>
      <c r="K284" s="269"/>
      <c r="L284" s="269"/>
      <c r="M284" s="269"/>
      <c r="N284" s="269"/>
      <c r="O284" s="269"/>
      <c r="P284" s="269"/>
      <c r="Q284" s="269"/>
      <c r="R284" s="269"/>
      <c r="S284" s="269"/>
      <c r="T284" s="269"/>
      <c r="U284" s="269"/>
      <c r="V284" s="269"/>
      <c r="W284" s="269"/>
      <c r="X284" s="269"/>
      <c r="Y284" s="269"/>
      <c r="Z284" s="269"/>
      <c r="AA284" s="269"/>
      <c r="AB284" s="269"/>
      <c r="AC284" s="269"/>
      <c r="AD284" s="269"/>
      <c r="AE284" s="269"/>
      <c r="AF284" s="269"/>
      <c r="AG284" s="269"/>
      <c r="AH284" s="269"/>
      <c r="AI284" s="269"/>
      <c r="AJ284" s="269"/>
      <c r="AK284" s="269"/>
      <c r="AL284" s="269"/>
      <c r="AM284" s="269"/>
      <c r="AN284" s="269"/>
      <c r="AO284" s="269"/>
      <c r="AP284" s="269"/>
      <c r="AQ284" s="269"/>
      <c r="AR284" s="269"/>
      <c r="AS284" s="269"/>
      <c r="AT284" s="269"/>
      <c r="AU284" s="269"/>
      <c r="AV284" s="269"/>
      <c r="AW284" s="269"/>
      <c r="AX284" s="269"/>
      <c r="AY284" s="269"/>
      <c r="AZ284" s="269"/>
      <c r="BA284" s="269"/>
      <c r="BB284" s="269"/>
      <c r="BC284" s="269"/>
      <c r="BD284" s="269"/>
      <c r="BE284" s="269"/>
      <c r="BF284" s="269"/>
      <c r="BG284" s="269"/>
      <c r="BH284" s="269"/>
      <c r="BI284" s="269"/>
      <c r="BJ284" s="269"/>
      <c r="BK284" s="340"/>
    </row>
    <row r="285" spans="2:63" s="1" customFormat="1" x14ac:dyDescent="0.2">
      <c r="B285" s="269"/>
      <c r="C285" s="269"/>
      <c r="D285" s="269"/>
      <c r="E285" s="269"/>
      <c r="F285" s="269"/>
      <c r="G285" s="269"/>
      <c r="H285" s="269"/>
      <c r="I285" s="269"/>
      <c r="J285" s="269"/>
      <c r="K285" s="269"/>
      <c r="L285" s="269"/>
      <c r="M285" s="269"/>
      <c r="N285" s="269"/>
      <c r="O285" s="269"/>
      <c r="P285" s="269"/>
      <c r="Q285" s="269"/>
      <c r="R285" s="269"/>
      <c r="S285" s="269"/>
      <c r="T285" s="269"/>
      <c r="U285" s="269"/>
      <c r="V285" s="269"/>
      <c r="W285" s="269"/>
      <c r="X285" s="269"/>
      <c r="Y285" s="269"/>
      <c r="Z285" s="269"/>
      <c r="AA285" s="269"/>
      <c r="AB285" s="269"/>
      <c r="AC285" s="269"/>
      <c r="AD285" s="269"/>
      <c r="AE285" s="269"/>
      <c r="AF285" s="269"/>
      <c r="AG285" s="269"/>
      <c r="AH285" s="269"/>
      <c r="AI285" s="269"/>
      <c r="AJ285" s="269"/>
      <c r="AK285" s="269"/>
      <c r="AL285" s="269"/>
      <c r="AM285" s="269"/>
      <c r="AN285" s="269"/>
      <c r="AO285" s="269"/>
      <c r="AP285" s="269"/>
      <c r="AQ285" s="269"/>
      <c r="AR285" s="269"/>
      <c r="AS285" s="269"/>
      <c r="AT285" s="269"/>
      <c r="AU285" s="269"/>
      <c r="AV285" s="269"/>
      <c r="AW285" s="269"/>
      <c r="AX285" s="269"/>
      <c r="AY285" s="269"/>
      <c r="AZ285" s="269"/>
      <c r="BA285" s="269"/>
      <c r="BB285" s="269"/>
      <c r="BC285" s="269"/>
      <c r="BD285" s="269"/>
      <c r="BE285" s="269"/>
      <c r="BF285" s="269"/>
      <c r="BG285" s="269"/>
      <c r="BH285" s="269"/>
      <c r="BI285" s="269"/>
      <c r="BJ285" s="269"/>
      <c r="BK285" s="340"/>
    </row>
    <row r="286" spans="2:63" s="1" customFormat="1" x14ac:dyDescent="0.2">
      <c r="B286" s="269"/>
      <c r="C286" s="269"/>
      <c r="D286" s="269"/>
      <c r="E286" s="269"/>
      <c r="F286" s="269"/>
      <c r="G286" s="269"/>
      <c r="H286" s="269"/>
      <c r="I286" s="269"/>
      <c r="J286" s="269"/>
      <c r="K286" s="269"/>
      <c r="L286" s="269"/>
      <c r="M286" s="269"/>
      <c r="N286" s="269"/>
      <c r="O286" s="269"/>
      <c r="P286" s="269"/>
      <c r="Q286" s="269"/>
      <c r="R286" s="269"/>
      <c r="S286" s="269"/>
      <c r="T286" s="269"/>
      <c r="U286" s="269"/>
      <c r="V286" s="269"/>
      <c r="W286" s="269"/>
      <c r="X286" s="269"/>
      <c r="Y286" s="269"/>
      <c r="Z286" s="269"/>
      <c r="AA286" s="269"/>
      <c r="AB286" s="269"/>
      <c r="AC286" s="269"/>
      <c r="AD286" s="269"/>
      <c r="AE286" s="269"/>
      <c r="AF286" s="269"/>
      <c r="AG286" s="269"/>
      <c r="AH286" s="269"/>
      <c r="AI286" s="269"/>
      <c r="AJ286" s="269"/>
      <c r="AK286" s="269"/>
      <c r="AL286" s="269"/>
      <c r="AM286" s="269"/>
      <c r="AN286" s="269"/>
      <c r="AO286" s="269"/>
      <c r="AP286" s="269"/>
      <c r="AQ286" s="269"/>
      <c r="AR286" s="269"/>
      <c r="AS286" s="269"/>
      <c r="AT286" s="269"/>
      <c r="AU286" s="269"/>
      <c r="AV286" s="269"/>
      <c r="AW286" s="269"/>
      <c r="AX286" s="269"/>
      <c r="AY286" s="269"/>
      <c r="AZ286" s="269"/>
      <c r="BA286" s="269"/>
      <c r="BB286" s="269"/>
      <c r="BC286" s="269"/>
      <c r="BD286" s="269"/>
      <c r="BE286" s="269"/>
      <c r="BF286" s="269"/>
      <c r="BG286" s="269"/>
      <c r="BH286" s="269"/>
      <c r="BI286" s="269"/>
      <c r="BJ286" s="269"/>
      <c r="BK286" s="340"/>
    </row>
    <row r="287" spans="2:63" s="1" customFormat="1" x14ac:dyDescent="0.2">
      <c r="B287" s="269"/>
      <c r="C287" s="269"/>
      <c r="D287" s="269"/>
      <c r="E287" s="269"/>
      <c r="F287" s="269"/>
      <c r="G287" s="269"/>
      <c r="H287" s="269"/>
      <c r="I287" s="269"/>
      <c r="J287" s="269"/>
      <c r="K287" s="269"/>
      <c r="L287" s="269"/>
      <c r="M287" s="269"/>
      <c r="N287" s="269"/>
      <c r="O287" s="269"/>
      <c r="P287" s="269"/>
      <c r="Q287" s="269"/>
      <c r="R287" s="269"/>
      <c r="S287" s="269"/>
      <c r="T287" s="269"/>
      <c r="U287" s="269"/>
      <c r="V287" s="269"/>
      <c r="W287" s="269"/>
      <c r="X287" s="269"/>
      <c r="Y287" s="269"/>
      <c r="Z287" s="269"/>
      <c r="AA287" s="269"/>
      <c r="AB287" s="269"/>
      <c r="AC287" s="269"/>
      <c r="AD287" s="269"/>
      <c r="AE287" s="269"/>
      <c r="AF287" s="269"/>
      <c r="AG287" s="269"/>
      <c r="AH287" s="269"/>
      <c r="AI287" s="269"/>
      <c r="AJ287" s="269"/>
      <c r="AK287" s="269"/>
      <c r="AL287" s="269"/>
      <c r="AM287" s="269"/>
      <c r="AN287" s="269"/>
      <c r="AO287" s="269"/>
      <c r="AP287" s="269"/>
      <c r="AQ287" s="269"/>
      <c r="AR287" s="269"/>
      <c r="AS287" s="269"/>
      <c r="AT287" s="269"/>
      <c r="AU287" s="269"/>
      <c r="AV287" s="269"/>
      <c r="AW287" s="269"/>
      <c r="AX287" s="269"/>
      <c r="AY287" s="269"/>
      <c r="AZ287" s="269"/>
      <c r="BA287" s="269"/>
      <c r="BB287" s="269"/>
      <c r="BC287" s="269"/>
      <c r="BD287" s="269"/>
      <c r="BE287" s="269"/>
      <c r="BF287" s="269"/>
      <c r="BG287" s="269"/>
      <c r="BH287" s="269"/>
      <c r="BI287" s="269"/>
      <c r="BJ287" s="269"/>
      <c r="BK287" s="340"/>
    </row>
    <row r="288" spans="2:63" s="1" customFormat="1" x14ac:dyDescent="0.2">
      <c r="B288" s="269"/>
      <c r="C288" s="269"/>
      <c r="D288" s="269"/>
      <c r="E288" s="269"/>
      <c r="F288" s="269"/>
      <c r="G288" s="269"/>
      <c r="H288" s="269"/>
      <c r="I288" s="269"/>
      <c r="J288" s="269"/>
      <c r="K288" s="269"/>
      <c r="L288" s="269"/>
      <c r="M288" s="269"/>
      <c r="N288" s="269"/>
      <c r="O288" s="269"/>
      <c r="P288" s="269"/>
      <c r="Q288" s="269"/>
      <c r="R288" s="269"/>
      <c r="S288" s="269"/>
      <c r="T288" s="269"/>
      <c r="U288" s="269"/>
      <c r="V288" s="269"/>
      <c r="W288" s="269"/>
      <c r="X288" s="269"/>
      <c r="Y288" s="269"/>
      <c r="Z288" s="269"/>
      <c r="AA288" s="269"/>
      <c r="AB288" s="269"/>
      <c r="AC288" s="269"/>
      <c r="AD288" s="269"/>
      <c r="AE288" s="269"/>
      <c r="AF288" s="269"/>
      <c r="AG288" s="269"/>
      <c r="AH288" s="269"/>
      <c r="AI288" s="269"/>
      <c r="AJ288" s="269"/>
      <c r="AK288" s="269"/>
      <c r="AL288" s="269"/>
      <c r="AM288" s="269"/>
      <c r="AN288" s="269"/>
      <c r="AO288" s="269"/>
      <c r="AP288" s="269"/>
      <c r="AQ288" s="269"/>
      <c r="AR288" s="269"/>
      <c r="AS288" s="269"/>
      <c r="AT288" s="269"/>
      <c r="AU288" s="269"/>
      <c r="AV288" s="269"/>
      <c r="AW288" s="269"/>
      <c r="AX288" s="269"/>
      <c r="AY288" s="269"/>
      <c r="AZ288" s="269"/>
      <c r="BA288" s="269"/>
      <c r="BB288" s="269"/>
      <c r="BC288" s="269"/>
      <c r="BD288" s="269"/>
      <c r="BE288" s="269"/>
      <c r="BF288" s="269"/>
      <c r="BG288" s="269"/>
      <c r="BH288" s="269"/>
      <c r="BI288" s="269"/>
      <c r="BJ288" s="269"/>
      <c r="BK288" s="340"/>
    </row>
    <row r="289" spans="2:63" s="1" customFormat="1" x14ac:dyDescent="0.2">
      <c r="B289" s="269"/>
      <c r="C289" s="269"/>
      <c r="D289" s="269"/>
      <c r="E289" s="269"/>
      <c r="F289" s="269"/>
      <c r="G289" s="269"/>
      <c r="H289" s="269"/>
      <c r="I289" s="269"/>
      <c r="J289" s="269"/>
      <c r="K289" s="269"/>
      <c r="L289" s="269"/>
      <c r="M289" s="269"/>
      <c r="N289" s="269"/>
      <c r="O289" s="269"/>
      <c r="P289" s="269"/>
      <c r="Q289" s="269"/>
      <c r="R289" s="269"/>
      <c r="S289" s="269"/>
      <c r="T289" s="269"/>
      <c r="U289" s="269"/>
      <c r="V289" s="269"/>
      <c r="W289" s="269"/>
      <c r="X289" s="269"/>
      <c r="Y289" s="269"/>
      <c r="Z289" s="269"/>
      <c r="AA289" s="269"/>
      <c r="AB289" s="269"/>
      <c r="AC289" s="269"/>
      <c r="AD289" s="269"/>
      <c r="AE289" s="269"/>
      <c r="AF289" s="269"/>
      <c r="AG289" s="269"/>
      <c r="AH289" s="269"/>
      <c r="AI289" s="269"/>
      <c r="AJ289" s="269"/>
      <c r="AK289" s="269"/>
      <c r="AL289" s="269"/>
      <c r="AM289" s="269"/>
      <c r="AN289" s="269"/>
      <c r="AO289" s="269"/>
      <c r="AP289" s="269"/>
      <c r="AQ289" s="269"/>
      <c r="AR289" s="269"/>
      <c r="AS289" s="269"/>
      <c r="AT289" s="269"/>
      <c r="AU289" s="269"/>
      <c r="AV289" s="269"/>
      <c r="AW289" s="269"/>
      <c r="AX289" s="269"/>
      <c r="AY289" s="269"/>
      <c r="AZ289" s="269"/>
      <c r="BA289" s="269"/>
      <c r="BB289" s="269"/>
      <c r="BC289" s="269"/>
      <c r="BD289" s="269"/>
      <c r="BE289" s="269"/>
      <c r="BF289" s="269"/>
      <c r="BG289" s="269"/>
      <c r="BH289" s="269"/>
      <c r="BI289" s="269"/>
      <c r="BJ289" s="269"/>
      <c r="BK289" s="340"/>
    </row>
    <row r="290" spans="2:63" s="1" customFormat="1" x14ac:dyDescent="0.2">
      <c r="B290" s="269"/>
      <c r="C290" s="269"/>
      <c r="D290" s="269"/>
      <c r="E290" s="269"/>
      <c r="F290" s="269"/>
      <c r="G290" s="269"/>
      <c r="H290" s="269"/>
      <c r="I290" s="269"/>
      <c r="J290" s="269"/>
      <c r="K290" s="269"/>
      <c r="L290" s="269"/>
      <c r="M290" s="269"/>
      <c r="N290" s="269"/>
      <c r="O290" s="269"/>
      <c r="P290" s="269"/>
      <c r="Q290" s="269"/>
      <c r="R290" s="269"/>
      <c r="S290" s="269"/>
      <c r="T290" s="269"/>
      <c r="U290" s="269"/>
      <c r="V290" s="269"/>
      <c r="W290" s="269"/>
      <c r="X290" s="269"/>
      <c r="Y290" s="269"/>
      <c r="Z290" s="269"/>
      <c r="AA290" s="269"/>
      <c r="AB290" s="269"/>
      <c r="AC290" s="269"/>
      <c r="AD290" s="269"/>
      <c r="AE290" s="269"/>
      <c r="AF290" s="269"/>
      <c r="AG290" s="269"/>
      <c r="AH290" s="269"/>
      <c r="AI290" s="269"/>
      <c r="AJ290" s="269"/>
      <c r="AK290" s="269"/>
      <c r="AL290" s="269"/>
      <c r="AM290" s="269"/>
      <c r="AN290" s="269"/>
      <c r="AO290" s="269"/>
      <c r="AP290" s="269"/>
      <c r="AQ290" s="269"/>
      <c r="AR290" s="269"/>
      <c r="AS290" s="269"/>
      <c r="AT290" s="269"/>
      <c r="AU290" s="269"/>
      <c r="AV290" s="269"/>
      <c r="AW290" s="269"/>
      <c r="AX290" s="269"/>
      <c r="AY290" s="269"/>
      <c r="AZ290" s="269"/>
      <c r="BA290" s="269"/>
      <c r="BB290" s="269"/>
      <c r="BC290" s="269"/>
      <c r="BD290" s="269"/>
      <c r="BE290" s="269"/>
      <c r="BF290" s="269"/>
      <c r="BG290" s="269"/>
      <c r="BH290" s="269"/>
      <c r="BI290" s="269"/>
      <c r="BJ290" s="269"/>
      <c r="BK290" s="340"/>
    </row>
    <row r="291" spans="2:63" s="1" customFormat="1" x14ac:dyDescent="0.2">
      <c r="B291" s="269"/>
      <c r="C291" s="269"/>
      <c r="D291" s="269"/>
      <c r="E291" s="269"/>
      <c r="F291" s="269"/>
      <c r="G291" s="269"/>
      <c r="H291" s="269"/>
      <c r="I291" s="269"/>
      <c r="J291" s="269"/>
      <c r="K291" s="269"/>
      <c r="L291" s="269"/>
      <c r="M291" s="269"/>
      <c r="N291" s="269"/>
      <c r="O291" s="269"/>
      <c r="P291" s="269"/>
      <c r="Q291" s="269"/>
      <c r="R291" s="269"/>
      <c r="S291" s="269"/>
      <c r="T291" s="269"/>
      <c r="U291" s="269"/>
      <c r="V291" s="269"/>
      <c r="W291" s="269"/>
      <c r="X291" s="269"/>
      <c r="Y291" s="269"/>
      <c r="Z291" s="269"/>
      <c r="AA291" s="269"/>
      <c r="AB291" s="269"/>
      <c r="AC291" s="269"/>
      <c r="AD291" s="269"/>
      <c r="AE291" s="269"/>
      <c r="AF291" s="269"/>
      <c r="AG291" s="269"/>
      <c r="AH291" s="269"/>
      <c r="AI291" s="269"/>
      <c r="AJ291" s="269"/>
      <c r="AK291" s="269"/>
      <c r="AL291" s="269"/>
      <c r="AM291" s="269"/>
      <c r="AN291" s="269"/>
      <c r="AO291" s="269"/>
      <c r="AP291" s="269"/>
      <c r="AQ291" s="269"/>
      <c r="AR291" s="269"/>
      <c r="AS291" s="269"/>
      <c r="AT291" s="269"/>
      <c r="AU291" s="269"/>
      <c r="AV291" s="269"/>
      <c r="AW291" s="269"/>
      <c r="AX291" s="269"/>
      <c r="AY291" s="269"/>
      <c r="AZ291" s="269"/>
      <c r="BA291" s="269"/>
      <c r="BB291" s="269"/>
      <c r="BC291" s="269"/>
      <c r="BD291" s="269"/>
      <c r="BE291" s="269"/>
      <c r="BF291" s="269"/>
      <c r="BG291" s="269"/>
      <c r="BH291" s="269"/>
      <c r="BI291" s="269"/>
      <c r="BJ291" s="269"/>
      <c r="BK291" s="340"/>
    </row>
    <row r="292" spans="2:63" s="1" customFormat="1" x14ac:dyDescent="0.2">
      <c r="B292" s="269"/>
      <c r="C292" s="269"/>
      <c r="D292" s="269"/>
      <c r="E292" s="269"/>
      <c r="F292" s="269"/>
      <c r="G292" s="269"/>
      <c r="H292" s="269"/>
      <c r="I292" s="269"/>
      <c r="J292" s="269"/>
      <c r="K292" s="269"/>
      <c r="L292" s="269"/>
      <c r="M292" s="269"/>
      <c r="N292" s="269"/>
      <c r="O292" s="269"/>
      <c r="P292" s="269"/>
      <c r="Q292" s="269"/>
      <c r="R292" s="269"/>
      <c r="S292" s="269"/>
      <c r="T292" s="269"/>
      <c r="U292" s="269"/>
      <c r="V292" s="269"/>
      <c r="W292" s="269"/>
      <c r="X292" s="269"/>
      <c r="Y292" s="269"/>
      <c r="Z292" s="269"/>
      <c r="AA292" s="269"/>
      <c r="AB292" s="269"/>
      <c r="AC292" s="269"/>
      <c r="AD292" s="269"/>
      <c r="AE292" s="269"/>
      <c r="AF292" s="269"/>
      <c r="AG292" s="269"/>
      <c r="AH292" s="269"/>
      <c r="AI292" s="269"/>
      <c r="AJ292" s="269"/>
      <c r="AK292" s="269"/>
      <c r="AL292" s="269"/>
      <c r="AM292" s="269"/>
      <c r="AN292" s="269"/>
      <c r="AO292" s="269"/>
      <c r="AP292" s="269"/>
      <c r="AQ292" s="269"/>
      <c r="AR292" s="269"/>
      <c r="AS292" s="269"/>
      <c r="AT292" s="269"/>
      <c r="AU292" s="269"/>
      <c r="AV292" s="269"/>
      <c r="AW292" s="269"/>
      <c r="AX292" s="269"/>
      <c r="AY292" s="269"/>
      <c r="AZ292" s="269"/>
      <c r="BA292" s="269"/>
      <c r="BB292" s="269"/>
      <c r="BC292" s="269"/>
      <c r="BD292" s="269"/>
      <c r="BE292" s="269"/>
      <c r="BF292" s="269"/>
      <c r="BG292" s="269"/>
      <c r="BH292" s="269"/>
      <c r="BI292" s="269"/>
      <c r="BJ292" s="269"/>
      <c r="BK292" s="340"/>
    </row>
    <row r="293" spans="2:63" s="1" customFormat="1" x14ac:dyDescent="0.2">
      <c r="B293" s="269"/>
      <c r="C293" s="269"/>
      <c r="D293" s="269"/>
      <c r="E293" s="269"/>
      <c r="F293" s="269"/>
      <c r="G293" s="269"/>
      <c r="H293" s="269"/>
      <c r="I293" s="269"/>
      <c r="J293" s="269"/>
      <c r="K293" s="269"/>
      <c r="L293" s="269"/>
      <c r="M293" s="269"/>
      <c r="N293" s="269"/>
      <c r="O293" s="269"/>
      <c r="P293" s="269"/>
      <c r="Q293" s="269"/>
      <c r="R293" s="269"/>
      <c r="S293" s="269"/>
      <c r="T293" s="269"/>
      <c r="U293" s="269"/>
      <c r="V293" s="269"/>
      <c r="W293" s="269"/>
      <c r="X293" s="269"/>
      <c r="Y293" s="269"/>
      <c r="Z293" s="269"/>
      <c r="AA293" s="269"/>
      <c r="AB293" s="269"/>
      <c r="AC293" s="269"/>
      <c r="AD293" s="269"/>
      <c r="AE293" s="269"/>
      <c r="AF293" s="269"/>
      <c r="AG293" s="269"/>
      <c r="AH293" s="269"/>
      <c r="AI293" s="269"/>
      <c r="AJ293" s="269"/>
      <c r="AK293" s="269"/>
      <c r="AL293" s="269"/>
      <c r="AM293" s="269"/>
      <c r="AN293" s="269"/>
      <c r="AO293" s="269"/>
      <c r="AP293" s="269"/>
      <c r="AQ293" s="269"/>
      <c r="AR293" s="269"/>
      <c r="AS293" s="269"/>
      <c r="AT293" s="269"/>
      <c r="AU293" s="269"/>
      <c r="AV293" s="269"/>
      <c r="AW293" s="269"/>
      <c r="AX293" s="269"/>
      <c r="AY293" s="269"/>
      <c r="AZ293" s="269"/>
      <c r="BA293" s="269"/>
      <c r="BB293" s="269"/>
      <c r="BC293" s="269"/>
      <c r="BD293" s="269"/>
      <c r="BE293" s="269"/>
      <c r="BF293" s="269"/>
      <c r="BG293" s="269"/>
      <c r="BH293" s="269"/>
      <c r="BI293" s="269"/>
      <c r="BJ293" s="269"/>
      <c r="BK293" s="340"/>
    </row>
    <row r="294" spans="2:63" s="1" customFormat="1" x14ac:dyDescent="0.2">
      <c r="B294" s="269"/>
      <c r="C294" s="269"/>
      <c r="D294" s="269"/>
      <c r="E294" s="269"/>
      <c r="F294" s="269"/>
      <c r="G294" s="269"/>
      <c r="H294" s="269"/>
      <c r="I294" s="269"/>
      <c r="J294" s="269"/>
      <c r="K294" s="269"/>
      <c r="L294" s="269"/>
      <c r="M294" s="269"/>
      <c r="N294" s="269"/>
      <c r="O294" s="269"/>
      <c r="P294" s="269"/>
      <c r="Q294" s="269"/>
      <c r="R294" s="269"/>
      <c r="S294" s="269"/>
      <c r="T294" s="269"/>
      <c r="U294" s="269"/>
      <c r="V294" s="269"/>
      <c r="W294" s="269"/>
      <c r="X294" s="269"/>
      <c r="Y294" s="269"/>
      <c r="Z294" s="269"/>
      <c r="AA294" s="269"/>
      <c r="AB294" s="269"/>
      <c r="AC294" s="269"/>
      <c r="AD294" s="269"/>
      <c r="AE294" s="269"/>
      <c r="AF294" s="269"/>
      <c r="AG294" s="269"/>
      <c r="AH294" s="269"/>
      <c r="AI294" s="269"/>
      <c r="AJ294" s="269"/>
      <c r="AK294" s="269"/>
      <c r="AL294" s="269"/>
      <c r="AM294" s="269"/>
      <c r="AN294" s="269"/>
      <c r="AO294" s="269"/>
      <c r="AP294" s="269"/>
      <c r="AQ294" s="269"/>
      <c r="AR294" s="269"/>
      <c r="AS294" s="269"/>
      <c r="AT294" s="269"/>
      <c r="AU294" s="269"/>
      <c r="AV294" s="269"/>
      <c r="AW294" s="269"/>
      <c r="AX294" s="269"/>
      <c r="AY294" s="269"/>
      <c r="AZ294" s="269"/>
      <c r="BA294" s="269"/>
      <c r="BB294" s="269"/>
      <c r="BC294" s="269"/>
      <c r="BD294" s="269"/>
      <c r="BE294" s="269"/>
      <c r="BF294" s="269"/>
      <c r="BG294" s="269"/>
      <c r="BH294" s="269"/>
      <c r="BI294" s="269"/>
      <c r="BJ294" s="269"/>
      <c r="BK294" s="340"/>
    </row>
    <row r="295" spans="2:63" s="1" customFormat="1" x14ac:dyDescent="0.2">
      <c r="B295" s="269"/>
      <c r="C295" s="269"/>
      <c r="D295" s="269"/>
      <c r="E295" s="269"/>
      <c r="F295" s="269"/>
      <c r="G295" s="269"/>
      <c r="H295" s="269"/>
      <c r="I295" s="269"/>
      <c r="J295" s="269"/>
      <c r="K295" s="269"/>
      <c r="L295" s="269"/>
      <c r="M295" s="269"/>
      <c r="N295" s="269"/>
      <c r="O295" s="269"/>
      <c r="P295" s="269"/>
      <c r="Q295" s="269"/>
      <c r="R295" s="269"/>
      <c r="S295" s="269"/>
      <c r="T295" s="269"/>
      <c r="U295" s="269"/>
      <c r="V295" s="269"/>
      <c r="W295" s="269"/>
      <c r="X295" s="269"/>
      <c r="Y295" s="269"/>
      <c r="Z295" s="269"/>
      <c r="AA295" s="269"/>
      <c r="AB295" s="269"/>
      <c r="AC295" s="269"/>
      <c r="AD295" s="269"/>
      <c r="AE295" s="269"/>
      <c r="AF295" s="269"/>
      <c r="AG295" s="269"/>
      <c r="AH295" s="269"/>
      <c r="AI295" s="269"/>
      <c r="AJ295" s="269"/>
      <c r="AK295" s="269"/>
      <c r="AL295" s="269"/>
      <c r="AM295" s="269"/>
      <c r="AN295" s="269"/>
      <c r="AO295" s="269"/>
      <c r="AP295" s="269"/>
      <c r="AQ295" s="269"/>
      <c r="AR295" s="269"/>
      <c r="AS295" s="269"/>
      <c r="AT295" s="269"/>
      <c r="AU295" s="269"/>
      <c r="AV295" s="269"/>
      <c r="AW295" s="269"/>
      <c r="AX295" s="269"/>
      <c r="AY295" s="269"/>
      <c r="AZ295" s="269"/>
      <c r="BA295" s="269"/>
      <c r="BB295" s="269"/>
      <c r="BC295" s="269"/>
      <c r="BD295" s="269"/>
      <c r="BE295" s="269"/>
      <c r="BF295" s="269"/>
      <c r="BG295" s="269"/>
      <c r="BH295" s="269"/>
      <c r="BI295" s="269"/>
      <c r="BJ295" s="269"/>
      <c r="BK295" s="340"/>
    </row>
    <row r="296" spans="2:63" s="1" customFormat="1" x14ac:dyDescent="0.2">
      <c r="B296" s="269"/>
      <c r="C296" s="269"/>
      <c r="D296" s="269"/>
      <c r="E296" s="269"/>
      <c r="F296" s="269"/>
      <c r="G296" s="269"/>
      <c r="H296" s="269"/>
      <c r="I296" s="269"/>
      <c r="J296" s="269"/>
      <c r="K296" s="269"/>
      <c r="L296" s="269"/>
      <c r="M296" s="269"/>
      <c r="N296" s="269"/>
      <c r="O296" s="269"/>
      <c r="P296" s="269"/>
      <c r="Q296" s="269"/>
      <c r="R296" s="269"/>
      <c r="S296" s="269"/>
      <c r="T296" s="269"/>
      <c r="U296" s="269"/>
      <c r="V296" s="269"/>
      <c r="W296" s="269"/>
      <c r="X296" s="269"/>
      <c r="Y296" s="269"/>
      <c r="Z296" s="269"/>
      <c r="AA296" s="269"/>
      <c r="AB296" s="269"/>
      <c r="AC296" s="269"/>
      <c r="AD296" s="269"/>
      <c r="AE296" s="269"/>
      <c r="AF296" s="269"/>
      <c r="AG296" s="269"/>
      <c r="AH296" s="269"/>
      <c r="AI296" s="269"/>
      <c r="AJ296" s="269"/>
      <c r="AK296" s="269"/>
      <c r="AL296" s="269"/>
      <c r="AM296" s="269"/>
      <c r="AN296" s="269"/>
      <c r="AO296" s="269"/>
      <c r="AP296" s="269"/>
      <c r="AQ296" s="269"/>
      <c r="AR296" s="269"/>
      <c r="AS296" s="269"/>
      <c r="AT296" s="269"/>
      <c r="AU296" s="269"/>
      <c r="AV296" s="269"/>
      <c r="AW296" s="269"/>
      <c r="AX296" s="269"/>
      <c r="AY296" s="269"/>
      <c r="AZ296" s="269"/>
      <c r="BA296" s="269"/>
      <c r="BB296" s="269"/>
      <c r="BC296" s="269"/>
      <c r="BD296" s="269"/>
      <c r="BE296" s="269"/>
      <c r="BF296" s="269"/>
      <c r="BG296" s="269"/>
      <c r="BH296" s="269"/>
      <c r="BI296" s="269"/>
      <c r="BJ296" s="269"/>
      <c r="BK296" s="340"/>
    </row>
    <row r="297" spans="2:63" s="1" customFormat="1" x14ac:dyDescent="0.2">
      <c r="B297" s="269"/>
      <c r="C297" s="269"/>
      <c r="D297" s="269"/>
      <c r="E297" s="269"/>
      <c r="F297" s="269"/>
      <c r="G297" s="269"/>
      <c r="H297" s="269"/>
      <c r="I297" s="269"/>
      <c r="J297" s="269"/>
      <c r="K297" s="269"/>
      <c r="L297" s="269"/>
      <c r="M297" s="269"/>
      <c r="N297" s="269"/>
      <c r="O297" s="269"/>
      <c r="P297" s="269"/>
      <c r="Q297" s="269"/>
      <c r="R297" s="269"/>
      <c r="S297" s="269"/>
      <c r="T297" s="269"/>
      <c r="U297" s="269"/>
      <c r="V297" s="269"/>
      <c r="W297" s="269"/>
      <c r="X297" s="269"/>
      <c r="Y297" s="269"/>
      <c r="Z297" s="269"/>
      <c r="AA297" s="269"/>
      <c r="AB297" s="269"/>
      <c r="AC297" s="269"/>
      <c r="AD297" s="269"/>
      <c r="AE297" s="269"/>
      <c r="AF297" s="269"/>
      <c r="AG297" s="269"/>
      <c r="AH297" s="269"/>
      <c r="AI297" s="269"/>
      <c r="AJ297" s="269"/>
      <c r="AK297" s="269"/>
      <c r="AL297" s="269"/>
      <c r="AM297" s="269"/>
      <c r="AN297" s="269"/>
      <c r="AO297" s="269"/>
      <c r="AP297" s="269"/>
      <c r="AQ297" s="269"/>
      <c r="AR297" s="269"/>
      <c r="AS297" s="269"/>
      <c r="AT297" s="269"/>
      <c r="AU297" s="269"/>
      <c r="AV297" s="269"/>
      <c r="AW297" s="269"/>
      <c r="AX297" s="269"/>
      <c r="AY297" s="269"/>
      <c r="AZ297" s="269"/>
      <c r="BA297" s="269"/>
      <c r="BB297" s="269"/>
      <c r="BC297" s="269"/>
      <c r="BD297" s="269"/>
      <c r="BE297" s="269"/>
      <c r="BF297" s="269"/>
      <c r="BG297" s="269"/>
      <c r="BH297" s="269"/>
      <c r="BI297" s="269"/>
      <c r="BJ297" s="269"/>
      <c r="BK297" s="340"/>
    </row>
    <row r="298" spans="2:63" s="1" customFormat="1" x14ac:dyDescent="0.2">
      <c r="B298" s="269"/>
      <c r="C298" s="269"/>
      <c r="D298" s="269"/>
      <c r="E298" s="269"/>
      <c r="F298" s="269"/>
      <c r="G298" s="269"/>
      <c r="H298" s="269"/>
      <c r="I298" s="269"/>
      <c r="J298" s="269"/>
      <c r="K298" s="269"/>
      <c r="L298" s="269"/>
      <c r="M298" s="269"/>
      <c r="N298" s="269"/>
      <c r="O298" s="269"/>
      <c r="P298" s="269"/>
      <c r="Q298" s="269"/>
      <c r="R298" s="269"/>
      <c r="S298" s="269"/>
      <c r="T298" s="269"/>
      <c r="U298" s="269"/>
      <c r="V298" s="269"/>
      <c r="W298" s="269"/>
      <c r="X298" s="269"/>
      <c r="Y298" s="269"/>
      <c r="Z298" s="269"/>
      <c r="AA298" s="269"/>
      <c r="AB298" s="269"/>
      <c r="AC298" s="269"/>
      <c r="AD298" s="269"/>
      <c r="AE298" s="269"/>
      <c r="AF298" s="269"/>
      <c r="AG298" s="269"/>
      <c r="AH298" s="269"/>
      <c r="AI298" s="269"/>
      <c r="AJ298" s="269"/>
      <c r="AK298" s="269"/>
      <c r="AL298" s="269"/>
      <c r="AM298" s="269"/>
      <c r="AN298" s="269"/>
      <c r="AO298" s="269"/>
      <c r="AP298" s="269"/>
      <c r="AQ298" s="269"/>
      <c r="AR298" s="269"/>
      <c r="AS298" s="269"/>
      <c r="AT298" s="269"/>
      <c r="AU298" s="269"/>
      <c r="AV298" s="269"/>
      <c r="AW298" s="269"/>
      <c r="AX298" s="269"/>
      <c r="AY298" s="269"/>
      <c r="AZ298" s="269"/>
      <c r="BA298" s="269"/>
      <c r="BB298" s="269"/>
      <c r="BC298" s="269"/>
      <c r="BD298" s="269"/>
      <c r="BE298" s="269"/>
      <c r="BF298" s="269"/>
      <c r="BG298" s="269"/>
      <c r="BH298" s="269"/>
      <c r="BI298" s="269"/>
      <c r="BJ298" s="269"/>
      <c r="BK298" s="340"/>
    </row>
    <row r="299" spans="2:63" s="1" customFormat="1" x14ac:dyDescent="0.2">
      <c r="B299" s="269"/>
      <c r="C299" s="269"/>
      <c r="D299" s="269"/>
      <c r="E299" s="269"/>
      <c r="F299" s="269"/>
      <c r="G299" s="269"/>
      <c r="H299" s="269"/>
      <c r="I299" s="269"/>
      <c r="J299" s="269"/>
      <c r="K299" s="269"/>
      <c r="L299" s="269"/>
      <c r="M299" s="269"/>
      <c r="N299" s="269"/>
      <c r="O299" s="269"/>
      <c r="P299" s="269"/>
      <c r="Q299" s="269"/>
      <c r="R299" s="269"/>
      <c r="S299" s="269"/>
      <c r="T299" s="269"/>
      <c r="U299" s="269"/>
      <c r="V299" s="269"/>
      <c r="W299" s="269"/>
      <c r="X299" s="269"/>
      <c r="Y299" s="269"/>
      <c r="Z299" s="269"/>
      <c r="AA299" s="269"/>
      <c r="AB299" s="269"/>
      <c r="AC299" s="269"/>
      <c r="AD299" s="269"/>
      <c r="AE299" s="269"/>
      <c r="AF299" s="269"/>
      <c r="AG299" s="269"/>
      <c r="AH299" s="269"/>
      <c r="AI299" s="269"/>
      <c r="AJ299" s="269"/>
      <c r="AK299" s="269"/>
      <c r="AL299" s="269"/>
      <c r="AM299" s="269"/>
      <c r="AN299" s="269"/>
      <c r="AO299" s="269"/>
      <c r="AP299" s="269"/>
      <c r="AQ299" s="269"/>
      <c r="AR299" s="269"/>
      <c r="AS299" s="269"/>
      <c r="AT299" s="269"/>
      <c r="AU299" s="269"/>
      <c r="AV299" s="269"/>
      <c r="AW299" s="269"/>
      <c r="AX299" s="269"/>
      <c r="AY299" s="269"/>
      <c r="AZ299" s="269"/>
      <c r="BA299" s="269"/>
      <c r="BB299" s="269"/>
      <c r="BC299" s="269"/>
      <c r="BD299" s="269"/>
      <c r="BE299" s="269"/>
      <c r="BF299" s="269"/>
      <c r="BG299" s="269"/>
      <c r="BH299" s="269"/>
      <c r="BI299" s="269"/>
      <c r="BJ299" s="269"/>
      <c r="BK299" s="340"/>
    </row>
    <row r="300" spans="2:63" s="1" customFormat="1" x14ac:dyDescent="0.2">
      <c r="B300" s="269"/>
      <c r="C300" s="269"/>
      <c r="D300" s="269"/>
      <c r="E300" s="269"/>
      <c r="F300" s="269"/>
      <c r="G300" s="269"/>
      <c r="H300" s="269"/>
      <c r="I300" s="269"/>
      <c r="J300" s="269"/>
      <c r="K300" s="269"/>
      <c r="L300" s="269"/>
      <c r="M300" s="269"/>
      <c r="N300" s="269"/>
      <c r="O300" s="269"/>
      <c r="P300" s="269"/>
      <c r="Q300" s="269"/>
      <c r="R300" s="269"/>
      <c r="S300" s="269"/>
      <c r="T300" s="269"/>
      <c r="U300" s="269"/>
      <c r="V300" s="269"/>
      <c r="W300" s="269"/>
      <c r="X300" s="269"/>
      <c r="Y300" s="269"/>
      <c r="Z300" s="269"/>
      <c r="AA300" s="269"/>
      <c r="AB300" s="269"/>
      <c r="AC300" s="269"/>
      <c r="AD300" s="269"/>
      <c r="AE300" s="269"/>
      <c r="AF300" s="269"/>
      <c r="AG300" s="269"/>
      <c r="AH300" s="269"/>
      <c r="AI300" s="269"/>
      <c r="AJ300" s="269"/>
      <c r="AK300" s="269"/>
      <c r="AL300" s="269"/>
      <c r="AM300" s="269"/>
      <c r="AN300" s="269"/>
      <c r="AO300" s="269"/>
      <c r="AP300" s="269"/>
      <c r="AQ300" s="269"/>
      <c r="AR300" s="269"/>
      <c r="AS300" s="269"/>
      <c r="AT300" s="269"/>
      <c r="AU300" s="269"/>
      <c r="AV300" s="269"/>
      <c r="AW300" s="269"/>
      <c r="AX300" s="269"/>
      <c r="AY300" s="269"/>
      <c r="AZ300" s="269"/>
      <c r="BA300" s="269"/>
      <c r="BB300" s="269"/>
      <c r="BC300" s="269"/>
      <c r="BD300" s="269"/>
      <c r="BE300" s="269"/>
      <c r="BF300" s="269"/>
      <c r="BG300" s="269"/>
      <c r="BH300" s="269"/>
      <c r="BI300" s="269"/>
      <c r="BJ300" s="269"/>
      <c r="BK300" s="340"/>
    </row>
    <row r="301" spans="2:63" s="1" customFormat="1" x14ac:dyDescent="0.2">
      <c r="B301" s="269"/>
      <c r="C301" s="269"/>
      <c r="D301" s="269"/>
      <c r="E301" s="269"/>
      <c r="F301" s="269"/>
      <c r="G301" s="269"/>
      <c r="H301" s="269"/>
      <c r="I301" s="269"/>
      <c r="J301" s="269"/>
      <c r="K301" s="269"/>
      <c r="L301" s="269"/>
      <c r="M301" s="269"/>
      <c r="N301" s="269"/>
      <c r="O301" s="269"/>
      <c r="P301" s="269"/>
      <c r="Q301" s="269"/>
      <c r="R301" s="269"/>
      <c r="S301" s="269"/>
      <c r="T301" s="269"/>
      <c r="U301" s="269"/>
      <c r="V301" s="269"/>
      <c r="W301" s="269"/>
      <c r="X301" s="269"/>
      <c r="Y301" s="269"/>
      <c r="Z301" s="269"/>
      <c r="AA301" s="269"/>
      <c r="AB301" s="269"/>
      <c r="AC301" s="269"/>
      <c r="AD301" s="269"/>
      <c r="AE301" s="269"/>
      <c r="AF301" s="269"/>
      <c r="AG301" s="269"/>
      <c r="AH301" s="269"/>
      <c r="AI301" s="269"/>
      <c r="AJ301" s="269"/>
      <c r="AK301" s="269"/>
      <c r="AL301" s="269"/>
      <c r="AM301" s="269"/>
      <c r="AN301" s="269"/>
      <c r="AO301" s="269"/>
      <c r="AP301" s="269"/>
      <c r="AQ301" s="269"/>
      <c r="AR301" s="269"/>
      <c r="AS301" s="269"/>
      <c r="AT301" s="269"/>
      <c r="AU301" s="269"/>
      <c r="AV301" s="269"/>
      <c r="AW301" s="269"/>
      <c r="AX301" s="269"/>
      <c r="AY301" s="269"/>
      <c r="AZ301" s="269"/>
      <c r="BA301" s="269"/>
      <c r="BB301" s="269"/>
      <c r="BC301" s="269"/>
      <c r="BD301" s="269"/>
      <c r="BE301" s="269"/>
      <c r="BF301" s="269"/>
      <c r="BG301" s="269"/>
      <c r="BH301" s="269"/>
      <c r="BI301" s="269"/>
      <c r="BJ301" s="269"/>
      <c r="BK301" s="340"/>
    </row>
    <row r="302" spans="2:63" s="1" customFormat="1" x14ac:dyDescent="0.2">
      <c r="B302" s="269"/>
      <c r="C302" s="269"/>
      <c r="D302" s="269"/>
      <c r="E302" s="269"/>
      <c r="F302" s="269"/>
      <c r="G302" s="269"/>
      <c r="H302" s="269"/>
      <c r="I302" s="269"/>
      <c r="J302" s="269"/>
      <c r="K302" s="269"/>
      <c r="L302" s="269"/>
      <c r="M302" s="269"/>
      <c r="N302" s="269"/>
      <c r="O302" s="269"/>
      <c r="P302" s="269"/>
      <c r="Q302" s="269"/>
      <c r="R302" s="269"/>
      <c r="S302" s="269"/>
      <c r="T302" s="269"/>
      <c r="U302" s="269"/>
      <c r="V302" s="269"/>
      <c r="W302" s="269"/>
      <c r="X302" s="269"/>
      <c r="Y302" s="269"/>
      <c r="Z302" s="269"/>
      <c r="AA302" s="269"/>
      <c r="AB302" s="269"/>
      <c r="AC302" s="269"/>
      <c r="AD302" s="269"/>
      <c r="AE302" s="269"/>
      <c r="AF302" s="269"/>
      <c r="AG302" s="269"/>
      <c r="AH302" s="269"/>
      <c r="AI302" s="269"/>
      <c r="AJ302" s="269"/>
      <c r="AK302" s="269"/>
      <c r="AL302" s="269"/>
      <c r="AM302" s="269"/>
      <c r="AN302" s="269"/>
      <c r="AO302" s="269"/>
      <c r="AP302" s="269"/>
      <c r="AQ302" s="269"/>
      <c r="AR302" s="269"/>
      <c r="AS302" s="269"/>
      <c r="AT302" s="269"/>
      <c r="AU302" s="269"/>
      <c r="AV302" s="269"/>
      <c r="AW302" s="269"/>
      <c r="AX302" s="269"/>
      <c r="AY302" s="269"/>
      <c r="AZ302" s="269"/>
      <c r="BA302" s="269"/>
      <c r="BB302" s="269"/>
      <c r="BC302" s="269"/>
      <c r="BD302" s="269"/>
      <c r="BE302" s="269"/>
      <c r="BF302" s="269"/>
      <c r="BG302" s="269"/>
      <c r="BH302" s="269"/>
      <c r="BI302" s="269"/>
      <c r="BJ302" s="269"/>
      <c r="BK302" s="340"/>
    </row>
    <row r="303" spans="2:63" s="1" customFormat="1" x14ac:dyDescent="0.2">
      <c r="B303" s="269"/>
      <c r="C303" s="269"/>
      <c r="D303" s="269"/>
      <c r="E303" s="269"/>
      <c r="F303" s="269"/>
      <c r="G303" s="269"/>
      <c r="H303" s="269"/>
      <c r="I303" s="269"/>
      <c r="J303" s="269"/>
      <c r="K303" s="269"/>
      <c r="L303" s="269"/>
      <c r="M303" s="269"/>
      <c r="N303" s="269"/>
      <c r="O303" s="269"/>
      <c r="P303" s="269"/>
      <c r="Q303" s="269"/>
      <c r="R303" s="269"/>
      <c r="S303" s="269"/>
      <c r="T303" s="269"/>
      <c r="U303" s="269"/>
      <c r="V303" s="269"/>
      <c r="W303" s="269"/>
      <c r="X303" s="269"/>
      <c r="Y303" s="269"/>
      <c r="Z303" s="269"/>
      <c r="AA303" s="269"/>
      <c r="AB303" s="269"/>
      <c r="AC303" s="269"/>
      <c r="AD303" s="269"/>
      <c r="AE303" s="269"/>
      <c r="AF303" s="269"/>
      <c r="AG303" s="269"/>
      <c r="AH303" s="269"/>
      <c r="AI303" s="269"/>
      <c r="AJ303" s="269"/>
      <c r="AK303" s="269"/>
      <c r="AL303" s="269"/>
      <c r="AM303" s="269"/>
      <c r="AN303" s="269"/>
      <c r="AO303" s="269"/>
      <c r="AP303" s="269"/>
      <c r="AQ303" s="269"/>
      <c r="AR303" s="269"/>
      <c r="AS303" s="269"/>
      <c r="AT303" s="269"/>
      <c r="AU303" s="269"/>
      <c r="AV303" s="269"/>
      <c r="AW303" s="269"/>
      <c r="AX303" s="269"/>
      <c r="AY303" s="269"/>
      <c r="AZ303" s="269"/>
      <c r="BA303" s="269"/>
      <c r="BB303" s="269"/>
      <c r="BC303" s="269"/>
      <c r="BD303" s="269"/>
      <c r="BE303" s="269"/>
      <c r="BF303" s="269"/>
      <c r="BG303" s="269"/>
      <c r="BH303" s="269"/>
      <c r="BI303" s="269"/>
      <c r="BJ303" s="269"/>
      <c r="BK303" s="340"/>
    </row>
    <row r="304" spans="2:63" s="1" customFormat="1" x14ac:dyDescent="0.2">
      <c r="B304" s="269"/>
      <c r="C304" s="269"/>
      <c r="D304" s="269"/>
      <c r="E304" s="269"/>
      <c r="F304" s="269"/>
      <c r="G304" s="269"/>
      <c r="H304" s="269"/>
      <c r="I304" s="269"/>
      <c r="J304" s="269"/>
      <c r="K304" s="269"/>
      <c r="L304" s="269"/>
      <c r="M304" s="269"/>
      <c r="N304" s="269"/>
      <c r="O304" s="269"/>
      <c r="P304" s="269"/>
      <c r="Q304" s="269"/>
      <c r="R304" s="269"/>
      <c r="S304" s="269"/>
      <c r="T304" s="269"/>
      <c r="U304" s="269"/>
      <c r="V304" s="269"/>
      <c r="W304" s="269"/>
      <c r="X304" s="269"/>
      <c r="Y304" s="269"/>
      <c r="Z304" s="269"/>
      <c r="AA304" s="269"/>
      <c r="AB304" s="269"/>
      <c r="AC304" s="269"/>
      <c r="AD304" s="269"/>
      <c r="AE304" s="269"/>
      <c r="AF304" s="269"/>
      <c r="AG304" s="269"/>
      <c r="AH304" s="269"/>
      <c r="AI304" s="269"/>
      <c r="AJ304" s="269"/>
      <c r="AK304" s="269"/>
      <c r="AL304" s="269"/>
      <c r="AM304" s="269"/>
      <c r="AN304" s="269"/>
      <c r="AO304" s="269"/>
      <c r="AP304" s="269"/>
      <c r="AQ304" s="269"/>
      <c r="AR304" s="269"/>
      <c r="AS304" s="269"/>
      <c r="AT304" s="269"/>
      <c r="AU304" s="269"/>
      <c r="AV304" s="269"/>
      <c r="AW304" s="269"/>
      <c r="AX304" s="269"/>
      <c r="AY304" s="269"/>
      <c r="AZ304" s="269"/>
      <c r="BA304" s="269"/>
      <c r="BB304" s="269"/>
      <c r="BC304" s="269"/>
      <c r="BD304" s="269"/>
      <c r="BE304" s="269"/>
      <c r="BF304" s="269"/>
      <c r="BG304" s="269"/>
      <c r="BH304" s="269"/>
      <c r="BI304" s="269"/>
      <c r="BJ304" s="269"/>
      <c r="BK304" s="340"/>
    </row>
    <row r="305" spans="2:63" s="1" customFormat="1" x14ac:dyDescent="0.2">
      <c r="B305" s="269"/>
      <c r="C305" s="269"/>
      <c r="D305" s="269"/>
      <c r="E305" s="269"/>
      <c r="F305" s="269"/>
      <c r="G305" s="269"/>
      <c r="H305" s="269"/>
      <c r="I305" s="269"/>
      <c r="J305" s="269"/>
      <c r="K305" s="269"/>
      <c r="L305" s="269"/>
      <c r="M305" s="269"/>
      <c r="N305" s="269"/>
      <c r="O305" s="269"/>
      <c r="P305" s="269"/>
      <c r="Q305" s="269"/>
      <c r="R305" s="269"/>
      <c r="S305" s="269"/>
      <c r="T305" s="269"/>
      <c r="U305" s="269"/>
      <c r="V305" s="269"/>
      <c r="W305" s="269"/>
      <c r="X305" s="269"/>
      <c r="Y305" s="269"/>
      <c r="Z305" s="269"/>
      <c r="AA305" s="269"/>
      <c r="AB305" s="269"/>
      <c r="AC305" s="269"/>
      <c r="AD305" s="269"/>
      <c r="AE305" s="269"/>
      <c r="AF305" s="269"/>
      <c r="AG305" s="269"/>
      <c r="AH305" s="269"/>
      <c r="AI305" s="269"/>
      <c r="AJ305" s="269"/>
      <c r="AK305" s="269"/>
      <c r="AL305" s="269"/>
      <c r="AM305" s="269"/>
      <c r="AN305" s="269"/>
      <c r="AO305" s="269"/>
      <c r="AP305" s="269"/>
      <c r="AQ305" s="269"/>
      <c r="AR305" s="269"/>
      <c r="AS305" s="269"/>
      <c r="AT305" s="269"/>
      <c r="AU305" s="269"/>
      <c r="AV305" s="269"/>
      <c r="AW305" s="269"/>
      <c r="AX305" s="269"/>
      <c r="AY305" s="269"/>
      <c r="AZ305" s="269"/>
      <c r="BA305" s="269"/>
      <c r="BB305" s="269"/>
      <c r="BC305" s="269"/>
      <c r="BD305" s="269"/>
      <c r="BE305" s="269"/>
      <c r="BF305" s="269"/>
      <c r="BG305" s="269"/>
      <c r="BH305" s="269"/>
      <c r="BI305" s="269"/>
      <c r="BJ305" s="269"/>
      <c r="BK305" s="340"/>
    </row>
    <row r="306" spans="2:63" s="1" customFormat="1" x14ac:dyDescent="0.2">
      <c r="B306" s="269"/>
      <c r="C306" s="269"/>
      <c r="D306" s="269"/>
      <c r="E306" s="269"/>
      <c r="F306" s="269"/>
      <c r="G306" s="269"/>
      <c r="H306" s="269"/>
      <c r="I306" s="269"/>
      <c r="J306" s="269"/>
      <c r="K306" s="269"/>
      <c r="L306" s="269"/>
      <c r="M306" s="269"/>
      <c r="N306" s="269"/>
      <c r="O306" s="269"/>
      <c r="P306" s="269"/>
      <c r="Q306" s="269"/>
      <c r="R306" s="269"/>
      <c r="S306" s="269"/>
      <c r="T306" s="269"/>
      <c r="U306" s="269"/>
      <c r="V306" s="269"/>
      <c r="W306" s="269"/>
      <c r="X306" s="269"/>
      <c r="Y306" s="269"/>
      <c r="Z306" s="269"/>
      <c r="AA306" s="269"/>
      <c r="AB306" s="269"/>
      <c r="AC306" s="269"/>
      <c r="AD306" s="269"/>
      <c r="AE306" s="269"/>
      <c r="AF306" s="269"/>
      <c r="AG306" s="269"/>
      <c r="AH306" s="269"/>
      <c r="AI306" s="269"/>
      <c r="AJ306" s="269"/>
      <c r="AK306" s="269"/>
      <c r="AL306" s="269"/>
      <c r="AM306" s="269"/>
      <c r="AN306" s="269"/>
      <c r="AO306" s="269"/>
      <c r="AP306" s="269"/>
      <c r="AQ306" s="269"/>
      <c r="AR306" s="269"/>
      <c r="AS306" s="269"/>
      <c r="AT306" s="269"/>
      <c r="AU306" s="269"/>
      <c r="AV306" s="269"/>
      <c r="AW306" s="269"/>
      <c r="AX306" s="269"/>
      <c r="AY306" s="269"/>
      <c r="AZ306" s="269"/>
      <c r="BA306" s="269"/>
      <c r="BB306" s="269"/>
      <c r="BC306" s="269"/>
      <c r="BD306" s="269"/>
      <c r="BE306" s="269"/>
      <c r="BF306" s="269"/>
      <c r="BG306" s="269"/>
      <c r="BH306" s="269"/>
      <c r="BI306" s="269"/>
      <c r="BJ306" s="269"/>
      <c r="BK306" s="340"/>
    </row>
    <row r="307" spans="2:63" s="1" customFormat="1" x14ac:dyDescent="0.2">
      <c r="B307" s="269"/>
      <c r="C307" s="269"/>
      <c r="D307" s="269"/>
      <c r="E307" s="269"/>
      <c r="F307" s="269"/>
      <c r="G307" s="269"/>
      <c r="H307" s="269"/>
      <c r="I307" s="269"/>
      <c r="J307" s="269"/>
      <c r="K307" s="269"/>
      <c r="L307" s="269"/>
      <c r="M307" s="269"/>
      <c r="N307" s="269"/>
      <c r="O307" s="269"/>
      <c r="P307" s="269"/>
      <c r="Q307" s="269"/>
      <c r="R307" s="269"/>
      <c r="S307" s="269"/>
      <c r="T307" s="269"/>
      <c r="U307" s="269"/>
      <c r="V307" s="269"/>
      <c r="W307" s="269"/>
      <c r="X307" s="269"/>
      <c r="Y307" s="269"/>
      <c r="Z307" s="269"/>
      <c r="AA307" s="269"/>
      <c r="AB307" s="269"/>
      <c r="AC307" s="269"/>
      <c r="AD307" s="269"/>
      <c r="AE307" s="269"/>
      <c r="AF307" s="269"/>
      <c r="AG307" s="269"/>
      <c r="AH307" s="269"/>
      <c r="AI307" s="269"/>
      <c r="AJ307" s="269"/>
      <c r="AK307" s="269"/>
      <c r="AL307" s="269"/>
      <c r="AM307" s="269"/>
      <c r="AN307" s="269"/>
      <c r="AO307" s="269"/>
      <c r="AP307" s="269"/>
      <c r="AQ307" s="269"/>
      <c r="AR307" s="269"/>
      <c r="AS307" s="269"/>
      <c r="AT307" s="269"/>
      <c r="AU307" s="269"/>
      <c r="AV307" s="269"/>
      <c r="AW307" s="269"/>
      <c r="AX307" s="269"/>
      <c r="AY307" s="269"/>
      <c r="AZ307" s="269"/>
      <c r="BA307" s="269"/>
      <c r="BB307" s="269"/>
      <c r="BC307" s="269"/>
      <c r="BD307" s="269"/>
      <c r="BE307" s="269"/>
      <c r="BF307" s="269"/>
      <c r="BG307" s="269"/>
      <c r="BH307" s="269"/>
      <c r="BI307" s="269"/>
      <c r="BJ307" s="269"/>
      <c r="BK307" s="340"/>
    </row>
    <row r="308" spans="2:63" s="1" customFormat="1" x14ac:dyDescent="0.2">
      <c r="B308" s="269"/>
      <c r="C308" s="269"/>
      <c r="D308" s="269"/>
      <c r="E308" s="269"/>
      <c r="F308" s="269"/>
      <c r="G308" s="269"/>
      <c r="H308" s="269"/>
      <c r="I308" s="269"/>
      <c r="J308" s="269"/>
      <c r="K308" s="269"/>
      <c r="L308" s="269"/>
      <c r="M308" s="269"/>
      <c r="N308" s="269"/>
      <c r="O308" s="269"/>
      <c r="P308" s="269"/>
      <c r="Q308" s="269"/>
      <c r="R308" s="269"/>
      <c r="S308" s="269"/>
      <c r="T308" s="269"/>
      <c r="U308" s="269"/>
      <c r="V308" s="269"/>
      <c r="W308" s="269"/>
      <c r="X308" s="269"/>
      <c r="Y308" s="269"/>
      <c r="Z308" s="269"/>
      <c r="AA308" s="269"/>
      <c r="AB308" s="269"/>
      <c r="AC308" s="269"/>
      <c r="AD308" s="269"/>
      <c r="AE308" s="269"/>
      <c r="AF308" s="269"/>
      <c r="AG308" s="269"/>
      <c r="AH308" s="269"/>
      <c r="AI308" s="269"/>
      <c r="AJ308" s="269"/>
      <c r="AK308" s="269"/>
      <c r="AL308" s="269"/>
      <c r="AM308" s="269"/>
      <c r="AN308" s="269"/>
      <c r="AO308" s="269"/>
      <c r="AP308" s="269"/>
      <c r="AQ308" s="269"/>
      <c r="AR308" s="269"/>
      <c r="AS308" s="269"/>
      <c r="AT308" s="269"/>
      <c r="AU308" s="269"/>
      <c r="AV308" s="269"/>
      <c r="AW308" s="269"/>
      <c r="AX308" s="269"/>
      <c r="AY308" s="269"/>
      <c r="AZ308" s="269"/>
      <c r="BA308" s="269"/>
      <c r="BB308" s="269"/>
      <c r="BC308" s="269"/>
      <c r="BD308" s="269"/>
      <c r="BE308" s="269"/>
      <c r="BF308" s="269"/>
      <c r="BG308" s="269"/>
      <c r="BH308" s="269"/>
      <c r="BI308" s="269"/>
      <c r="BJ308" s="269"/>
      <c r="BK308" s="340"/>
    </row>
    <row r="309" spans="2:63" s="1" customFormat="1" x14ac:dyDescent="0.2">
      <c r="B309" s="269"/>
      <c r="C309" s="269"/>
      <c r="D309" s="269"/>
      <c r="E309" s="269"/>
      <c r="F309" s="269"/>
      <c r="G309" s="269"/>
      <c r="H309" s="269"/>
      <c r="I309" s="269"/>
      <c r="J309" s="269"/>
      <c r="K309" s="269"/>
      <c r="L309" s="269"/>
      <c r="M309" s="269"/>
      <c r="N309" s="269"/>
      <c r="O309" s="269"/>
      <c r="P309" s="269"/>
      <c r="Q309" s="269"/>
      <c r="R309" s="269"/>
      <c r="S309" s="269"/>
      <c r="T309" s="269"/>
      <c r="U309" s="269"/>
      <c r="V309" s="269"/>
      <c r="W309" s="269"/>
      <c r="X309" s="269"/>
      <c r="Y309" s="269"/>
      <c r="Z309" s="269"/>
      <c r="AA309" s="269"/>
      <c r="AB309" s="269"/>
      <c r="AC309" s="269"/>
      <c r="AD309" s="269"/>
      <c r="AE309" s="269"/>
      <c r="AF309" s="269"/>
      <c r="AG309" s="269"/>
      <c r="AH309" s="269"/>
      <c r="AI309" s="269"/>
      <c r="AJ309" s="269"/>
      <c r="AK309" s="269"/>
      <c r="AL309" s="269"/>
      <c r="AM309" s="269"/>
      <c r="AN309" s="269"/>
      <c r="AO309" s="269"/>
      <c r="AP309" s="269"/>
      <c r="AQ309" s="269"/>
      <c r="AR309" s="269"/>
      <c r="AS309" s="269"/>
      <c r="AT309" s="269"/>
      <c r="AU309" s="269"/>
      <c r="AV309" s="269"/>
      <c r="AW309" s="269"/>
      <c r="AX309" s="269"/>
      <c r="AY309" s="269"/>
      <c r="AZ309" s="269"/>
      <c r="BA309" s="269"/>
      <c r="BB309" s="269"/>
      <c r="BC309" s="269"/>
      <c r="BD309" s="269"/>
      <c r="BE309" s="269"/>
      <c r="BF309" s="269"/>
      <c r="BG309" s="269"/>
      <c r="BH309" s="269"/>
      <c r="BI309" s="269"/>
      <c r="BJ309" s="269"/>
      <c r="BK309" s="340"/>
    </row>
    <row r="310" spans="2:63" s="1" customFormat="1" x14ac:dyDescent="0.2">
      <c r="B310" s="269"/>
      <c r="C310" s="269"/>
      <c r="D310" s="269"/>
      <c r="E310" s="269"/>
      <c r="F310" s="269"/>
      <c r="G310" s="269"/>
      <c r="H310" s="269"/>
      <c r="I310" s="269"/>
      <c r="J310" s="269"/>
      <c r="K310" s="269"/>
      <c r="L310" s="269"/>
      <c r="M310" s="269"/>
      <c r="N310" s="269"/>
      <c r="O310" s="269"/>
      <c r="P310" s="269"/>
      <c r="Q310" s="269"/>
      <c r="R310" s="269"/>
      <c r="S310" s="269"/>
      <c r="T310" s="269"/>
      <c r="U310" s="269"/>
      <c r="V310" s="269"/>
      <c r="W310" s="269"/>
      <c r="X310" s="269"/>
      <c r="Y310" s="269"/>
      <c r="Z310" s="269"/>
      <c r="AA310" s="269"/>
      <c r="AB310" s="269"/>
      <c r="AC310" s="269"/>
      <c r="AD310" s="269"/>
      <c r="AE310" s="269"/>
      <c r="AF310" s="269"/>
      <c r="AG310" s="269"/>
      <c r="AH310" s="269"/>
      <c r="AI310" s="269"/>
      <c r="AJ310" s="269"/>
      <c r="AK310" s="269"/>
      <c r="AL310" s="269"/>
      <c r="AM310" s="269"/>
      <c r="AN310" s="269"/>
      <c r="AO310" s="269"/>
      <c r="AP310" s="269"/>
      <c r="AQ310" s="269"/>
      <c r="AR310" s="269"/>
      <c r="AS310" s="269"/>
      <c r="AT310" s="269"/>
      <c r="AU310" s="269"/>
      <c r="AV310" s="269"/>
      <c r="AW310" s="269"/>
      <c r="AX310" s="269"/>
      <c r="AY310" s="269"/>
      <c r="AZ310" s="269"/>
      <c r="BA310" s="269"/>
      <c r="BB310" s="269"/>
      <c r="BC310" s="269"/>
      <c r="BD310" s="269"/>
      <c r="BE310" s="269"/>
      <c r="BF310" s="269"/>
      <c r="BG310" s="269"/>
      <c r="BH310" s="269"/>
      <c r="BI310" s="269"/>
      <c r="BJ310" s="269"/>
      <c r="BK310" s="340"/>
    </row>
    <row r="311" spans="2:63" s="1" customFormat="1" x14ac:dyDescent="0.2">
      <c r="B311" s="269"/>
      <c r="C311" s="269"/>
      <c r="D311" s="269"/>
      <c r="E311" s="269"/>
      <c r="F311" s="269"/>
      <c r="G311" s="269"/>
      <c r="H311" s="269"/>
      <c r="I311" s="269"/>
      <c r="J311" s="269"/>
      <c r="K311" s="269"/>
      <c r="L311" s="269"/>
      <c r="M311" s="269"/>
      <c r="N311" s="269"/>
      <c r="O311" s="269"/>
      <c r="P311" s="269"/>
      <c r="Q311" s="269"/>
      <c r="R311" s="269"/>
      <c r="S311" s="269"/>
      <c r="T311" s="269"/>
      <c r="U311" s="269"/>
      <c r="V311" s="269"/>
      <c r="W311" s="269"/>
      <c r="X311" s="269"/>
      <c r="Y311" s="269"/>
      <c r="Z311" s="269"/>
      <c r="AA311" s="269"/>
      <c r="AB311" s="269"/>
      <c r="AC311" s="269"/>
      <c r="AD311" s="269"/>
      <c r="AE311" s="269"/>
      <c r="AF311" s="269"/>
      <c r="AG311" s="269"/>
      <c r="AH311" s="269"/>
      <c r="AI311" s="269"/>
      <c r="AJ311" s="269"/>
      <c r="AK311" s="269"/>
      <c r="AL311" s="269"/>
      <c r="AM311" s="269"/>
      <c r="AN311" s="269"/>
      <c r="AO311" s="269"/>
      <c r="AP311" s="269"/>
      <c r="AQ311" s="269"/>
      <c r="AR311" s="269"/>
      <c r="AS311" s="269"/>
      <c r="AT311" s="269"/>
      <c r="AU311" s="269"/>
      <c r="AV311" s="269"/>
      <c r="AW311" s="269"/>
      <c r="AX311" s="269"/>
      <c r="AY311" s="269"/>
      <c r="AZ311" s="269"/>
      <c r="BA311" s="269"/>
      <c r="BB311" s="269"/>
      <c r="BC311" s="269"/>
      <c r="BD311" s="269"/>
      <c r="BE311" s="269"/>
      <c r="BF311" s="269"/>
      <c r="BG311" s="269"/>
      <c r="BH311" s="269"/>
      <c r="BI311" s="269"/>
      <c r="BJ311" s="269"/>
      <c r="BK311" s="340"/>
    </row>
    <row r="312" spans="2:63" s="1" customFormat="1" x14ac:dyDescent="0.2">
      <c r="B312" s="269"/>
      <c r="C312" s="269"/>
      <c r="D312" s="269"/>
      <c r="E312" s="269"/>
      <c r="F312" s="269"/>
      <c r="G312" s="269"/>
      <c r="H312" s="269"/>
      <c r="I312" s="269"/>
      <c r="J312" s="269"/>
      <c r="K312" s="269"/>
      <c r="L312" s="269"/>
      <c r="M312" s="269"/>
      <c r="N312" s="269"/>
      <c r="O312" s="269"/>
      <c r="P312" s="269"/>
      <c r="Q312" s="269"/>
      <c r="R312" s="269"/>
      <c r="S312" s="269"/>
      <c r="T312" s="269"/>
      <c r="U312" s="269"/>
      <c r="V312" s="269"/>
      <c r="W312" s="269"/>
      <c r="X312" s="269"/>
      <c r="Y312" s="269"/>
      <c r="Z312" s="269"/>
      <c r="AA312" s="269"/>
      <c r="AB312" s="269"/>
      <c r="AC312" s="269"/>
      <c r="AD312" s="269"/>
      <c r="AE312" s="269"/>
      <c r="AF312" s="269"/>
      <c r="AG312" s="269"/>
      <c r="AH312" s="269"/>
      <c r="AI312" s="269"/>
      <c r="AJ312" s="269"/>
      <c r="AK312" s="269"/>
      <c r="AL312" s="269"/>
      <c r="AM312" s="269"/>
      <c r="AN312" s="269"/>
      <c r="AO312" s="269"/>
      <c r="AP312" s="269"/>
      <c r="AQ312" s="269"/>
      <c r="AR312" s="269"/>
      <c r="AS312" s="269"/>
      <c r="AT312" s="269"/>
      <c r="AU312" s="269"/>
      <c r="AV312" s="269"/>
      <c r="AW312" s="269"/>
      <c r="AX312" s="269"/>
      <c r="AY312" s="269"/>
      <c r="AZ312" s="269"/>
      <c r="BA312" s="269"/>
      <c r="BB312" s="269"/>
      <c r="BC312" s="269"/>
      <c r="BD312" s="269"/>
      <c r="BE312" s="269"/>
      <c r="BF312" s="269"/>
      <c r="BG312" s="269"/>
      <c r="BH312" s="269"/>
      <c r="BI312" s="269"/>
      <c r="BJ312" s="269"/>
      <c r="BK312" s="340"/>
    </row>
    <row r="313" spans="2:63" s="1" customFormat="1" x14ac:dyDescent="0.2">
      <c r="B313" s="269"/>
      <c r="C313" s="269"/>
      <c r="D313" s="269"/>
      <c r="E313" s="269"/>
      <c r="F313" s="269"/>
      <c r="G313" s="269"/>
      <c r="H313" s="269"/>
      <c r="I313" s="269"/>
      <c r="J313" s="269"/>
      <c r="K313" s="269"/>
      <c r="L313" s="269"/>
      <c r="M313" s="269"/>
      <c r="N313" s="269"/>
      <c r="O313" s="269"/>
      <c r="P313" s="269"/>
      <c r="Q313" s="269"/>
      <c r="R313" s="269"/>
      <c r="S313" s="269"/>
      <c r="T313" s="269"/>
      <c r="U313" s="269"/>
      <c r="V313" s="269"/>
      <c r="W313" s="269"/>
      <c r="X313" s="269"/>
      <c r="Y313" s="269"/>
      <c r="Z313" s="269"/>
      <c r="AA313" s="269"/>
      <c r="AB313" s="269"/>
      <c r="AC313" s="269"/>
      <c r="AD313" s="269"/>
      <c r="AE313" s="269"/>
      <c r="AF313" s="269"/>
      <c r="AG313" s="269"/>
      <c r="AH313" s="269"/>
      <c r="AI313" s="269"/>
      <c r="AJ313" s="269"/>
      <c r="AK313" s="269"/>
      <c r="AL313" s="269"/>
      <c r="AM313" s="269"/>
      <c r="AN313" s="269"/>
      <c r="AO313" s="269"/>
      <c r="AP313" s="269"/>
      <c r="AQ313" s="269"/>
      <c r="AR313" s="269"/>
      <c r="AS313" s="269"/>
      <c r="AT313" s="269"/>
      <c r="AU313" s="269"/>
      <c r="AV313" s="269"/>
      <c r="AW313" s="269"/>
      <c r="AX313" s="269"/>
      <c r="AY313" s="269"/>
      <c r="AZ313" s="269"/>
      <c r="BA313" s="269"/>
      <c r="BB313" s="269"/>
      <c r="BC313" s="269"/>
      <c r="BD313" s="269"/>
      <c r="BE313" s="269"/>
      <c r="BF313" s="269"/>
      <c r="BG313" s="269"/>
      <c r="BH313" s="269"/>
      <c r="BI313" s="269"/>
      <c r="BJ313" s="269"/>
      <c r="BK313" s="340"/>
    </row>
    <row r="314" spans="2:63" s="1" customFormat="1" x14ac:dyDescent="0.2">
      <c r="B314" s="269"/>
      <c r="C314" s="269"/>
      <c r="D314" s="269"/>
      <c r="E314" s="269"/>
      <c r="F314" s="269"/>
      <c r="G314" s="269"/>
      <c r="H314" s="269"/>
      <c r="I314" s="269"/>
      <c r="J314" s="269"/>
      <c r="K314" s="269"/>
      <c r="L314" s="269"/>
      <c r="M314" s="269"/>
      <c r="N314" s="269"/>
      <c r="O314" s="269"/>
      <c r="P314" s="269"/>
      <c r="Q314" s="269"/>
      <c r="R314" s="269"/>
      <c r="S314" s="269"/>
      <c r="T314" s="269"/>
      <c r="U314" s="269"/>
      <c r="V314" s="269"/>
      <c r="W314" s="269"/>
      <c r="X314" s="269"/>
      <c r="Y314" s="269"/>
      <c r="Z314" s="269"/>
      <c r="AA314" s="269"/>
      <c r="AB314" s="269"/>
      <c r="AC314" s="269"/>
      <c r="AD314" s="269"/>
      <c r="AE314" s="269"/>
      <c r="AF314" s="269"/>
      <c r="AG314" s="269"/>
      <c r="AH314" s="269"/>
      <c r="AI314" s="269"/>
      <c r="AJ314" s="269"/>
      <c r="AK314" s="269"/>
      <c r="AL314" s="269"/>
      <c r="AM314" s="269"/>
      <c r="AN314" s="269"/>
      <c r="AO314" s="269"/>
      <c r="AP314" s="269"/>
      <c r="AQ314" s="269"/>
      <c r="AR314" s="269"/>
      <c r="AS314" s="269"/>
      <c r="AT314" s="269"/>
      <c r="AU314" s="269"/>
      <c r="AV314" s="269"/>
      <c r="AW314" s="269"/>
      <c r="AX314" s="269"/>
      <c r="AY314" s="269"/>
      <c r="AZ314" s="269"/>
      <c r="BA314" s="269"/>
      <c r="BB314" s="269"/>
      <c r="BC314" s="269"/>
      <c r="BD314" s="269"/>
      <c r="BE314" s="269"/>
      <c r="BF314" s="269"/>
      <c r="BG314" s="269"/>
      <c r="BH314" s="269"/>
      <c r="BI314" s="269"/>
      <c r="BJ314" s="269"/>
      <c r="BK314" s="340"/>
    </row>
    <row r="315" spans="2:63" s="1" customFormat="1" x14ac:dyDescent="0.2">
      <c r="B315" s="269"/>
      <c r="C315" s="269"/>
      <c r="D315" s="269"/>
      <c r="E315" s="269"/>
      <c r="F315" s="269"/>
      <c r="G315" s="269"/>
      <c r="H315" s="269"/>
      <c r="I315" s="269"/>
      <c r="J315" s="269"/>
      <c r="K315" s="269"/>
      <c r="L315" s="269"/>
      <c r="M315" s="269"/>
      <c r="N315" s="269"/>
      <c r="O315" s="269"/>
      <c r="P315" s="269"/>
      <c r="Q315" s="269"/>
      <c r="R315" s="269"/>
      <c r="S315" s="269"/>
      <c r="T315" s="269"/>
      <c r="U315" s="269"/>
      <c r="V315" s="269"/>
      <c r="W315" s="269"/>
      <c r="X315" s="269"/>
      <c r="Y315" s="269"/>
      <c r="Z315" s="269"/>
      <c r="AA315" s="269"/>
      <c r="AB315" s="269"/>
      <c r="AC315" s="269"/>
      <c r="AD315" s="269"/>
      <c r="AE315" s="269"/>
      <c r="AF315" s="269"/>
      <c r="AG315" s="269"/>
      <c r="AH315" s="269"/>
      <c r="AI315" s="269"/>
      <c r="AJ315" s="269"/>
      <c r="AK315" s="269"/>
      <c r="AL315" s="269"/>
      <c r="AM315" s="269"/>
      <c r="AN315" s="269"/>
      <c r="AO315" s="269"/>
      <c r="AP315" s="269"/>
      <c r="AQ315" s="269"/>
      <c r="AR315" s="269"/>
      <c r="AS315" s="269"/>
      <c r="AT315" s="269"/>
      <c r="AU315" s="269"/>
      <c r="AV315" s="269"/>
      <c r="AW315" s="269"/>
      <c r="AX315" s="269"/>
      <c r="AY315" s="269"/>
      <c r="AZ315" s="269"/>
      <c r="BA315" s="269"/>
      <c r="BB315" s="269"/>
      <c r="BC315" s="269"/>
      <c r="BD315" s="269"/>
      <c r="BE315" s="269"/>
      <c r="BF315" s="269"/>
      <c r="BG315" s="269"/>
      <c r="BH315" s="269"/>
      <c r="BI315" s="269"/>
      <c r="BJ315" s="269"/>
      <c r="BK315" s="340"/>
    </row>
    <row r="316" spans="2:63" s="1" customFormat="1" x14ac:dyDescent="0.2">
      <c r="B316" s="269"/>
      <c r="C316" s="269"/>
      <c r="D316" s="269"/>
      <c r="E316" s="269"/>
      <c r="F316" s="269"/>
      <c r="G316" s="269"/>
      <c r="H316" s="269"/>
      <c r="I316" s="269"/>
      <c r="J316" s="269"/>
      <c r="K316" s="269"/>
      <c r="L316" s="269"/>
      <c r="M316" s="269"/>
      <c r="N316" s="269"/>
      <c r="O316" s="269"/>
      <c r="P316" s="269"/>
      <c r="Q316" s="269"/>
      <c r="R316" s="269"/>
      <c r="S316" s="269"/>
      <c r="T316" s="269"/>
      <c r="U316" s="269"/>
      <c r="V316" s="269"/>
      <c r="W316" s="269"/>
      <c r="X316" s="269"/>
      <c r="Y316" s="269"/>
      <c r="Z316" s="269"/>
      <c r="AA316" s="269"/>
      <c r="AB316" s="269"/>
      <c r="AC316" s="269"/>
      <c r="AD316" s="269"/>
      <c r="AE316" s="269"/>
      <c r="AF316" s="269"/>
      <c r="AG316" s="269"/>
      <c r="AH316" s="269"/>
      <c r="AI316" s="269"/>
      <c r="AJ316" s="269"/>
      <c r="AK316" s="269"/>
      <c r="AL316" s="269"/>
      <c r="AM316" s="269"/>
      <c r="AN316" s="269"/>
      <c r="AO316" s="269"/>
      <c r="AP316" s="269"/>
      <c r="AQ316" s="269"/>
      <c r="AR316" s="269"/>
      <c r="AS316" s="269"/>
      <c r="AT316" s="269"/>
      <c r="AU316" s="269"/>
      <c r="AV316" s="269"/>
      <c r="AW316" s="269"/>
      <c r="AX316" s="269"/>
      <c r="AY316" s="269"/>
      <c r="AZ316" s="269"/>
      <c r="BA316" s="269"/>
      <c r="BB316" s="269"/>
      <c r="BC316" s="269"/>
      <c r="BD316" s="269"/>
      <c r="BE316" s="269"/>
      <c r="BF316" s="269"/>
      <c r="BG316" s="269"/>
      <c r="BH316" s="269"/>
      <c r="BI316" s="269"/>
      <c r="BJ316" s="269"/>
      <c r="BK316" s="340"/>
    </row>
    <row r="317" spans="2:63" s="1" customFormat="1" x14ac:dyDescent="0.2">
      <c r="B317" s="269"/>
      <c r="C317" s="269"/>
      <c r="D317" s="269"/>
      <c r="E317" s="269"/>
      <c r="F317" s="269"/>
      <c r="G317" s="269"/>
      <c r="H317" s="269"/>
      <c r="I317" s="269"/>
      <c r="J317" s="269"/>
      <c r="K317" s="269"/>
      <c r="L317" s="269"/>
      <c r="M317" s="269"/>
      <c r="N317" s="269"/>
      <c r="O317" s="269"/>
      <c r="P317" s="269"/>
      <c r="Q317" s="269"/>
      <c r="R317" s="269"/>
      <c r="S317" s="269"/>
      <c r="T317" s="269"/>
      <c r="U317" s="269"/>
      <c r="V317" s="269"/>
      <c r="W317" s="269"/>
      <c r="X317" s="269"/>
      <c r="Y317" s="269"/>
      <c r="Z317" s="269"/>
      <c r="AA317" s="269"/>
      <c r="AB317" s="269"/>
      <c r="AC317" s="269"/>
      <c r="AD317" s="269"/>
      <c r="AE317" s="269"/>
      <c r="AF317" s="269"/>
      <c r="AG317" s="269"/>
      <c r="AH317" s="269"/>
      <c r="AI317" s="269"/>
      <c r="AJ317" s="269"/>
      <c r="AK317" s="269"/>
      <c r="AL317" s="269"/>
      <c r="AM317" s="269"/>
      <c r="AN317" s="269"/>
      <c r="AO317" s="269"/>
      <c r="AP317" s="269"/>
      <c r="AQ317" s="269"/>
      <c r="AR317" s="269"/>
      <c r="AS317" s="269"/>
      <c r="AT317" s="269"/>
      <c r="AU317" s="269"/>
      <c r="AV317" s="269"/>
      <c r="AW317" s="269"/>
      <c r="AX317" s="269"/>
      <c r="AY317" s="269"/>
      <c r="AZ317" s="269"/>
      <c r="BA317" s="269"/>
      <c r="BB317" s="269"/>
      <c r="BC317" s="269"/>
      <c r="BD317" s="269"/>
      <c r="BE317" s="269"/>
      <c r="BF317" s="269"/>
      <c r="BG317" s="269"/>
      <c r="BH317" s="269"/>
      <c r="BI317" s="269"/>
      <c r="BJ317" s="269"/>
      <c r="BK317" s="340"/>
    </row>
    <row r="318" spans="2:63" s="1" customFormat="1" x14ac:dyDescent="0.2">
      <c r="B318" s="269"/>
      <c r="C318" s="269"/>
      <c r="D318" s="269"/>
      <c r="E318" s="269"/>
      <c r="F318" s="269"/>
      <c r="G318" s="269"/>
      <c r="H318" s="269"/>
      <c r="I318" s="269"/>
      <c r="J318" s="269"/>
      <c r="K318" s="269"/>
      <c r="L318" s="269"/>
      <c r="M318" s="269"/>
      <c r="N318" s="269"/>
      <c r="O318" s="269"/>
      <c r="P318" s="269"/>
      <c r="Q318" s="269"/>
      <c r="R318" s="269"/>
      <c r="S318" s="269"/>
      <c r="T318" s="269"/>
      <c r="U318" s="269"/>
      <c r="V318" s="269"/>
      <c r="W318" s="269"/>
      <c r="X318" s="269"/>
      <c r="Y318" s="269"/>
      <c r="Z318" s="269"/>
      <c r="AA318" s="269"/>
      <c r="AB318" s="269"/>
      <c r="AC318" s="269"/>
      <c r="AD318" s="269"/>
      <c r="AE318" s="269"/>
      <c r="AF318" s="269"/>
      <c r="AG318" s="269"/>
      <c r="AH318" s="269"/>
      <c r="AI318" s="269"/>
      <c r="AJ318" s="269"/>
      <c r="AK318" s="269"/>
      <c r="AL318" s="269"/>
      <c r="AM318" s="269"/>
      <c r="AN318" s="269"/>
      <c r="AO318" s="269"/>
      <c r="AP318" s="269"/>
      <c r="AQ318" s="269"/>
      <c r="AR318" s="269"/>
      <c r="AS318" s="269"/>
      <c r="AT318" s="269"/>
      <c r="AU318" s="269"/>
      <c r="AV318" s="269"/>
      <c r="AW318" s="269"/>
      <c r="AX318" s="269"/>
      <c r="AY318" s="269"/>
      <c r="AZ318" s="269"/>
      <c r="BA318" s="269"/>
      <c r="BB318" s="269"/>
      <c r="BC318" s="269"/>
      <c r="BD318" s="269"/>
      <c r="BE318" s="269"/>
      <c r="BF318" s="269"/>
      <c r="BG318" s="269"/>
      <c r="BH318" s="269"/>
      <c r="BI318" s="269"/>
      <c r="BJ318" s="269"/>
      <c r="BK318" s="340"/>
    </row>
    <row r="319" spans="2:63" s="1" customFormat="1" x14ac:dyDescent="0.2">
      <c r="B319" s="269"/>
      <c r="C319" s="269"/>
      <c r="D319" s="269"/>
      <c r="E319" s="269"/>
      <c r="F319" s="269"/>
      <c r="G319" s="269"/>
      <c r="H319" s="269"/>
      <c r="I319" s="269"/>
      <c r="J319" s="269"/>
      <c r="K319" s="269"/>
      <c r="L319" s="269"/>
      <c r="M319" s="269"/>
      <c r="N319" s="269"/>
      <c r="O319" s="269"/>
      <c r="P319" s="269"/>
      <c r="Q319" s="269"/>
      <c r="R319" s="269"/>
      <c r="S319" s="269"/>
      <c r="T319" s="269"/>
      <c r="U319" s="269"/>
      <c r="V319" s="269"/>
      <c r="W319" s="269"/>
      <c r="X319" s="269"/>
      <c r="Y319" s="269"/>
      <c r="Z319" s="269"/>
      <c r="AA319" s="269"/>
      <c r="AB319" s="269"/>
      <c r="AC319" s="269"/>
      <c r="AD319" s="269"/>
      <c r="AE319" s="269"/>
      <c r="AF319" s="269"/>
      <c r="AG319" s="269"/>
      <c r="AH319" s="269"/>
      <c r="AI319" s="269"/>
      <c r="AJ319" s="269"/>
      <c r="AK319" s="269"/>
      <c r="AL319" s="269"/>
      <c r="AM319" s="269"/>
      <c r="AN319" s="269"/>
      <c r="AO319" s="269"/>
      <c r="AP319" s="269"/>
      <c r="AQ319" s="269"/>
      <c r="AR319" s="269"/>
      <c r="AS319" s="269"/>
      <c r="AT319" s="269"/>
      <c r="AU319" s="269"/>
      <c r="AV319" s="269"/>
      <c r="AW319" s="269"/>
      <c r="AX319" s="269"/>
      <c r="AY319" s="269"/>
      <c r="AZ319" s="269"/>
      <c r="BA319" s="269"/>
      <c r="BB319" s="269"/>
      <c r="BC319" s="269"/>
      <c r="BD319" s="269"/>
      <c r="BE319" s="269"/>
      <c r="BF319" s="269"/>
      <c r="BG319" s="269"/>
      <c r="BH319" s="269"/>
      <c r="BI319" s="269"/>
      <c r="BJ319" s="269"/>
      <c r="BK319" s="340"/>
    </row>
    <row r="320" spans="2:63" s="1" customFormat="1" x14ac:dyDescent="0.2">
      <c r="B320" s="269"/>
      <c r="C320" s="269"/>
      <c r="D320" s="269"/>
      <c r="E320" s="269"/>
      <c r="F320" s="269"/>
      <c r="G320" s="269"/>
      <c r="H320" s="269"/>
      <c r="I320" s="269"/>
      <c r="J320" s="269"/>
      <c r="K320" s="269"/>
      <c r="L320" s="269"/>
      <c r="M320" s="269"/>
      <c r="N320" s="269"/>
      <c r="O320" s="269"/>
      <c r="P320" s="269"/>
      <c r="Q320" s="269"/>
      <c r="R320" s="269"/>
      <c r="S320" s="269"/>
      <c r="T320" s="269"/>
      <c r="U320" s="269"/>
      <c r="V320" s="269"/>
      <c r="W320" s="269"/>
      <c r="X320" s="269"/>
      <c r="Y320" s="269"/>
      <c r="Z320" s="269"/>
      <c r="AA320" s="269"/>
      <c r="AB320" s="269"/>
      <c r="AC320" s="269"/>
      <c r="AD320" s="269"/>
      <c r="AE320" s="269"/>
      <c r="AF320" s="269"/>
      <c r="AG320" s="269"/>
      <c r="AH320" s="269"/>
      <c r="AI320" s="269"/>
      <c r="AJ320" s="269"/>
      <c r="AK320" s="269"/>
      <c r="AL320" s="269"/>
      <c r="AM320" s="269"/>
      <c r="AN320" s="269"/>
      <c r="AO320" s="269"/>
      <c r="AP320" s="269"/>
      <c r="AQ320" s="269"/>
      <c r="AR320" s="269"/>
      <c r="AS320" s="269"/>
      <c r="AT320" s="269"/>
      <c r="AU320" s="269"/>
      <c r="AV320" s="269"/>
      <c r="AW320" s="269"/>
      <c r="AX320" s="269"/>
      <c r="AY320" s="269"/>
      <c r="AZ320" s="269"/>
      <c r="BA320" s="269"/>
      <c r="BB320" s="269"/>
      <c r="BC320" s="269"/>
      <c r="BD320" s="269"/>
      <c r="BE320" s="269"/>
      <c r="BF320" s="269"/>
      <c r="BG320" s="269"/>
      <c r="BH320" s="269"/>
      <c r="BI320" s="269"/>
      <c r="BJ320" s="269"/>
      <c r="BK320" s="340"/>
    </row>
    <row r="321" spans="2:63" s="1" customFormat="1" x14ac:dyDescent="0.2">
      <c r="B321" s="269"/>
      <c r="C321" s="269"/>
      <c r="D321" s="269"/>
      <c r="E321" s="269"/>
      <c r="F321" s="269"/>
      <c r="G321" s="269"/>
      <c r="H321" s="269"/>
      <c r="I321" s="269"/>
      <c r="J321" s="269"/>
      <c r="K321" s="269"/>
      <c r="L321" s="269"/>
      <c r="M321" s="269"/>
      <c r="N321" s="269"/>
      <c r="O321" s="269"/>
      <c r="P321" s="269"/>
      <c r="Q321" s="269"/>
      <c r="R321" s="269"/>
      <c r="S321" s="269"/>
      <c r="T321" s="269"/>
      <c r="U321" s="269"/>
      <c r="V321" s="269"/>
      <c r="W321" s="269"/>
      <c r="X321" s="269"/>
      <c r="Y321" s="269"/>
      <c r="Z321" s="269"/>
      <c r="AA321" s="269"/>
      <c r="AB321" s="269"/>
      <c r="AC321" s="269"/>
      <c r="AD321" s="269"/>
      <c r="AE321" s="269"/>
      <c r="AF321" s="269"/>
      <c r="AG321" s="269"/>
      <c r="AH321" s="269"/>
      <c r="AI321" s="269"/>
      <c r="AJ321" s="269"/>
      <c r="AK321" s="269"/>
      <c r="AL321" s="269"/>
      <c r="AM321" s="269"/>
      <c r="AN321" s="269"/>
      <c r="AO321" s="269"/>
      <c r="AP321" s="269"/>
      <c r="AQ321" s="269"/>
      <c r="AR321" s="269"/>
      <c r="AS321" s="269"/>
      <c r="AT321" s="269"/>
      <c r="AU321" s="269"/>
      <c r="AV321" s="269"/>
      <c r="AW321" s="269"/>
      <c r="AX321" s="269"/>
      <c r="AY321" s="269"/>
      <c r="AZ321" s="269"/>
      <c r="BA321" s="269"/>
      <c r="BB321" s="269"/>
      <c r="BC321" s="269"/>
      <c r="BD321" s="269"/>
      <c r="BE321" s="269"/>
      <c r="BF321" s="269"/>
      <c r="BG321" s="269"/>
      <c r="BH321" s="269"/>
      <c r="BI321" s="269"/>
      <c r="BJ321" s="269"/>
      <c r="BK321" s="340"/>
    </row>
    <row r="322" spans="2:63" s="1" customFormat="1" x14ac:dyDescent="0.2">
      <c r="B322" s="269"/>
      <c r="C322" s="269"/>
      <c r="D322" s="269"/>
      <c r="E322" s="269"/>
      <c r="F322" s="269"/>
      <c r="G322" s="269"/>
      <c r="H322" s="269"/>
      <c r="I322" s="269"/>
      <c r="J322" s="269"/>
      <c r="K322" s="269"/>
      <c r="L322" s="269"/>
      <c r="M322" s="269"/>
      <c r="N322" s="269"/>
      <c r="O322" s="269"/>
      <c r="P322" s="269"/>
      <c r="Q322" s="269"/>
      <c r="R322" s="269"/>
      <c r="S322" s="269"/>
      <c r="T322" s="269"/>
      <c r="U322" s="269"/>
      <c r="V322" s="269"/>
      <c r="W322" s="269"/>
      <c r="X322" s="269"/>
      <c r="Y322" s="269"/>
      <c r="Z322" s="269"/>
      <c r="AA322" s="269"/>
      <c r="AB322" s="269"/>
      <c r="AC322" s="269"/>
      <c r="AD322" s="269"/>
      <c r="AE322" s="269"/>
      <c r="AF322" s="269"/>
      <c r="AG322" s="269"/>
      <c r="AH322" s="269"/>
      <c r="AI322" s="269"/>
      <c r="AJ322" s="269"/>
      <c r="AK322" s="269"/>
      <c r="AL322" s="269"/>
      <c r="AM322" s="269"/>
      <c r="AN322" s="269"/>
      <c r="AO322" s="269"/>
      <c r="AP322" s="269"/>
      <c r="AQ322" s="269"/>
      <c r="AR322" s="269"/>
      <c r="AS322" s="269"/>
      <c r="AT322" s="269"/>
      <c r="AU322" s="269"/>
      <c r="AV322" s="269"/>
      <c r="AW322" s="269"/>
      <c r="AX322" s="269"/>
      <c r="AY322" s="269"/>
      <c r="AZ322" s="269"/>
      <c r="BA322" s="269"/>
      <c r="BB322" s="269"/>
      <c r="BC322" s="269"/>
      <c r="BD322" s="269"/>
      <c r="BE322" s="269"/>
      <c r="BF322" s="269"/>
      <c r="BG322" s="269"/>
      <c r="BH322" s="269"/>
      <c r="BI322" s="269"/>
      <c r="BJ322" s="269"/>
      <c r="BK322" s="340"/>
    </row>
    <row r="323" spans="2:63" s="1" customFormat="1" x14ac:dyDescent="0.2">
      <c r="B323" s="269"/>
      <c r="C323" s="269"/>
      <c r="D323" s="269"/>
      <c r="E323" s="269"/>
      <c r="F323" s="269"/>
      <c r="G323" s="269"/>
      <c r="H323" s="269"/>
      <c r="I323" s="269"/>
      <c r="J323" s="269"/>
      <c r="K323" s="269"/>
      <c r="L323" s="269"/>
      <c r="M323" s="269"/>
      <c r="N323" s="269"/>
      <c r="O323" s="269"/>
      <c r="P323" s="269"/>
      <c r="Q323" s="269"/>
      <c r="R323" s="269"/>
      <c r="S323" s="269"/>
      <c r="T323" s="269"/>
      <c r="U323" s="269"/>
      <c r="V323" s="269"/>
      <c r="W323" s="269"/>
      <c r="X323" s="269"/>
      <c r="Y323" s="269"/>
      <c r="Z323" s="269"/>
      <c r="AA323" s="269"/>
      <c r="AB323" s="269"/>
      <c r="AC323" s="269"/>
      <c r="AD323" s="269"/>
      <c r="AE323" s="269"/>
      <c r="AF323" s="269"/>
      <c r="AG323" s="269"/>
      <c r="AH323" s="269"/>
      <c r="AI323" s="269"/>
      <c r="AJ323" s="269"/>
      <c r="AK323" s="269"/>
      <c r="AL323" s="269"/>
      <c r="AM323" s="269"/>
      <c r="AN323" s="269"/>
      <c r="AO323" s="269"/>
      <c r="AP323" s="269"/>
      <c r="AQ323" s="269"/>
      <c r="AR323" s="269"/>
      <c r="AS323" s="269"/>
      <c r="AT323" s="269"/>
      <c r="AU323" s="269"/>
      <c r="AV323" s="269"/>
      <c r="AW323" s="269"/>
      <c r="AX323" s="269"/>
      <c r="AY323" s="269"/>
      <c r="AZ323" s="269"/>
      <c r="BA323" s="269"/>
      <c r="BB323" s="269"/>
      <c r="BC323" s="269"/>
      <c r="BD323" s="269"/>
      <c r="BE323" s="269"/>
      <c r="BF323" s="269"/>
      <c r="BG323" s="269"/>
      <c r="BH323" s="269"/>
      <c r="BI323" s="269"/>
      <c r="BJ323" s="269"/>
      <c r="BK323" s="340"/>
    </row>
    <row r="324" spans="2:63" s="1" customFormat="1" x14ac:dyDescent="0.2">
      <c r="B324" s="269"/>
      <c r="C324" s="269"/>
      <c r="D324" s="269"/>
      <c r="E324" s="269"/>
      <c r="F324" s="269"/>
      <c r="G324" s="269"/>
      <c r="H324" s="269"/>
      <c r="I324" s="269"/>
      <c r="J324" s="269"/>
      <c r="K324" s="269"/>
      <c r="L324" s="269"/>
      <c r="M324" s="269"/>
      <c r="N324" s="269"/>
      <c r="O324" s="269"/>
      <c r="P324" s="269"/>
      <c r="Q324" s="269"/>
      <c r="R324" s="269"/>
      <c r="S324" s="269"/>
      <c r="T324" s="269"/>
      <c r="U324" s="269"/>
      <c r="V324" s="269"/>
      <c r="W324" s="269"/>
      <c r="X324" s="269"/>
      <c r="Y324" s="269"/>
      <c r="Z324" s="269"/>
      <c r="AA324" s="269"/>
      <c r="AB324" s="269"/>
      <c r="AC324" s="269"/>
      <c r="AD324" s="269"/>
      <c r="AE324" s="269"/>
      <c r="AF324" s="269"/>
      <c r="AG324" s="269"/>
      <c r="AH324" s="269"/>
      <c r="AI324" s="269"/>
      <c r="AJ324" s="269"/>
      <c r="AK324" s="269"/>
      <c r="AL324" s="269"/>
      <c r="AM324" s="269"/>
      <c r="AN324" s="269"/>
      <c r="AO324" s="269"/>
      <c r="AP324" s="269"/>
      <c r="AQ324" s="269"/>
      <c r="AR324" s="269"/>
      <c r="AS324" s="269"/>
      <c r="AT324" s="269"/>
      <c r="AU324" s="269"/>
      <c r="AV324" s="269"/>
      <c r="AW324" s="269"/>
      <c r="AX324" s="269"/>
      <c r="AY324" s="269"/>
      <c r="AZ324" s="269"/>
      <c r="BA324" s="269"/>
      <c r="BB324" s="269"/>
      <c r="BC324" s="269"/>
      <c r="BD324" s="269"/>
      <c r="BE324" s="269"/>
      <c r="BF324" s="269"/>
      <c r="BG324" s="269"/>
      <c r="BH324" s="269"/>
      <c r="BI324" s="269"/>
      <c r="BJ324" s="269"/>
      <c r="BK324" s="340"/>
    </row>
    <row r="325" spans="2:63" s="1" customFormat="1" x14ac:dyDescent="0.2">
      <c r="B325" s="269"/>
      <c r="C325" s="269"/>
      <c r="D325" s="269"/>
      <c r="E325" s="269"/>
      <c r="F325" s="269"/>
      <c r="G325" s="269"/>
      <c r="H325" s="269"/>
      <c r="I325" s="269"/>
      <c r="J325" s="269"/>
      <c r="K325" s="269"/>
      <c r="L325" s="269"/>
      <c r="M325" s="269"/>
      <c r="N325" s="269"/>
      <c r="O325" s="269"/>
      <c r="P325" s="269"/>
      <c r="Q325" s="269"/>
      <c r="R325" s="269"/>
      <c r="S325" s="269"/>
      <c r="T325" s="269"/>
      <c r="U325" s="269"/>
      <c r="V325" s="269"/>
      <c r="W325" s="269"/>
      <c r="X325" s="269"/>
      <c r="Y325" s="269"/>
      <c r="Z325" s="269"/>
      <c r="AA325" s="269"/>
      <c r="AB325" s="269"/>
      <c r="AC325" s="269"/>
      <c r="AD325" s="269"/>
      <c r="AE325" s="269"/>
      <c r="AF325" s="269"/>
      <c r="AG325" s="269"/>
      <c r="AH325" s="269"/>
      <c r="AI325" s="269"/>
      <c r="AJ325" s="269"/>
      <c r="AK325" s="269"/>
      <c r="AL325" s="269"/>
      <c r="AM325" s="269"/>
      <c r="AN325" s="269"/>
      <c r="AO325" s="269"/>
      <c r="AP325" s="269"/>
      <c r="AQ325" s="269"/>
      <c r="AR325" s="269"/>
      <c r="AS325" s="269"/>
      <c r="AT325" s="269"/>
      <c r="AU325" s="269"/>
      <c r="AV325" s="269"/>
      <c r="AW325" s="269"/>
      <c r="AX325" s="269"/>
      <c r="AY325" s="269"/>
      <c r="AZ325" s="269"/>
      <c r="BA325" s="269"/>
      <c r="BB325" s="269"/>
      <c r="BC325" s="269"/>
      <c r="BD325" s="269"/>
      <c r="BE325" s="269"/>
      <c r="BF325" s="269"/>
      <c r="BG325" s="269"/>
      <c r="BH325" s="269"/>
      <c r="BI325" s="269"/>
      <c r="BJ325" s="269"/>
      <c r="BK325" s="340"/>
    </row>
    <row r="326" spans="2:63" s="1" customFormat="1" x14ac:dyDescent="0.2">
      <c r="B326" s="269"/>
      <c r="C326" s="269"/>
      <c r="D326" s="269"/>
      <c r="E326" s="269"/>
      <c r="F326" s="269"/>
      <c r="G326" s="269"/>
      <c r="H326" s="269"/>
      <c r="I326" s="269"/>
      <c r="J326" s="269"/>
      <c r="K326" s="269"/>
      <c r="L326" s="269"/>
      <c r="M326" s="269"/>
      <c r="N326" s="269"/>
      <c r="O326" s="269"/>
      <c r="P326" s="269"/>
      <c r="Q326" s="269"/>
      <c r="R326" s="269"/>
      <c r="S326" s="269"/>
      <c r="T326" s="269"/>
      <c r="U326" s="269"/>
      <c r="V326" s="269"/>
      <c r="W326" s="269"/>
      <c r="X326" s="269"/>
      <c r="Y326" s="269"/>
      <c r="Z326" s="269"/>
      <c r="AA326" s="269"/>
      <c r="AB326" s="269"/>
      <c r="AC326" s="269"/>
      <c r="AD326" s="269"/>
      <c r="AE326" s="269"/>
      <c r="AF326" s="269"/>
      <c r="AG326" s="269"/>
      <c r="AH326" s="269"/>
      <c r="AI326" s="269"/>
      <c r="AJ326" s="269"/>
      <c r="AK326" s="269"/>
      <c r="AL326" s="269"/>
      <c r="AM326" s="269"/>
      <c r="AN326" s="269"/>
      <c r="AO326" s="269"/>
      <c r="AP326" s="269"/>
      <c r="AQ326" s="269"/>
      <c r="AR326" s="269"/>
      <c r="AS326" s="269"/>
      <c r="AT326" s="269"/>
      <c r="AU326" s="269"/>
      <c r="AV326" s="269"/>
      <c r="AW326" s="269"/>
      <c r="AX326" s="269"/>
      <c r="AY326" s="269"/>
      <c r="AZ326" s="269"/>
      <c r="BA326" s="269"/>
      <c r="BB326" s="269"/>
      <c r="BC326" s="269"/>
      <c r="BD326" s="269"/>
      <c r="BE326" s="269"/>
      <c r="BF326" s="269"/>
      <c r="BG326" s="269"/>
      <c r="BH326" s="269"/>
      <c r="BI326" s="269"/>
      <c r="BJ326" s="269"/>
      <c r="BK326" s="340"/>
    </row>
    <row r="327" spans="2:63" s="1" customFormat="1" x14ac:dyDescent="0.2">
      <c r="B327" s="269"/>
      <c r="C327" s="269"/>
      <c r="D327" s="269"/>
      <c r="E327" s="269"/>
      <c r="F327" s="269"/>
      <c r="G327" s="269"/>
      <c r="H327" s="269"/>
      <c r="I327" s="269"/>
      <c r="J327" s="269"/>
      <c r="K327" s="269"/>
      <c r="L327" s="269"/>
      <c r="M327" s="269"/>
      <c r="N327" s="269"/>
      <c r="O327" s="269"/>
      <c r="P327" s="269"/>
      <c r="Q327" s="269"/>
      <c r="R327" s="269"/>
      <c r="S327" s="269"/>
      <c r="T327" s="269"/>
      <c r="U327" s="269"/>
      <c r="V327" s="269"/>
      <c r="W327" s="269"/>
      <c r="X327" s="269"/>
      <c r="Y327" s="269"/>
      <c r="Z327" s="269"/>
      <c r="AA327" s="269"/>
      <c r="AB327" s="269"/>
      <c r="AC327" s="269"/>
      <c r="AD327" s="269"/>
      <c r="AE327" s="269"/>
      <c r="AF327" s="269"/>
      <c r="AG327" s="269"/>
      <c r="AH327" s="269"/>
      <c r="AI327" s="269"/>
      <c r="AJ327" s="269"/>
      <c r="AK327" s="269"/>
      <c r="AL327" s="269"/>
      <c r="AM327" s="269"/>
      <c r="AN327" s="269"/>
      <c r="AO327" s="269"/>
      <c r="AP327" s="269"/>
      <c r="AQ327" s="269"/>
      <c r="AR327" s="269"/>
      <c r="AS327" s="269"/>
      <c r="AT327" s="269"/>
      <c r="AU327" s="269"/>
      <c r="AV327" s="269"/>
      <c r="AW327" s="269"/>
      <c r="AX327" s="269"/>
      <c r="AY327" s="269"/>
      <c r="AZ327" s="269"/>
      <c r="BA327" s="269"/>
      <c r="BB327" s="269"/>
      <c r="BC327" s="269"/>
      <c r="BD327" s="269"/>
      <c r="BE327" s="269"/>
      <c r="BF327" s="269"/>
      <c r="BG327" s="269"/>
      <c r="BH327" s="269"/>
      <c r="BI327" s="269"/>
      <c r="BJ327" s="269"/>
      <c r="BK327" s="340"/>
    </row>
    <row r="328" spans="2:63" s="1" customFormat="1" x14ac:dyDescent="0.2">
      <c r="B328" s="269"/>
      <c r="C328" s="269"/>
      <c r="D328" s="269"/>
      <c r="E328" s="269"/>
      <c r="F328" s="269"/>
      <c r="G328" s="269"/>
      <c r="H328" s="269"/>
      <c r="I328" s="269"/>
      <c r="J328" s="269"/>
      <c r="K328" s="269"/>
      <c r="L328" s="269"/>
      <c r="M328" s="269"/>
      <c r="N328" s="269"/>
      <c r="O328" s="269"/>
      <c r="P328" s="269"/>
      <c r="Q328" s="269"/>
      <c r="R328" s="269"/>
      <c r="S328" s="269"/>
      <c r="T328" s="269"/>
      <c r="U328" s="269"/>
      <c r="V328" s="269"/>
      <c r="W328" s="269"/>
      <c r="X328" s="269"/>
      <c r="Y328" s="269"/>
      <c r="Z328" s="269"/>
      <c r="AA328" s="269"/>
      <c r="AB328" s="269"/>
      <c r="AC328" s="269"/>
      <c r="AD328" s="269"/>
      <c r="AE328" s="269"/>
      <c r="AF328" s="269"/>
      <c r="AG328" s="269"/>
      <c r="AH328" s="269"/>
      <c r="AI328" s="269"/>
      <c r="AJ328" s="269"/>
      <c r="AK328" s="269"/>
      <c r="AL328" s="269"/>
      <c r="AM328" s="269"/>
      <c r="AN328" s="269"/>
      <c r="AO328" s="269"/>
      <c r="AP328" s="269"/>
      <c r="AQ328" s="269"/>
      <c r="AR328" s="269"/>
      <c r="AS328" s="269"/>
      <c r="AT328" s="269"/>
      <c r="AU328" s="269"/>
      <c r="AV328" s="269"/>
      <c r="AW328" s="269"/>
      <c r="AX328" s="269"/>
      <c r="AY328" s="269"/>
      <c r="AZ328" s="269"/>
      <c r="BA328" s="269"/>
      <c r="BB328" s="269"/>
      <c r="BC328" s="269"/>
      <c r="BD328" s="269"/>
      <c r="BE328" s="269"/>
      <c r="BF328" s="269"/>
      <c r="BG328" s="269"/>
      <c r="BH328" s="269"/>
      <c r="BI328" s="269"/>
      <c r="BJ328" s="269"/>
      <c r="BK328" s="340"/>
    </row>
    <row r="329" spans="2:63" s="1" customFormat="1" x14ac:dyDescent="0.2">
      <c r="B329" s="269"/>
      <c r="C329" s="269"/>
      <c r="D329" s="269"/>
      <c r="E329" s="269"/>
      <c r="F329" s="269"/>
      <c r="G329" s="269"/>
      <c r="H329" s="269"/>
      <c r="I329" s="269"/>
      <c r="J329" s="269"/>
      <c r="K329" s="269"/>
      <c r="L329" s="269"/>
      <c r="M329" s="269"/>
      <c r="N329" s="269"/>
      <c r="O329" s="269"/>
      <c r="P329" s="269"/>
      <c r="Q329" s="269"/>
      <c r="R329" s="269"/>
      <c r="S329" s="269"/>
      <c r="T329" s="269"/>
      <c r="U329" s="269"/>
      <c r="V329" s="269"/>
      <c r="W329" s="269"/>
      <c r="X329" s="269"/>
      <c r="Y329" s="269"/>
      <c r="Z329" s="269"/>
      <c r="AA329" s="269"/>
      <c r="AB329" s="269"/>
      <c r="AC329" s="269"/>
      <c r="AD329" s="269"/>
      <c r="AE329" s="269"/>
      <c r="AF329" s="269"/>
      <c r="AG329" s="269"/>
      <c r="AH329" s="269"/>
      <c r="AI329" s="269"/>
      <c r="AJ329" s="269"/>
      <c r="AK329" s="269"/>
      <c r="AL329" s="269"/>
      <c r="AM329" s="269"/>
      <c r="AN329" s="269"/>
      <c r="AO329" s="269"/>
      <c r="AP329" s="269"/>
      <c r="AQ329" s="269"/>
      <c r="AR329" s="269"/>
      <c r="AS329" s="269"/>
      <c r="AT329" s="269"/>
      <c r="AU329" s="269"/>
      <c r="AV329" s="269"/>
      <c r="AW329" s="269"/>
      <c r="AX329" s="269"/>
      <c r="AY329" s="269"/>
      <c r="AZ329" s="269"/>
      <c r="BA329" s="269"/>
      <c r="BB329" s="269"/>
      <c r="BC329" s="269"/>
      <c r="BD329" s="269"/>
      <c r="BE329" s="269"/>
      <c r="BF329" s="269"/>
      <c r="BG329" s="269"/>
      <c r="BH329" s="269"/>
      <c r="BI329" s="269"/>
      <c r="BJ329" s="269"/>
      <c r="BK329" s="340"/>
    </row>
    <row r="330" spans="2:63" s="1" customFormat="1" x14ac:dyDescent="0.2">
      <c r="B330" s="269"/>
      <c r="C330" s="269"/>
      <c r="D330" s="269"/>
      <c r="E330" s="269"/>
      <c r="F330" s="269"/>
      <c r="G330" s="269"/>
      <c r="H330" s="269"/>
      <c r="I330" s="269"/>
      <c r="J330" s="269"/>
      <c r="K330" s="269"/>
      <c r="L330" s="269"/>
      <c r="M330" s="269"/>
      <c r="N330" s="269"/>
      <c r="O330" s="269"/>
      <c r="P330" s="269"/>
      <c r="Q330" s="269"/>
      <c r="R330" s="269"/>
      <c r="S330" s="269"/>
      <c r="T330" s="269"/>
      <c r="U330" s="269"/>
      <c r="V330" s="269"/>
      <c r="W330" s="269"/>
      <c r="X330" s="269"/>
      <c r="Y330" s="269"/>
      <c r="Z330" s="269"/>
      <c r="AA330" s="269"/>
      <c r="AB330" s="269"/>
      <c r="AC330" s="269"/>
      <c r="AD330" s="269"/>
      <c r="AE330" s="269"/>
      <c r="AF330" s="269"/>
      <c r="AG330" s="269"/>
      <c r="AH330" s="269"/>
      <c r="AI330" s="269"/>
      <c r="AJ330" s="269"/>
      <c r="AK330" s="269"/>
      <c r="AL330" s="269"/>
      <c r="AM330" s="269"/>
      <c r="AN330" s="269"/>
      <c r="AO330" s="269"/>
      <c r="AP330" s="269"/>
      <c r="AQ330" s="269"/>
      <c r="AR330" s="269"/>
      <c r="AS330" s="269"/>
      <c r="AT330" s="269"/>
      <c r="AU330" s="269"/>
      <c r="AV330" s="269"/>
      <c r="AW330" s="269"/>
      <c r="AX330" s="269"/>
      <c r="AY330" s="269"/>
      <c r="AZ330" s="269"/>
      <c r="BA330" s="269"/>
      <c r="BB330" s="269"/>
      <c r="BC330" s="269"/>
      <c r="BD330" s="269"/>
      <c r="BE330" s="269"/>
      <c r="BF330" s="269"/>
      <c r="BG330" s="269"/>
      <c r="BH330" s="269"/>
      <c r="BI330" s="269"/>
      <c r="BJ330" s="269"/>
      <c r="BK330" s="340"/>
    </row>
    <row r="331" spans="2:63" s="1" customFormat="1" x14ac:dyDescent="0.2">
      <c r="B331" s="269"/>
      <c r="C331" s="269"/>
      <c r="D331" s="269"/>
      <c r="E331" s="269"/>
      <c r="F331" s="269"/>
      <c r="G331" s="269"/>
      <c r="H331" s="269"/>
      <c r="I331" s="269"/>
      <c r="J331" s="269"/>
      <c r="K331" s="269"/>
      <c r="L331" s="269"/>
      <c r="M331" s="269"/>
      <c r="N331" s="269"/>
      <c r="O331" s="269"/>
      <c r="P331" s="269"/>
      <c r="Q331" s="269"/>
      <c r="R331" s="269"/>
      <c r="S331" s="269"/>
      <c r="T331" s="269"/>
      <c r="U331" s="269"/>
      <c r="V331" s="269"/>
      <c r="W331" s="269"/>
      <c r="X331" s="269"/>
      <c r="Y331" s="269"/>
      <c r="Z331" s="269"/>
      <c r="AA331" s="269"/>
      <c r="AB331" s="269"/>
      <c r="AC331" s="269"/>
      <c r="AD331" s="269"/>
      <c r="AE331" s="269"/>
      <c r="AF331" s="269"/>
      <c r="AG331" s="269"/>
      <c r="AH331" s="269"/>
      <c r="AI331" s="269"/>
      <c r="AJ331" s="269"/>
      <c r="AK331" s="269"/>
      <c r="AL331" s="269"/>
      <c r="AM331" s="269"/>
      <c r="AN331" s="269"/>
      <c r="AO331" s="269"/>
      <c r="AP331" s="269"/>
      <c r="AQ331" s="269"/>
      <c r="AR331" s="269"/>
      <c r="AS331" s="269"/>
      <c r="AT331" s="269"/>
      <c r="AU331" s="269"/>
      <c r="AV331" s="269"/>
      <c r="AW331" s="269"/>
      <c r="AX331" s="269"/>
      <c r="AY331" s="269"/>
      <c r="AZ331" s="269"/>
      <c r="BA331" s="269"/>
      <c r="BB331" s="269"/>
      <c r="BC331" s="269"/>
      <c r="BD331" s="269"/>
      <c r="BE331" s="269"/>
      <c r="BF331" s="269"/>
      <c r="BG331" s="269"/>
      <c r="BH331" s="269"/>
      <c r="BI331" s="269"/>
      <c r="BJ331" s="269"/>
      <c r="BK331" s="340"/>
    </row>
    <row r="332" spans="2:63" s="1" customFormat="1" x14ac:dyDescent="0.2">
      <c r="B332" s="269"/>
      <c r="C332" s="269"/>
      <c r="D332" s="269"/>
      <c r="E332" s="269"/>
      <c r="F332" s="269"/>
      <c r="G332" s="269"/>
      <c r="H332" s="269"/>
      <c r="I332" s="269"/>
      <c r="J332" s="269"/>
      <c r="K332" s="269"/>
      <c r="L332" s="269"/>
      <c r="M332" s="269"/>
      <c r="N332" s="269"/>
      <c r="O332" s="269"/>
      <c r="P332" s="269"/>
      <c r="Q332" s="269"/>
      <c r="R332" s="269"/>
      <c r="S332" s="269"/>
      <c r="T332" s="269"/>
      <c r="U332" s="269"/>
      <c r="V332" s="269"/>
      <c r="W332" s="269"/>
      <c r="X332" s="269"/>
      <c r="Y332" s="269"/>
      <c r="Z332" s="269"/>
      <c r="AA332" s="269"/>
      <c r="AB332" s="269"/>
      <c r="AC332" s="269"/>
      <c r="AD332" s="269"/>
      <c r="AE332" s="269"/>
      <c r="AF332" s="269"/>
      <c r="AG332" s="269"/>
      <c r="AH332" s="269"/>
      <c r="AI332" s="269"/>
      <c r="AJ332" s="269"/>
      <c r="AK332" s="269"/>
      <c r="AL332" s="269"/>
      <c r="AM332" s="269"/>
      <c r="AN332" s="269"/>
      <c r="AO332" s="269"/>
      <c r="AP332" s="269"/>
      <c r="AQ332" s="269"/>
      <c r="AR332" s="269"/>
      <c r="AS332" s="269"/>
      <c r="AT332" s="269"/>
      <c r="AU332" s="269"/>
      <c r="AV332" s="269"/>
      <c r="AW332" s="269"/>
      <c r="AX332" s="269"/>
      <c r="AY332" s="269"/>
      <c r="AZ332" s="269"/>
      <c r="BA332" s="269"/>
      <c r="BB332" s="269"/>
      <c r="BC332" s="269"/>
      <c r="BD332" s="269"/>
      <c r="BE332" s="269"/>
      <c r="BF332" s="269"/>
      <c r="BG332" s="269"/>
      <c r="BH332" s="269"/>
      <c r="BI332" s="269"/>
      <c r="BJ332" s="269"/>
      <c r="BK332" s="340"/>
    </row>
    <row r="333" spans="2:63" s="1" customFormat="1" x14ac:dyDescent="0.2">
      <c r="B333" s="269"/>
      <c r="C333" s="269"/>
      <c r="D333" s="269"/>
      <c r="E333" s="269"/>
      <c r="F333" s="269"/>
      <c r="G333" s="269"/>
      <c r="H333" s="269"/>
      <c r="I333" s="269"/>
      <c r="J333" s="269"/>
      <c r="K333" s="269"/>
      <c r="L333" s="269"/>
      <c r="M333" s="269"/>
      <c r="N333" s="269"/>
      <c r="O333" s="269"/>
      <c r="P333" s="269"/>
      <c r="Q333" s="269"/>
      <c r="R333" s="269"/>
      <c r="S333" s="269"/>
      <c r="T333" s="269"/>
      <c r="U333" s="269"/>
      <c r="V333" s="269"/>
      <c r="W333" s="269"/>
      <c r="X333" s="269"/>
      <c r="Y333" s="269"/>
      <c r="Z333" s="269"/>
      <c r="AA333" s="269"/>
      <c r="AB333" s="269"/>
      <c r="AC333" s="269"/>
      <c r="AD333" s="269"/>
      <c r="AE333" s="269"/>
      <c r="AF333" s="269"/>
      <c r="AG333" s="269"/>
      <c r="AH333" s="269"/>
      <c r="AI333" s="269"/>
      <c r="AJ333" s="269"/>
      <c r="AK333" s="269"/>
      <c r="AL333" s="269"/>
      <c r="AM333" s="269"/>
      <c r="AN333" s="269"/>
      <c r="AO333" s="269"/>
      <c r="AP333" s="269"/>
      <c r="AQ333" s="269"/>
      <c r="AR333" s="269"/>
      <c r="AS333" s="269"/>
      <c r="AT333" s="269"/>
      <c r="AU333" s="269"/>
      <c r="AV333" s="269"/>
      <c r="AW333" s="269"/>
      <c r="AX333" s="269"/>
      <c r="AY333" s="269"/>
      <c r="AZ333" s="269"/>
      <c r="BA333" s="269"/>
      <c r="BB333" s="269"/>
      <c r="BC333" s="269"/>
      <c r="BD333" s="269"/>
      <c r="BE333" s="269"/>
      <c r="BF333" s="269"/>
      <c r="BG333" s="269"/>
      <c r="BH333" s="269"/>
      <c r="BI333" s="269"/>
      <c r="BJ333" s="269"/>
      <c r="BK333" s="340"/>
    </row>
    <row r="334" spans="2:63" s="1" customFormat="1" x14ac:dyDescent="0.2">
      <c r="B334" s="269"/>
      <c r="C334" s="269"/>
      <c r="D334" s="269"/>
      <c r="E334" s="269"/>
      <c r="F334" s="269"/>
      <c r="G334" s="269"/>
      <c r="H334" s="269"/>
      <c r="I334" s="269"/>
      <c r="J334" s="269"/>
      <c r="K334" s="269"/>
      <c r="L334" s="269"/>
      <c r="M334" s="269"/>
      <c r="N334" s="269"/>
      <c r="O334" s="269"/>
      <c r="P334" s="269"/>
      <c r="Q334" s="269"/>
      <c r="R334" s="269"/>
      <c r="S334" s="269"/>
      <c r="T334" s="269"/>
      <c r="U334" s="269"/>
      <c r="V334" s="269"/>
      <c r="W334" s="269"/>
      <c r="X334" s="269"/>
      <c r="Y334" s="269"/>
      <c r="Z334" s="269"/>
      <c r="AA334" s="269"/>
      <c r="AB334" s="269"/>
      <c r="AC334" s="269"/>
      <c r="AD334" s="269"/>
      <c r="AE334" s="269"/>
      <c r="AF334" s="269"/>
      <c r="AG334" s="269"/>
      <c r="AH334" s="269"/>
      <c r="AI334" s="269"/>
      <c r="AJ334" s="269"/>
      <c r="AK334" s="269"/>
      <c r="AL334" s="269"/>
      <c r="AM334" s="269"/>
      <c r="AN334" s="269"/>
      <c r="AO334" s="269"/>
      <c r="AP334" s="269"/>
      <c r="AQ334" s="269"/>
      <c r="AR334" s="269"/>
      <c r="AS334" s="269"/>
      <c r="AT334" s="269"/>
      <c r="AU334" s="269"/>
      <c r="AV334" s="269"/>
      <c r="AW334" s="269"/>
      <c r="AX334" s="269"/>
      <c r="AY334" s="269"/>
      <c r="AZ334" s="269"/>
      <c r="BA334" s="269"/>
      <c r="BB334" s="269"/>
      <c r="BC334" s="269"/>
      <c r="BD334" s="269"/>
      <c r="BE334" s="269"/>
      <c r="BF334" s="269"/>
      <c r="BG334" s="269"/>
      <c r="BH334" s="269"/>
      <c r="BI334" s="269"/>
      <c r="BJ334" s="269"/>
      <c r="BK334" s="340"/>
    </row>
    <row r="335" spans="2:63" s="1" customFormat="1" x14ac:dyDescent="0.2">
      <c r="B335" s="269"/>
      <c r="C335" s="269"/>
      <c r="D335" s="269"/>
      <c r="E335" s="269"/>
      <c r="F335" s="269"/>
      <c r="G335" s="269"/>
      <c r="H335" s="269"/>
      <c r="I335" s="269"/>
      <c r="J335" s="269"/>
      <c r="K335" s="269"/>
      <c r="L335" s="269"/>
      <c r="M335" s="269"/>
      <c r="N335" s="269"/>
      <c r="O335" s="269"/>
      <c r="P335" s="269"/>
      <c r="Q335" s="269"/>
      <c r="R335" s="269"/>
      <c r="S335" s="269"/>
      <c r="T335" s="269"/>
      <c r="U335" s="269"/>
      <c r="V335" s="269"/>
      <c r="W335" s="269"/>
      <c r="X335" s="269"/>
      <c r="Y335" s="269"/>
      <c r="Z335" s="269"/>
      <c r="AA335" s="269"/>
      <c r="AB335" s="269"/>
      <c r="AC335" s="269"/>
      <c r="AD335" s="269"/>
      <c r="AE335" s="269"/>
      <c r="AF335" s="269"/>
      <c r="AG335" s="269"/>
      <c r="AH335" s="269"/>
      <c r="AI335" s="269"/>
      <c r="AJ335" s="269"/>
      <c r="AK335" s="269"/>
      <c r="AL335" s="269"/>
      <c r="AM335" s="269"/>
      <c r="AN335" s="269"/>
      <c r="AO335" s="269"/>
      <c r="AP335" s="269"/>
      <c r="AQ335" s="269"/>
      <c r="AR335" s="269"/>
      <c r="AS335" s="269"/>
      <c r="AT335" s="269"/>
      <c r="AU335" s="269"/>
      <c r="AV335" s="269"/>
      <c r="AW335" s="269"/>
      <c r="AX335" s="269"/>
      <c r="AY335" s="269"/>
      <c r="AZ335" s="269"/>
      <c r="BA335" s="269"/>
      <c r="BB335" s="269"/>
      <c r="BC335" s="269"/>
      <c r="BD335" s="269"/>
      <c r="BE335" s="269"/>
      <c r="BF335" s="269"/>
      <c r="BG335" s="269"/>
      <c r="BH335" s="269"/>
      <c r="BI335" s="269"/>
      <c r="BJ335" s="269"/>
      <c r="BK335" s="340"/>
    </row>
    <row r="336" spans="2:63" s="1" customFormat="1" x14ac:dyDescent="0.2">
      <c r="B336" s="269"/>
      <c r="C336" s="269"/>
      <c r="D336" s="269"/>
      <c r="E336" s="269"/>
      <c r="F336" s="269"/>
      <c r="G336" s="269"/>
      <c r="H336" s="269"/>
      <c r="I336" s="269"/>
      <c r="J336" s="269"/>
      <c r="K336" s="269"/>
      <c r="L336" s="269"/>
      <c r="M336" s="269"/>
      <c r="N336" s="269"/>
      <c r="O336" s="269"/>
      <c r="P336" s="269"/>
      <c r="Q336" s="269"/>
      <c r="R336" s="269"/>
      <c r="S336" s="269"/>
      <c r="T336" s="269"/>
      <c r="U336" s="269"/>
      <c r="V336" s="269"/>
      <c r="W336" s="269"/>
      <c r="X336" s="269"/>
      <c r="Y336" s="269"/>
      <c r="Z336" s="269"/>
      <c r="AA336" s="269"/>
      <c r="AB336" s="269"/>
      <c r="AC336" s="269"/>
      <c r="AD336" s="269"/>
      <c r="AE336" s="269"/>
      <c r="AF336" s="269"/>
      <c r="AG336" s="269"/>
      <c r="AH336" s="269"/>
      <c r="AI336" s="269"/>
      <c r="AJ336" s="269"/>
      <c r="AK336" s="269"/>
      <c r="AL336" s="269"/>
      <c r="AM336" s="269"/>
      <c r="AN336" s="269"/>
      <c r="AO336" s="269"/>
      <c r="AP336" s="269"/>
      <c r="AQ336" s="269"/>
      <c r="AR336" s="269"/>
      <c r="AS336" s="269"/>
      <c r="AT336" s="269"/>
      <c r="AU336" s="269"/>
      <c r="AV336" s="269"/>
      <c r="AW336" s="269"/>
      <c r="AX336" s="269"/>
      <c r="AY336" s="269"/>
      <c r="AZ336" s="269"/>
      <c r="BA336" s="269"/>
      <c r="BB336" s="269"/>
      <c r="BC336" s="269"/>
      <c r="BD336" s="269"/>
      <c r="BE336" s="269"/>
      <c r="BF336" s="269"/>
      <c r="BG336" s="269"/>
      <c r="BH336" s="269"/>
      <c r="BI336" s="269"/>
      <c r="BJ336" s="269"/>
      <c r="BK336" s="340"/>
    </row>
    <row r="337" spans="2:63" s="1" customFormat="1" x14ac:dyDescent="0.2">
      <c r="B337" s="269"/>
      <c r="C337" s="269"/>
      <c r="D337" s="269"/>
      <c r="E337" s="269"/>
      <c r="F337" s="269"/>
      <c r="G337" s="269"/>
      <c r="H337" s="269"/>
      <c r="I337" s="269"/>
      <c r="J337" s="269"/>
      <c r="K337" s="269"/>
      <c r="L337" s="269"/>
      <c r="M337" s="269"/>
      <c r="N337" s="269"/>
      <c r="O337" s="269"/>
      <c r="P337" s="269"/>
      <c r="Q337" s="269"/>
      <c r="R337" s="269"/>
      <c r="S337" s="269"/>
      <c r="T337" s="269"/>
      <c r="U337" s="269"/>
      <c r="V337" s="269"/>
      <c r="W337" s="269"/>
      <c r="X337" s="269"/>
      <c r="Y337" s="269"/>
      <c r="Z337" s="269"/>
      <c r="AA337" s="269"/>
      <c r="AB337" s="269"/>
      <c r="AC337" s="269"/>
      <c r="AD337" s="269"/>
      <c r="AE337" s="269"/>
      <c r="AF337" s="269"/>
      <c r="AG337" s="269"/>
      <c r="AH337" s="269"/>
      <c r="AI337" s="269"/>
      <c r="AJ337" s="269"/>
      <c r="AK337" s="269"/>
      <c r="AL337" s="269"/>
      <c r="AM337" s="269"/>
      <c r="AN337" s="269"/>
      <c r="AO337" s="269"/>
      <c r="AP337" s="269"/>
      <c r="AQ337" s="269"/>
      <c r="AR337" s="269"/>
      <c r="AS337" s="269"/>
      <c r="AT337" s="269"/>
      <c r="AU337" s="269"/>
      <c r="AV337" s="269"/>
      <c r="AW337" s="269"/>
      <c r="AX337" s="269"/>
      <c r="AY337" s="269"/>
      <c r="AZ337" s="269"/>
      <c r="BA337" s="269"/>
      <c r="BB337" s="269"/>
      <c r="BC337" s="269"/>
      <c r="BD337" s="269"/>
      <c r="BE337" s="269"/>
      <c r="BF337" s="269"/>
      <c r="BG337" s="269"/>
      <c r="BH337" s="269"/>
      <c r="BI337" s="269"/>
      <c r="BJ337" s="269"/>
      <c r="BK337" s="340"/>
    </row>
    <row r="338" spans="2:63" s="1" customFormat="1" x14ac:dyDescent="0.2">
      <c r="B338" s="269"/>
      <c r="C338" s="269"/>
      <c r="D338" s="269"/>
      <c r="E338" s="269"/>
      <c r="F338" s="269"/>
      <c r="G338" s="269"/>
      <c r="H338" s="269"/>
      <c r="I338" s="269"/>
      <c r="J338" s="269"/>
      <c r="K338" s="269"/>
      <c r="L338" s="269"/>
      <c r="M338" s="269"/>
      <c r="N338" s="269"/>
      <c r="O338" s="269"/>
      <c r="P338" s="269"/>
      <c r="Q338" s="269"/>
      <c r="R338" s="269"/>
      <c r="S338" s="269"/>
      <c r="T338" s="269"/>
      <c r="U338" s="269"/>
      <c r="V338" s="269"/>
      <c r="W338" s="269"/>
      <c r="X338" s="269"/>
      <c r="Y338" s="269"/>
      <c r="Z338" s="269"/>
      <c r="AA338" s="269"/>
      <c r="AB338" s="269"/>
      <c r="AC338" s="269"/>
      <c r="AD338" s="269"/>
      <c r="AE338" s="269"/>
      <c r="AF338" s="269"/>
      <c r="AG338" s="269"/>
      <c r="AH338" s="269"/>
      <c r="AI338" s="269"/>
      <c r="AJ338" s="269"/>
      <c r="AK338" s="269"/>
      <c r="AL338" s="269"/>
      <c r="AM338" s="269"/>
      <c r="AN338" s="269"/>
      <c r="AO338" s="269"/>
      <c r="AP338" s="269"/>
      <c r="AQ338" s="269"/>
      <c r="AR338" s="269"/>
      <c r="AS338" s="269"/>
      <c r="AT338" s="269"/>
      <c r="AU338" s="269"/>
      <c r="AV338" s="269"/>
      <c r="AW338" s="269"/>
      <c r="AX338" s="269"/>
      <c r="AY338" s="269"/>
      <c r="AZ338" s="269"/>
      <c r="BA338" s="269"/>
      <c r="BB338" s="269"/>
      <c r="BC338" s="269"/>
      <c r="BD338" s="269"/>
      <c r="BE338" s="269"/>
      <c r="BF338" s="269"/>
      <c r="BG338" s="269"/>
      <c r="BH338" s="269"/>
      <c r="BI338" s="269"/>
      <c r="BJ338" s="269"/>
      <c r="BK338" s="340"/>
    </row>
    <row r="339" spans="2:63" s="1" customFormat="1" x14ac:dyDescent="0.2">
      <c r="B339" s="269"/>
      <c r="C339" s="269"/>
      <c r="D339" s="269"/>
      <c r="E339" s="269"/>
      <c r="F339" s="269"/>
      <c r="G339" s="269"/>
      <c r="H339" s="269"/>
      <c r="I339" s="269"/>
      <c r="J339" s="269"/>
      <c r="K339" s="269"/>
      <c r="L339" s="269"/>
      <c r="M339" s="269"/>
      <c r="N339" s="269"/>
      <c r="O339" s="269"/>
      <c r="P339" s="269"/>
      <c r="Q339" s="269"/>
      <c r="R339" s="269"/>
      <c r="S339" s="269"/>
      <c r="T339" s="269"/>
      <c r="U339" s="269"/>
      <c r="V339" s="269"/>
      <c r="W339" s="269"/>
      <c r="X339" s="269"/>
      <c r="Y339" s="269"/>
      <c r="Z339" s="269"/>
      <c r="AA339" s="269"/>
      <c r="AB339" s="269"/>
      <c r="AC339" s="269"/>
      <c r="AD339" s="269"/>
      <c r="AE339" s="269"/>
      <c r="AF339" s="269"/>
      <c r="AG339" s="269"/>
      <c r="AH339" s="269"/>
      <c r="AI339" s="269"/>
      <c r="AJ339" s="269"/>
      <c r="AK339" s="269"/>
      <c r="AL339" s="269"/>
      <c r="AM339" s="269"/>
      <c r="AN339" s="269"/>
      <c r="AO339" s="269"/>
      <c r="AP339" s="269"/>
      <c r="AQ339" s="269"/>
      <c r="AR339" s="269"/>
      <c r="AS339" s="269"/>
      <c r="AT339" s="269"/>
      <c r="AU339" s="269"/>
      <c r="AV339" s="269"/>
      <c r="AW339" s="269"/>
      <c r="AX339" s="269"/>
      <c r="AY339" s="269"/>
      <c r="AZ339" s="269"/>
      <c r="BA339" s="269"/>
      <c r="BB339" s="269"/>
      <c r="BC339" s="269"/>
      <c r="BD339" s="269"/>
      <c r="BE339" s="269"/>
      <c r="BF339" s="269"/>
      <c r="BG339" s="269"/>
      <c r="BH339" s="269"/>
      <c r="BI339" s="269"/>
      <c r="BJ339" s="269"/>
      <c r="BK339" s="340"/>
    </row>
    <row r="340" spans="2:63" s="1" customFormat="1" x14ac:dyDescent="0.2">
      <c r="B340" s="269"/>
      <c r="C340" s="269"/>
      <c r="D340" s="269"/>
      <c r="E340" s="269"/>
      <c r="F340" s="269"/>
      <c r="G340" s="269"/>
      <c r="H340" s="269"/>
      <c r="I340" s="269"/>
      <c r="J340" s="269"/>
      <c r="K340" s="269"/>
      <c r="L340" s="269"/>
      <c r="M340" s="269"/>
      <c r="N340" s="269"/>
      <c r="O340" s="269"/>
      <c r="P340" s="269"/>
      <c r="Q340" s="269"/>
      <c r="R340" s="269"/>
      <c r="S340" s="269"/>
      <c r="T340" s="269"/>
      <c r="U340" s="269"/>
      <c r="V340" s="269"/>
      <c r="W340" s="269"/>
      <c r="X340" s="269"/>
      <c r="Y340" s="269"/>
      <c r="Z340" s="269"/>
      <c r="AA340" s="269"/>
      <c r="AB340" s="269"/>
      <c r="AC340" s="269"/>
      <c r="AD340" s="269"/>
      <c r="AE340" s="269"/>
      <c r="AF340" s="269"/>
      <c r="AG340" s="269"/>
      <c r="AH340" s="269"/>
      <c r="AI340" s="269"/>
      <c r="AJ340" s="269"/>
      <c r="AK340" s="269"/>
      <c r="AL340" s="269"/>
      <c r="AM340" s="269"/>
      <c r="AN340" s="269"/>
      <c r="AO340" s="269"/>
      <c r="AP340" s="269"/>
      <c r="AQ340" s="269"/>
      <c r="AR340" s="269"/>
      <c r="AS340" s="269"/>
      <c r="AT340" s="269"/>
      <c r="AU340" s="269"/>
      <c r="AV340" s="269"/>
      <c r="AW340" s="269"/>
      <c r="AX340" s="269"/>
      <c r="AY340" s="269"/>
      <c r="AZ340" s="269"/>
      <c r="BA340" s="269"/>
      <c r="BB340" s="269"/>
      <c r="BC340" s="269"/>
      <c r="BD340" s="269"/>
      <c r="BE340" s="269"/>
      <c r="BF340" s="269"/>
      <c r="BG340" s="269"/>
      <c r="BH340" s="269"/>
      <c r="BI340" s="269"/>
      <c r="BJ340" s="269"/>
      <c r="BK340" s="340"/>
    </row>
    <row r="341" spans="2:63" s="1" customFormat="1" x14ac:dyDescent="0.2">
      <c r="B341" s="269"/>
      <c r="C341" s="269"/>
      <c r="D341" s="269"/>
      <c r="E341" s="269"/>
      <c r="F341" s="269"/>
      <c r="G341" s="269"/>
      <c r="H341" s="269"/>
      <c r="I341" s="269"/>
      <c r="J341" s="269"/>
      <c r="K341" s="269"/>
      <c r="L341" s="269"/>
      <c r="M341" s="269"/>
      <c r="N341" s="269"/>
      <c r="O341" s="269"/>
      <c r="P341" s="269"/>
      <c r="Q341" s="269"/>
      <c r="R341" s="269"/>
      <c r="S341" s="269"/>
      <c r="T341" s="269"/>
      <c r="U341" s="269"/>
      <c r="V341" s="269"/>
      <c r="W341" s="269"/>
      <c r="X341" s="269"/>
      <c r="Y341" s="269"/>
      <c r="Z341" s="269"/>
      <c r="AA341" s="269"/>
      <c r="AB341" s="269"/>
      <c r="AC341" s="269"/>
      <c r="AD341" s="269"/>
      <c r="AE341" s="269"/>
      <c r="AF341" s="269"/>
      <c r="AG341" s="269"/>
      <c r="AH341" s="269"/>
      <c r="AI341" s="269"/>
      <c r="AJ341" s="269"/>
      <c r="AK341" s="269"/>
      <c r="AL341" s="269"/>
      <c r="AM341" s="269"/>
      <c r="AN341" s="269"/>
      <c r="AO341" s="269"/>
      <c r="AP341" s="269"/>
      <c r="AQ341" s="269"/>
      <c r="AR341" s="269"/>
      <c r="AS341" s="269"/>
      <c r="AT341" s="269"/>
      <c r="AU341" s="269"/>
      <c r="AV341" s="269"/>
      <c r="AW341" s="269"/>
      <c r="AX341" s="269"/>
      <c r="AY341" s="269"/>
      <c r="AZ341" s="269"/>
      <c r="BA341" s="269"/>
      <c r="BB341" s="269"/>
      <c r="BC341" s="269"/>
      <c r="BD341" s="269"/>
      <c r="BE341" s="269"/>
      <c r="BF341" s="269"/>
      <c r="BG341" s="269"/>
      <c r="BH341" s="269"/>
      <c r="BI341" s="269"/>
      <c r="BJ341" s="269"/>
      <c r="BK341" s="340"/>
    </row>
    <row r="342" spans="2:63" s="1" customFormat="1" x14ac:dyDescent="0.2">
      <c r="B342" s="269"/>
      <c r="C342" s="269"/>
      <c r="D342" s="269"/>
      <c r="E342" s="269"/>
      <c r="F342" s="269"/>
      <c r="G342" s="269"/>
      <c r="H342" s="269"/>
      <c r="I342" s="269"/>
      <c r="J342" s="269"/>
      <c r="K342" s="269"/>
      <c r="L342" s="269"/>
      <c r="M342" s="269"/>
      <c r="N342" s="269"/>
      <c r="O342" s="269"/>
      <c r="P342" s="269"/>
      <c r="Q342" s="269"/>
      <c r="R342" s="269"/>
      <c r="S342" s="269"/>
      <c r="T342" s="269"/>
      <c r="U342" s="269"/>
      <c r="V342" s="269"/>
      <c r="W342" s="269"/>
      <c r="X342" s="269"/>
      <c r="Y342" s="269"/>
      <c r="Z342" s="269"/>
      <c r="AA342" s="269"/>
      <c r="AB342" s="269"/>
      <c r="AC342" s="269"/>
      <c r="AD342" s="269"/>
      <c r="AE342" s="269"/>
      <c r="AF342" s="269"/>
      <c r="AG342" s="269"/>
      <c r="AH342" s="269"/>
      <c r="AI342" s="269"/>
      <c r="AJ342" s="269"/>
      <c r="AK342" s="269"/>
      <c r="AL342" s="269"/>
      <c r="AM342" s="269"/>
      <c r="AN342" s="269"/>
      <c r="AO342" s="269"/>
      <c r="AP342" s="269"/>
      <c r="AQ342" s="269"/>
      <c r="AR342" s="269"/>
      <c r="AS342" s="269"/>
      <c r="AT342" s="269"/>
      <c r="AU342" s="269"/>
      <c r="AV342" s="269"/>
      <c r="AW342" s="269"/>
      <c r="AX342" s="269"/>
      <c r="AY342" s="269"/>
      <c r="AZ342" s="269"/>
      <c r="BA342" s="269"/>
      <c r="BB342" s="269"/>
      <c r="BC342" s="269"/>
      <c r="BD342" s="269"/>
      <c r="BE342" s="269"/>
      <c r="BF342" s="269"/>
      <c r="BG342" s="269"/>
      <c r="BH342" s="269"/>
      <c r="BI342" s="269"/>
      <c r="BJ342" s="269"/>
      <c r="BK342" s="340"/>
    </row>
    <row r="343" spans="2:63" s="1" customFormat="1" x14ac:dyDescent="0.2">
      <c r="B343" s="269"/>
      <c r="C343" s="269"/>
      <c r="D343" s="269"/>
      <c r="E343" s="269"/>
      <c r="F343" s="269"/>
      <c r="G343" s="269"/>
      <c r="H343" s="269"/>
      <c r="I343" s="269"/>
      <c r="J343" s="269"/>
      <c r="K343" s="269"/>
      <c r="L343" s="269"/>
      <c r="M343" s="269"/>
      <c r="N343" s="269"/>
      <c r="O343" s="269"/>
      <c r="P343" s="269"/>
      <c r="Q343" s="269"/>
      <c r="R343" s="269"/>
      <c r="S343" s="269"/>
      <c r="T343" s="269"/>
      <c r="U343" s="269"/>
      <c r="V343" s="269"/>
      <c r="W343" s="269"/>
      <c r="X343" s="269"/>
      <c r="Y343" s="269"/>
      <c r="Z343" s="269"/>
      <c r="AA343" s="269"/>
      <c r="AB343" s="269"/>
      <c r="AC343" s="269"/>
      <c r="AD343" s="269"/>
      <c r="AE343" s="269"/>
      <c r="AF343" s="269"/>
      <c r="AG343" s="269"/>
      <c r="AH343" s="269"/>
      <c r="AI343" s="269"/>
      <c r="AJ343" s="269"/>
      <c r="AK343" s="269"/>
      <c r="AL343" s="269"/>
      <c r="AM343" s="269"/>
      <c r="AN343" s="269"/>
      <c r="AO343" s="269"/>
      <c r="AP343" s="269"/>
      <c r="AQ343" s="269"/>
      <c r="AR343" s="269"/>
      <c r="AS343" s="269"/>
      <c r="AT343" s="269"/>
      <c r="AU343" s="269"/>
      <c r="AV343" s="269"/>
      <c r="AW343" s="269"/>
      <c r="AX343" s="269"/>
      <c r="AY343" s="269"/>
      <c r="AZ343" s="269"/>
      <c r="BA343" s="269"/>
      <c r="BB343" s="269"/>
      <c r="BC343" s="269"/>
      <c r="BD343" s="269"/>
      <c r="BE343" s="269"/>
      <c r="BF343" s="269"/>
      <c r="BG343" s="269"/>
      <c r="BH343" s="269"/>
      <c r="BI343" s="269"/>
      <c r="BJ343" s="269"/>
      <c r="BK343" s="340"/>
    </row>
    <row r="344" spans="2:63" s="1" customFormat="1" x14ac:dyDescent="0.2">
      <c r="B344" s="269"/>
      <c r="C344" s="269"/>
      <c r="D344" s="269"/>
      <c r="E344" s="269"/>
      <c r="F344" s="269"/>
      <c r="G344" s="269"/>
      <c r="H344" s="269"/>
      <c r="I344" s="269"/>
      <c r="J344" s="269"/>
      <c r="K344" s="269"/>
      <c r="L344" s="269"/>
      <c r="M344" s="269"/>
      <c r="N344" s="269"/>
      <c r="O344" s="269"/>
      <c r="P344" s="269"/>
      <c r="Q344" s="269"/>
      <c r="R344" s="269"/>
      <c r="S344" s="269"/>
      <c r="T344" s="269"/>
      <c r="U344" s="269"/>
      <c r="V344" s="269"/>
      <c r="W344" s="269"/>
      <c r="X344" s="269"/>
      <c r="Y344" s="269"/>
      <c r="Z344" s="269"/>
      <c r="AA344" s="269"/>
      <c r="AB344" s="269"/>
      <c r="AC344" s="269"/>
      <c r="AD344" s="269"/>
      <c r="AE344" s="269"/>
      <c r="AF344" s="269"/>
      <c r="AG344" s="269"/>
      <c r="AH344" s="269"/>
      <c r="AI344" s="269"/>
      <c r="AJ344" s="269"/>
      <c r="AK344" s="269"/>
      <c r="AL344" s="269"/>
      <c r="AM344" s="269"/>
      <c r="AN344" s="269"/>
      <c r="AO344" s="269"/>
      <c r="AP344" s="269"/>
      <c r="AQ344" s="269"/>
      <c r="AR344" s="269"/>
      <c r="AS344" s="269"/>
      <c r="AT344" s="269"/>
      <c r="AU344" s="269"/>
      <c r="AV344" s="269"/>
      <c r="AW344" s="269"/>
      <c r="AX344" s="269"/>
      <c r="AY344" s="269"/>
      <c r="AZ344" s="269"/>
      <c r="BA344" s="269"/>
      <c r="BB344" s="269"/>
      <c r="BC344" s="269"/>
      <c r="BD344" s="269"/>
      <c r="BE344" s="269"/>
      <c r="BF344" s="269"/>
      <c r="BG344" s="269"/>
      <c r="BH344" s="269"/>
      <c r="BI344" s="269"/>
      <c r="BJ344" s="269"/>
      <c r="BK344" s="340"/>
    </row>
    <row r="345" spans="2:63" s="1" customFormat="1" x14ac:dyDescent="0.2">
      <c r="B345" s="269"/>
      <c r="C345" s="269"/>
      <c r="D345" s="269"/>
      <c r="E345" s="269"/>
      <c r="F345" s="269"/>
      <c r="G345" s="269"/>
      <c r="H345" s="269"/>
      <c r="I345" s="269"/>
      <c r="J345" s="269"/>
      <c r="K345" s="269"/>
      <c r="L345" s="269"/>
      <c r="M345" s="269"/>
      <c r="N345" s="269"/>
      <c r="O345" s="269"/>
      <c r="P345" s="269"/>
      <c r="Q345" s="269"/>
      <c r="R345" s="269"/>
      <c r="S345" s="269"/>
      <c r="T345" s="269"/>
      <c r="U345" s="269"/>
      <c r="V345" s="269"/>
      <c r="W345" s="269"/>
      <c r="X345" s="269"/>
      <c r="Y345" s="269"/>
      <c r="Z345" s="269"/>
      <c r="AA345" s="269"/>
      <c r="AB345" s="269"/>
      <c r="AC345" s="269"/>
      <c r="AD345" s="269"/>
      <c r="AE345" s="269"/>
      <c r="AF345" s="269"/>
      <c r="AG345" s="269"/>
      <c r="AH345" s="269"/>
      <c r="AI345" s="269"/>
      <c r="AJ345" s="269"/>
      <c r="AK345" s="269"/>
      <c r="AL345" s="269"/>
      <c r="AM345" s="269"/>
      <c r="AN345" s="269"/>
      <c r="AO345" s="269"/>
      <c r="AP345" s="269"/>
      <c r="AQ345" s="269"/>
      <c r="AR345" s="269"/>
      <c r="AS345" s="269"/>
      <c r="AT345" s="269"/>
      <c r="AU345" s="269"/>
      <c r="AV345" s="269"/>
      <c r="AW345" s="269"/>
      <c r="AX345" s="269"/>
      <c r="AY345" s="269"/>
      <c r="AZ345" s="269"/>
      <c r="BA345" s="269"/>
      <c r="BB345" s="269"/>
      <c r="BC345" s="269"/>
      <c r="BD345" s="269"/>
      <c r="BE345" s="269"/>
      <c r="BF345" s="269"/>
      <c r="BG345" s="269"/>
      <c r="BH345" s="269"/>
      <c r="BI345" s="269"/>
      <c r="BJ345" s="269"/>
      <c r="BK345" s="340"/>
    </row>
    <row r="346" spans="2:63" s="1" customFormat="1" x14ac:dyDescent="0.2">
      <c r="B346" s="269"/>
      <c r="C346" s="269"/>
      <c r="D346" s="269"/>
      <c r="E346" s="269"/>
      <c r="F346" s="269"/>
      <c r="G346" s="269"/>
      <c r="H346" s="269"/>
      <c r="I346" s="269"/>
      <c r="J346" s="269"/>
      <c r="K346" s="269"/>
      <c r="L346" s="269"/>
      <c r="M346" s="269"/>
      <c r="N346" s="269"/>
      <c r="O346" s="269"/>
      <c r="P346" s="269"/>
      <c r="Q346" s="269"/>
      <c r="R346" s="269"/>
      <c r="S346" s="269"/>
      <c r="T346" s="269"/>
      <c r="U346" s="269"/>
      <c r="V346" s="269"/>
      <c r="W346" s="269"/>
      <c r="X346" s="269"/>
      <c r="Y346" s="269"/>
      <c r="Z346" s="269"/>
      <c r="AA346" s="269"/>
      <c r="AB346" s="269"/>
      <c r="AC346" s="269"/>
      <c r="AD346" s="269"/>
      <c r="AE346" s="269"/>
      <c r="AF346" s="269"/>
      <c r="AG346" s="269"/>
      <c r="AH346" s="269"/>
      <c r="AI346" s="269"/>
      <c r="AJ346" s="269"/>
      <c r="AK346" s="269"/>
      <c r="AL346" s="269"/>
      <c r="AM346" s="269"/>
      <c r="AN346" s="269"/>
      <c r="AO346" s="269"/>
      <c r="AP346" s="269"/>
      <c r="AQ346" s="269"/>
      <c r="AR346" s="269"/>
      <c r="AS346" s="269"/>
      <c r="AT346" s="269"/>
      <c r="AU346" s="269"/>
      <c r="AV346" s="269"/>
      <c r="AW346" s="269"/>
      <c r="AX346" s="269"/>
      <c r="AY346" s="269"/>
      <c r="AZ346" s="269"/>
      <c r="BA346" s="269"/>
      <c r="BB346" s="269"/>
      <c r="BC346" s="269"/>
      <c r="BD346" s="269"/>
      <c r="BE346" s="269"/>
      <c r="BF346" s="269"/>
      <c r="BG346" s="269"/>
      <c r="BH346" s="269"/>
      <c r="BI346" s="269"/>
      <c r="BJ346" s="269"/>
      <c r="BK346" s="340"/>
    </row>
    <row r="347" spans="2:63" s="1" customFormat="1" x14ac:dyDescent="0.2">
      <c r="B347" s="269"/>
      <c r="C347" s="269"/>
      <c r="D347" s="269"/>
      <c r="E347" s="269"/>
      <c r="F347" s="269"/>
      <c r="G347" s="269"/>
      <c r="H347" s="269"/>
      <c r="I347" s="269"/>
      <c r="J347" s="269"/>
      <c r="K347" s="269"/>
      <c r="L347" s="269"/>
      <c r="M347" s="269"/>
      <c r="N347" s="269"/>
      <c r="O347" s="269"/>
      <c r="P347" s="269"/>
      <c r="Q347" s="269"/>
      <c r="R347" s="269"/>
      <c r="S347" s="269"/>
      <c r="T347" s="269"/>
      <c r="U347" s="269"/>
      <c r="V347" s="269"/>
      <c r="W347" s="269"/>
      <c r="X347" s="269"/>
      <c r="Y347" s="269"/>
      <c r="Z347" s="269"/>
      <c r="AA347" s="269"/>
      <c r="AB347" s="269"/>
      <c r="AC347" s="269"/>
      <c r="AD347" s="269"/>
      <c r="AE347" s="269"/>
      <c r="AF347" s="269"/>
      <c r="AG347" s="269"/>
      <c r="AH347" s="269"/>
      <c r="AI347" s="269"/>
      <c r="AJ347" s="269"/>
      <c r="AK347" s="269"/>
      <c r="AL347" s="269"/>
      <c r="AM347" s="269"/>
      <c r="AN347" s="269"/>
      <c r="AO347" s="269"/>
      <c r="AP347" s="269"/>
      <c r="AQ347" s="269"/>
      <c r="AR347" s="269"/>
      <c r="AS347" s="269"/>
      <c r="AT347" s="269"/>
      <c r="AU347" s="269"/>
      <c r="AV347" s="269"/>
      <c r="AW347" s="269"/>
      <c r="AX347" s="269"/>
      <c r="AY347" s="269"/>
      <c r="AZ347" s="269"/>
      <c r="BA347" s="269"/>
      <c r="BB347" s="269"/>
      <c r="BC347" s="269"/>
      <c r="BD347" s="269"/>
      <c r="BE347" s="269"/>
      <c r="BF347" s="269"/>
      <c r="BG347" s="269"/>
      <c r="BH347" s="269"/>
      <c r="BI347" s="269"/>
      <c r="BJ347" s="269"/>
      <c r="BK347" s="340"/>
    </row>
    <row r="348" spans="2:63" s="1" customFormat="1" x14ac:dyDescent="0.2">
      <c r="B348" s="269"/>
      <c r="C348" s="269"/>
      <c r="D348" s="269"/>
      <c r="E348" s="269"/>
      <c r="F348" s="269"/>
      <c r="G348" s="269"/>
      <c r="H348" s="269"/>
      <c r="I348" s="269"/>
      <c r="J348" s="269"/>
      <c r="K348" s="269"/>
      <c r="L348" s="269"/>
      <c r="M348" s="269"/>
      <c r="N348" s="269"/>
      <c r="O348" s="269"/>
      <c r="P348" s="269"/>
      <c r="Q348" s="269"/>
      <c r="R348" s="269"/>
      <c r="S348" s="269"/>
      <c r="T348" s="269"/>
      <c r="U348" s="269"/>
      <c r="V348" s="269"/>
      <c r="W348" s="269"/>
      <c r="X348" s="269"/>
      <c r="Y348" s="269"/>
      <c r="Z348" s="269"/>
      <c r="AA348" s="269"/>
      <c r="AB348" s="269"/>
      <c r="AC348" s="269"/>
      <c r="AD348" s="269"/>
      <c r="AE348" s="269"/>
      <c r="AF348" s="269"/>
      <c r="AG348" s="269"/>
      <c r="AH348" s="269"/>
      <c r="AI348" s="269"/>
      <c r="AJ348" s="269"/>
      <c r="AK348" s="269"/>
      <c r="AL348" s="269"/>
      <c r="AM348" s="269"/>
      <c r="AN348" s="269"/>
      <c r="AO348" s="269"/>
      <c r="AP348" s="269"/>
      <c r="AQ348" s="269"/>
      <c r="AR348" s="269"/>
      <c r="AS348" s="269"/>
      <c r="AT348" s="269"/>
      <c r="AU348" s="269"/>
      <c r="AV348" s="269"/>
      <c r="AW348" s="269"/>
      <c r="AX348" s="269"/>
      <c r="AY348" s="269"/>
      <c r="AZ348" s="269"/>
      <c r="BA348" s="269"/>
      <c r="BB348" s="269"/>
      <c r="BC348" s="269"/>
      <c r="BD348" s="269"/>
      <c r="BE348" s="269"/>
      <c r="BF348" s="269"/>
      <c r="BG348" s="269"/>
      <c r="BH348" s="269"/>
      <c r="BI348" s="269"/>
      <c r="BJ348" s="269"/>
      <c r="BK348" s="340"/>
    </row>
    <row r="349" spans="2:63" s="1" customFormat="1" x14ac:dyDescent="0.2">
      <c r="B349" s="269"/>
      <c r="C349" s="269"/>
      <c r="D349" s="269"/>
      <c r="E349" s="269"/>
      <c r="F349" s="269"/>
      <c r="G349" s="269"/>
      <c r="H349" s="269"/>
      <c r="I349" s="269"/>
      <c r="J349" s="269"/>
      <c r="K349" s="269"/>
      <c r="L349" s="269"/>
      <c r="M349" s="269"/>
      <c r="N349" s="269"/>
      <c r="O349" s="269"/>
      <c r="P349" s="269"/>
      <c r="Q349" s="269"/>
      <c r="R349" s="269"/>
      <c r="S349" s="269"/>
      <c r="T349" s="269"/>
      <c r="U349" s="269"/>
      <c r="V349" s="269"/>
      <c r="W349" s="269"/>
      <c r="X349" s="269"/>
      <c r="Y349" s="269"/>
      <c r="Z349" s="269"/>
      <c r="AA349" s="269"/>
      <c r="AB349" s="269"/>
      <c r="AC349" s="269"/>
      <c r="AD349" s="269"/>
      <c r="AE349" s="269"/>
      <c r="AF349" s="269"/>
      <c r="AG349" s="269"/>
      <c r="AH349" s="269"/>
      <c r="AI349" s="269"/>
      <c r="AJ349" s="269"/>
      <c r="AK349" s="269"/>
      <c r="AL349" s="269"/>
      <c r="AM349" s="269"/>
      <c r="AN349" s="269"/>
      <c r="AO349" s="269"/>
      <c r="AP349" s="269"/>
      <c r="AQ349" s="269"/>
      <c r="AR349" s="269"/>
      <c r="AS349" s="269"/>
      <c r="AT349" s="269"/>
      <c r="AU349" s="269"/>
      <c r="AV349" s="269"/>
      <c r="AW349" s="269"/>
      <c r="AX349" s="269"/>
      <c r="AY349" s="269"/>
      <c r="AZ349" s="269"/>
      <c r="BA349" s="269"/>
      <c r="BB349" s="269"/>
      <c r="BC349" s="269"/>
      <c r="BD349" s="269"/>
      <c r="BE349" s="269"/>
      <c r="BF349" s="269"/>
      <c r="BG349" s="269"/>
      <c r="BH349" s="269"/>
      <c r="BI349" s="269"/>
      <c r="BJ349" s="269"/>
      <c r="BK349" s="340"/>
    </row>
    <row r="350" spans="2:63" s="1" customFormat="1" x14ac:dyDescent="0.2">
      <c r="B350" s="269"/>
      <c r="C350" s="269"/>
      <c r="D350" s="269"/>
      <c r="E350" s="269"/>
      <c r="F350" s="269"/>
      <c r="G350" s="269"/>
      <c r="H350" s="269"/>
      <c r="I350" s="269"/>
      <c r="J350" s="269"/>
      <c r="K350" s="269"/>
      <c r="L350" s="269"/>
      <c r="M350" s="269"/>
      <c r="N350" s="269"/>
      <c r="O350" s="269"/>
      <c r="P350" s="269"/>
      <c r="Q350" s="269"/>
      <c r="R350" s="269"/>
      <c r="S350" s="269"/>
      <c r="T350" s="269"/>
      <c r="U350" s="269"/>
      <c r="V350" s="269"/>
      <c r="W350" s="269"/>
      <c r="X350" s="269"/>
      <c r="Y350" s="269"/>
      <c r="Z350" s="269"/>
      <c r="AA350" s="269"/>
      <c r="AB350" s="269"/>
      <c r="AC350" s="269"/>
      <c r="AD350" s="269"/>
      <c r="AE350" s="269"/>
      <c r="AF350" s="269"/>
      <c r="AG350" s="269"/>
      <c r="AH350" s="269"/>
      <c r="AI350" s="269"/>
      <c r="AJ350" s="269"/>
      <c r="AK350" s="269"/>
      <c r="AL350" s="269"/>
      <c r="AM350" s="269"/>
      <c r="AN350" s="269"/>
      <c r="AO350" s="269"/>
      <c r="AP350" s="269"/>
      <c r="AQ350" s="269"/>
      <c r="AR350" s="269"/>
      <c r="AS350" s="269"/>
      <c r="AT350" s="269"/>
      <c r="AU350" s="269"/>
      <c r="AV350" s="269"/>
      <c r="AW350" s="269"/>
      <c r="AX350" s="269"/>
      <c r="AY350" s="269"/>
      <c r="AZ350" s="269"/>
      <c r="BA350" s="269"/>
      <c r="BB350" s="269"/>
      <c r="BC350" s="269"/>
      <c r="BD350" s="269"/>
      <c r="BE350" s="269"/>
      <c r="BF350" s="269"/>
      <c r="BG350" s="269"/>
      <c r="BH350" s="269"/>
      <c r="BI350" s="269"/>
      <c r="BJ350" s="269"/>
      <c r="BK350" s="340"/>
    </row>
    <row r="351" spans="2:63" s="1" customFormat="1" x14ac:dyDescent="0.2">
      <c r="B351" s="269"/>
      <c r="C351" s="269"/>
      <c r="D351" s="269"/>
      <c r="E351" s="269"/>
      <c r="F351" s="269"/>
      <c r="G351" s="269"/>
      <c r="H351" s="269"/>
      <c r="I351" s="269"/>
      <c r="J351" s="269"/>
      <c r="K351" s="269"/>
      <c r="L351" s="269"/>
      <c r="M351" s="269"/>
      <c r="N351" s="269"/>
      <c r="O351" s="269"/>
      <c r="P351" s="269"/>
      <c r="Q351" s="269"/>
      <c r="R351" s="269"/>
      <c r="S351" s="269"/>
      <c r="T351" s="269"/>
      <c r="U351" s="269"/>
      <c r="V351" s="269"/>
      <c r="W351" s="269"/>
      <c r="X351" s="269"/>
      <c r="Y351" s="269"/>
      <c r="Z351" s="269"/>
      <c r="AA351" s="269"/>
      <c r="AB351" s="269"/>
      <c r="AC351" s="269"/>
      <c r="AD351" s="269"/>
      <c r="AE351" s="269"/>
      <c r="AF351" s="269"/>
      <c r="AG351" s="269"/>
      <c r="AH351" s="269"/>
      <c r="AI351" s="269"/>
      <c r="AJ351" s="269"/>
      <c r="AK351" s="269"/>
      <c r="AL351" s="269"/>
      <c r="AM351" s="269"/>
      <c r="AN351" s="269"/>
      <c r="AO351" s="269"/>
      <c r="AP351" s="269"/>
      <c r="AQ351" s="269"/>
      <c r="AR351" s="269"/>
      <c r="AS351" s="269"/>
      <c r="AT351" s="269"/>
      <c r="AU351" s="269"/>
      <c r="AV351" s="269"/>
      <c r="AW351" s="269"/>
      <c r="AX351" s="269"/>
      <c r="AY351" s="269"/>
      <c r="AZ351" s="269"/>
      <c r="BA351" s="269"/>
      <c r="BB351" s="269"/>
      <c r="BC351" s="269"/>
      <c r="BD351" s="269"/>
      <c r="BE351" s="269"/>
      <c r="BF351" s="269"/>
      <c r="BG351" s="269"/>
      <c r="BH351" s="269"/>
      <c r="BI351" s="269"/>
      <c r="BJ351" s="269"/>
      <c r="BK351" s="340"/>
    </row>
    <row r="352" spans="2:63" s="1" customFormat="1" x14ac:dyDescent="0.2">
      <c r="B352" s="269"/>
      <c r="C352" s="269"/>
      <c r="D352" s="269"/>
      <c r="E352" s="269"/>
      <c r="F352" s="269"/>
      <c r="G352" s="269"/>
      <c r="H352" s="269"/>
      <c r="I352" s="269"/>
      <c r="J352" s="269"/>
      <c r="K352" s="269"/>
      <c r="L352" s="269"/>
      <c r="M352" s="269"/>
      <c r="N352" s="269"/>
      <c r="O352" s="269"/>
      <c r="P352" s="269"/>
      <c r="Q352" s="269"/>
      <c r="R352" s="269"/>
      <c r="S352" s="269"/>
      <c r="T352" s="269"/>
      <c r="U352" s="269"/>
      <c r="V352" s="269"/>
      <c r="W352" s="269"/>
      <c r="X352" s="269"/>
      <c r="Y352" s="269"/>
      <c r="Z352" s="269"/>
      <c r="AA352" s="269"/>
      <c r="AB352" s="269"/>
      <c r="AC352" s="269"/>
      <c r="AD352" s="269"/>
      <c r="AE352" s="269"/>
      <c r="AF352" s="269"/>
      <c r="AG352" s="269"/>
      <c r="AH352" s="269"/>
      <c r="AI352" s="269"/>
      <c r="AJ352" s="269"/>
      <c r="AK352" s="269"/>
      <c r="AL352" s="269"/>
      <c r="AM352" s="269"/>
      <c r="AN352" s="269"/>
      <c r="AO352" s="269"/>
      <c r="AP352" s="269"/>
      <c r="AQ352" s="269"/>
      <c r="AR352" s="269"/>
      <c r="AS352" s="269"/>
      <c r="AT352" s="269"/>
      <c r="AU352" s="269"/>
      <c r="AV352" s="269"/>
      <c r="AW352" s="269"/>
      <c r="AX352" s="269"/>
      <c r="AY352" s="269"/>
      <c r="AZ352" s="269"/>
      <c r="BA352" s="269"/>
      <c r="BB352" s="269"/>
      <c r="BC352" s="269"/>
      <c r="BD352" s="269"/>
      <c r="BE352" s="269"/>
      <c r="BF352" s="269"/>
      <c r="BG352" s="269"/>
      <c r="BH352" s="269"/>
      <c r="BI352" s="269"/>
      <c r="BJ352" s="269"/>
      <c r="BK352" s="340"/>
    </row>
    <row r="353" spans="2:63" s="1" customFormat="1" x14ac:dyDescent="0.2">
      <c r="B353" s="269"/>
      <c r="C353" s="269"/>
      <c r="D353" s="269"/>
      <c r="E353" s="269"/>
      <c r="F353" s="269"/>
      <c r="G353" s="269"/>
      <c r="H353" s="269"/>
      <c r="I353" s="269"/>
      <c r="J353" s="269"/>
      <c r="K353" s="269"/>
      <c r="L353" s="269"/>
      <c r="M353" s="269"/>
      <c r="N353" s="269"/>
      <c r="O353" s="269"/>
      <c r="P353" s="269"/>
      <c r="Q353" s="269"/>
      <c r="R353" s="269"/>
      <c r="S353" s="269"/>
      <c r="T353" s="269"/>
      <c r="U353" s="269"/>
      <c r="V353" s="269"/>
      <c r="W353" s="269"/>
      <c r="X353" s="269"/>
      <c r="Y353" s="269"/>
      <c r="Z353" s="269"/>
      <c r="AA353" s="269"/>
      <c r="AB353" s="269"/>
      <c r="AC353" s="269"/>
      <c r="AD353" s="269"/>
      <c r="AE353" s="269"/>
      <c r="AF353" s="269"/>
      <c r="AG353" s="269"/>
      <c r="AH353" s="269"/>
      <c r="AI353" s="269"/>
      <c r="AJ353" s="269"/>
      <c r="AK353" s="269"/>
      <c r="AL353" s="269"/>
      <c r="AM353" s="269"/>
      <c r="AN353" s="269"/>
      <c r="AO353" s="269"/>
      <c r="AP353" s="269"/>
      <c r="AQ353" s="269"/>
      <c r="AR353" s="269"/>
      <c r="AS353" s="269"/>
      <c r="AT353" s="269"/>
      <c r="AU353" s="269"/>
      <c r="AV353" s="269"/>
      <c r="AW353" s="269"/>
      <c r="AX353" s="269"/>
      <c r="AY353" s="269"/>
      <c r="AZ353" s="269"/>
      <c r="BA353" s="269"/>
      <c r="BB353" s="269"/>
      <c r="BC353" s="269"/>
      <c r="BD353" s="269"/>
      <c r="BE353" s="269"/>
      <c r="BF353" s="269"/>
      <c r="BG353" s="269"/>
      <c r="BH353" s="269"/>
      <c r="BI353" s="269"/>
      <c r="BJ353" s="269"/>
      <c r="BK353" s="340"/>
    </row>
    <row r="354" spans="2:63" s="1" customFormat="1" x14ac:dyDescent="0.2">
      <c r="B354" s="269"/>
      <c r="C354" s="269"/>
      <c r="D354" s="269"/>
      <c r="E354" s="269"/>
      <c r="F354" s="269"/>
      <c r="G354" s="269"/>
      <c r="H354" s="269"/>
      <c r="I354" s="269"/>
      <c r="J354" s="269"/>
      <c r="K354" s="269"/>
      <c r="L354" s="269"/>
      <c r="M354" s="269"/>
      <c r="N354" s="269"/>
      <c r="O354" s="269"/>
      <c r="P354" s="269"/>
      <c r="Q354" s="269"/>
      <c r="R354" s="269"/>
      <c r="S354" s="269"/>
      <c r="T354" s="269"/>
      <c r="U354" s="269"/>
      <c r="V354" s="269"/>
      <c r="W354" s="269"/>
      <c r="X354" s="269"/>
      <c r="Y354" s="269"/>
      <c r="Z354" s="269"/>
      <c r="AA354" s="269"/>
      <c r="AB354" s="269"/>
      <c r="AC354" s="269"/>
      <c r="AD354" s="269"/>
      <c r="AE354" s="269"/>
      <c r="AF354" s="269"/>
      <c r="AG354" s="269"/>
      <c r="AH354" s="269"/>
      <c r="AI354" s="269"/>
      <c r="AJ354" s="269"/>
      <c r="AK354" s="269"/>
      <c r="AL354" s="269"/>
      <c r="AM354" s="269"/>
      <c r="AN354" s="269"/>
      <c r="AO354" s="269"/>
      <c r="AP354" s="269"/>
      <c r="AQ354" s="269"/>
      <c r="AR354" s="269"/>
      <c r="AS354" s="269"/>
      <c r="AT354" s="269"/>
      <c r="AU354" s="269"/>
      <c r="AV354" s="269"/>
      <c r="AW354" s="269"/>
      <c r="AX354" s="269"/>
      <c r="AY354" s="269"/>
      <c r="AZ354" s="269"/>
      <c r="BA354" s="269"/>
      <c r="BB354" s="269"/>
      <c r="BC354" s="269"/>
      <c r="BD354" s="269"/>
      <c r="BE354" s="269"/>
      <c r="BF354" s="269"/>
      <c r="BG354" s="269"/>
      <c r="BH354" s="269"/>
      <c r="BI354" s="269"/>
      <c r="BJ354" s="269"/>
      <c r="BK354" s="340"/>
    </row>
    <row r="355" spans="2:63" s="1" customFormat="1" x14ac:dyDescent="0.2">
      <c r="B355" s="269"/>
      <c r="C355" s="269"/>
      <c r="D355" s="269"/>
      <c r="E355" s="269"/>
      <c r="F355" s="269"/>
      <c r="G355" s="269"/>
      <c r="H355" s="269"/>
      <c r="I355" s="269"/>
      <c r="J355" s="269"/>
      <c r="K355" s="269"/>
      <c r="L355" s="269"/>
      <c r="M355" s="269"/>
      <c r="N355" s="269"/>
      <c r="O355" s="269"/>
      <c r="P355" s="269"/>
      <c r="Q355" s="269"/>
      <c r="R355" s="269"/>
      <c r="S355" s="269"/>
      <c r="T355" s="269"/>
      <c r="U355" s="269"/>
      <c r="V355" s="269"/>
      <c r="W355" s="269"/>
      <c r="X355" s="269"/>
      <c r="Y355" s="269"/>
      <c r="Z355" s="269"/>
      <c r="AA355" s="269"/>
      <c r="AB355" s="269"/>
      <c r="AC355" s="269"/>
      <c r="AD355" s="269"/>
      <c r="AE355" s="269"/>
      <c r="AF355" s="269"/>
      <c r="AG355" s="269"/>
      <c r="AH355" s="269"/>
      <c r="AI355" s="269"/>
      <c r="AJ355" s="269"/>
      <c r="AK355" s="269"/>
      <c r="AL355" s="269"/>
      <c r="AM355" s="269"/>
      <c r="AN355" s="269"/>
      <c r="AO355" s="269"/>
      <c r="AP355" s="269"/>
      <c r="AQ355" s="269"/>
      <c r="AR355" s="269"/>
      <c r="AS355" s="269"/>
      <c r="AT355" s="269"/>
      <c r="AU355" s="269"/>
      <c r="AV355" s="269"/>
      <c r="AW355" s="269"/>
      <c r="AX355" s="269"/>
      <c r="AY355" s="269"/>
      <c r="AZ355" s="269"/>
      <c r="BA355" s="269"/>
      <c r="BB355" s="269"/>
      <c r="BC355" s="269"/>
      <c r="BD355" s="269"/>
      <c r="BE355" s="269"/>
      <c r="BF355" s="269"/>
      <c r="BG355" s="269"/>
      <c r="BH355" s="269"/>
      <c r="BI355" s="269"/>
      <c r="BJ355" s="269"/>
      <c r="BK355" s="340"/>
    </row>
    <row r="356" spans="2:63" s="1" customFormat="1" x14ac:dyDescent="0.2">
      <c r="B356" s="269"/>
      <c r="C356" s="269"/>
      <c r="D356" s="269"/>
      <c r="E356" s="269"/>
      <c r="F356" s="269"/>
      <c r="G356" s="269"/>
      <c r="H356" s="269"/>
      <c r="I356" s="269"/>
      <c r="J356" s="269"/>
      <c r="K356" s="269"/>
      <c r="L356" s="269"/>
      <c r="M356" s="269"/>
      <c r="N356" s="269"/>
      <c r="O356" s="269"/>
      <c r="P356" s="269"/>
      <c r="Q356" s="269"/>
      <c r="R356" s="269"/>
      <c r="S356" s="269"/>
      <c r="T356" s="269"/>
      <c r="U356" s="269"/>
      <c r="V356" s="269"/>
      <c r="W356" s="269"/>
      <c r="X356" s="269"/>
      <c r="Y356" s="269"/>
      <c r="Z356" s="269"/>
      <c r="AA356" s="269"/>
      <c r="AB356" s="269"/>
      <c r="AC356" s="269"/>
      <c r="AD356" s="269"/>
      <c r="AE356" s="269"/>
      <c r="AF356" s="269"/>
      <c r="AG356" s="269"/>
      <c r="AH356" s="269"/>
      <c r="AI356" s="269"/>
      <c r="AJ356" s="269"/>
      <c r="AK356" s="269"/>
      <c r="AL356" s="269"/>
      <c r="AM356" s="269"/>
      <c r="AN356" s="269"/>
      <c r="AO356" s="269"/>
      <c r="AP356" s="269"/>
      <c r="AQ356" s="269"/>
      <c r="AR356" s="269"/>
      <c r="AS356" s="269"/>
      <c r="AT356" s="269"/>
      <c r="AU356" s="269"/>
      <c r="AV356" s="269"/>
      <c r="AW356" s="269"/>
      <c r="AX356" s="269"/>
      <c r="AY356" s="269"/>
      <c r="AZ356" s="269"/>
      <c r="BA356" s="269"/>
      <c r="BB356" s="269"/>
      <c r="BC356" s="269"/>
      <c r="BD356" s="269"/>
      <c r="BE356" s="269"/>
      <c r="BF356" s="269"/>
      <c r="BG356" s="269"/>
      <c r="BH356" s="269"/>
      <c r="BI356" s="269"/>
      <c r="BJ356" s="269"/>
      <c r="BK356" s="340"/>
    </row>
    <row r="357" spans="2:63" s="1" customFormat="1" x14ac:dyDescent="0.2">
      <c r="B357" s="269"/>
      <c r="C357" s="269"/>
      <c r="D357" s="269"/>
      <c r="E357" s="269"/>
      <c r="F357" s="269"/>
      <c r="G357" s="269"/>
      <c r="H357" s="269"/>
      <c r="I357" s="269"/>
      <c r="J357" s="269"/>
      <c r="K357" s="269"/>
      <c r="L357" s="269"/>
      <c r="M357" s="269"/>
      <c r="N357" s="269"/>
      <c r="O357" s="269"/>
      <c r="P357" s="269"/>
      <c r="Q357" s="269"/>
      <c r="R357" s="269"/>
      <c r="S357" s="269"/>
      <c r="T357" s="269"/>
      <c r="U357" s="269"/>
      <c r="V357" s="269"/>
      <c r="W357" s="269"/>
      <c r="X357" s="269"/>
      <c r="Y357" s="269"/>
      <c r="Z357" s="269"/>
      <c r="AA357" s="269"/>
      <c r="AB357" s="269"/>
      <c r="AC357" s="269"/>
      <c r="AD357" s="269"/>
      <c r="AE357" s="269"/>
      <c r="AF357" s="269"/>
      <c r="AG357" s="269"/>
      <c r="AH357" s="269"/>
      <c r="AI357" s="269"/>
      <c r="AJ357" s="269"/>
      <c r="AK357" s="269"/>
      <c r="AL357" s="269"/>
      <c r="AM357" s="269"/>
      <c r="AN357" s="269"/>
      <c r="AO357" s="269"/>
      <c r="AP357" s="269"/>
      <c r="AQ357" s="269"/>
      <c r="AR357" s="269"/>
      <c r="AS357" s="269"/>
      <c r="AT357" s="269"/>
      <c r="AU357" s="269"/>
      <c r="AV357" s="269"/>
      <c r="AW357" s="269"/>
      <c r="AX357" s="269"/>
      <c r="AY357" s="269"/>
      <c r="AZ357" s="269"/>
      <c r="BA357" s="269"/>
      <c r="BB357" s="269"/>
      <c r="BC357" s="269"/>
      <c r="BD357" s="269"/>
      <c r="BE357" s="269"/>
      <c r="BF357" s="269"/>
      <c r="BG357" s="269"/>
      <c r="BH357" s="269"/>
      <c r="BI357" s="269"/>
      <c r="BJ357" s="269"/>
      <c r="BK357" s="340"/>
    </row>
    <row r="358" spans="2:63" s="1" customFormat="1" x14ac:dyDescent="0.2">
      <c r="B358" s="269"/>
      <c r="C358" s="269"/>
      <c r="D358" s="269"/>
      <c r="E358" s="269"/>
      <c r="F358" s="269"/>
      <c r="G358" s="269"/>
      <c r="H358" s="269"/>
      <c r="I358" s="269"/>
      <c r="J358" s="269"/>
      <c r="K358" s="269"/>
      <c r="L358" s="269"/>
      <c r="M358" s="269"/>
      <c r="N358" s="269"/>
      <c r="O358" s="269"/>
      <c r="P358" s="269"/>
      <c r="Q358" s="269"/>
      <c r="R358" s="269"/>
      <c r="S358" s="269"/>
      <c r="T358" s="269"/>
      <c r="U358" s="269"/>
      <c r="V358" s="269"/>
      <c r="W358" s="269"/>
      <c r="X358" s="269"/>
      <c r="Y358" s="269"/>
      <c r="Z358" s="269"/>
      <c r="AA358" s="269"/>
      <c r="AB358" s="269"/>
      <c r="AC358" s="269"/>
      <c r="AD358" s="269"/>
      <c r="AE358" s="269"/>
      <c r="AF358" s="269"/>
      <c r="AG358" s="269"/>
      <c r="AH358" s="269"/>
      <c r="AI358" s="269"/>
      <c r="AJ358" s="269"/>
      <c r="AK358" s="269"/>
      <c r="AL358" s="269"/>
      <c r="AM358" s="269"/>
      <c r="AN358" s="269"/>
      <c r="AO358" s="269"/>
      <c r="AP358" s="269"/>
      <c r="AQ358" s="269"/>
      <c r="AR358" s="269"/>
      <c r="AS358" s="269"/>
      <c r="AT358" s="269"/>
      <c r="AU358" s="269"/>
      <c r="AV358" s="269"/>
      <c r="AW358" s="269"/>
      <c r="AX358" s="269"/>
      <c r="AY358" s="269"/>
      <c r="AZ358" s="269"/>
      <c r="BA358" s="269"/>
      <c r="BB358" s="269"/>
      <c r="BC358" s="269"/>
      <c r="BD358" s="269"/>
      <c r="BE358" s="269"/>
      <c r="BF358" s="269"/>
      <c r="BG358" s="269"/>
      <c r="BH358" s="269"/>
      <c r="BI358" s="269"/>
      <c r="BJ358" s="269"/>
      <c r="BK358" s="340"/>
    </row>
    <row r="359" spans="2:63" s="1" customFormat="1" x14ac:dyDescent="0.2">
      <c r="B359" s="269"/>
      <c r="C359" s="269"/>
      <c r="D359" s="269"/>
      <c r="E359" s="269"/>
      <c r="F359" s="269"/>
      <c r="G359" s="269"/>
      <c r="H359" s="269"/>
      <c r="I359" s="269"/>
      <c r="J359" s="269"/>
      <c r="K359" s="269"/>
      <c r="L359" s="269"/>
      <c r="M359" s="269"/>
      <c r="N359" s="269"/>
      <c r="O359" s="269"/>
      <c r="P359" s="269"/>
      <c r="Q359" s="269"/>
      <c r="R359" s="269"/>
      <c r="S359" s="269"/>
      <c r="T359" s="269"/>
      <c r="U359" s="269"/>
      <c r="V359" s="269"/>
      <c r="W359" s="269"/>
      <c r="X359" s="269"/>
      <c r="Y359" s="269"/>
      <c r="Z359" s="269"/>
      <c r="AA359" s="269"/>
      <c r="AB359" s="269"/>
      <c r="AC359" s="269"/>
      <c r="AD359" s="269"/>
      <c r="AE359" s="269"/>
      <c r="AF359" s="269"/>
      <c r="AG359" s="269"/>
      <c r="AH359" s="269"/>
      <c r="AI359" s="269"/>
      <c r="AJ359" s="269"/>
      <c r="AK359" s="269"/>
      <c r="AL359" s="269"/>
      <c r="AM359" s="269"/>
      <c r="AN359" s="269"/>
      <c r="AO359" s="269"/>
      <c r="AP359" s="269"/>
      <c r="AQ359" s="269"/>
      <c r="AR359" s="269"/>
      <c r="AS359" s="269"/>
      <c r="AT359" s="269"/>
      <c r="AU359" s="269"/>
      <c r="AV359" s="269"/>
      <c r="AW359" s="269"/>
      <c r="AX359" s="269"/>
      <c r="AY359" s="269"/>
      <c r="AZ359" s="269"/>
      <c r="BA359" s="269"/>
      <c r="BB359" s="269"/>
      <c r="BC359" s="269"/>
      <c r="BD359" s="269"/>
      <c r="BE359" s="269"/>
      <c r="BF359" s="269"/>
      <c r="BG359" s="269"/>
      <c r="BH359" s="269"/>
      <c r="BI359" s="269"/>
      <c r="BJ359" s="269"/>
      <c r="BK359" s="340"/>
    </row>
    <row r="360" spans="2:63" s="1" customFormat="1" x14ac:dyDescent="0.2">
      <c r="B360" s="269"/>
      <c r="C360" s="269"/>
      <c r="D360" s="269"/>
      <c r="E360" s="269"/>
      <c r="F360" s="269"/>
      <c r="G360" s="269"/>
      <c r="H360" s="269"/>
      <c r="I360" s="269"/>
      <c r="J360" s="269"/>
      <c r="K360" s="269"/>
      <c r="L360" s="269"/>
      <c r="M360" s="269"/>
      <c r="N360" s="269"/>
      <c r="O360" s="269"/>
      <c r="P360" s="269"/>
      <c r="Q360" s="269"/>
      <c r="R360" s="269"/>
      <c r="S360" s="269"/>
      <c r="T360" s="269"/>
      <c r="U360" s="269"/>
      <c r="V360" s="269"/>
      <c r="W360" s="269"/>
      <c r="X360" s="269"/>
      <c r="Y360" s="269"/>
      <c r="Z360" s="269"/>
      <c r="AA360" s="269"/>
      <c r="AB360" s="269"/>
      <c r="AC360" s="269"/>
      <c r="AD360" s="269"/>
      <c r="AE360" s="269"/>
      <c r="AF360" s="269"/>
      <c r="AG360" s="269"/>
      <c r="AH360" s="269"/>
      <c r="AI360" s="269"/>
      <c r="AJ360" s="269"/>
      <c r="AK360" s="269"/>
      <c r="AL360" s="269"/>
      <c r="AM360" s="269"/>
      <c r="AN360" s="269"/>
      <c r="AO360" s="269"/>
      <c r="AP360" s="269"/>
      <c r="AQ360" s="269"/>
      <c r="AR360" s="269"/>
      <c r="AS360" s="269"/>
      <c r="AT360" s="269"/>
      <c r="AU360" s="269"/>
      <c r="AV360" s="269"/>
      <c r="AW360" s="269"/>
      <c r="AX360" s="269"/>
      <c r="AY360" s="269"/>
      <c r="AZ360" s="269"/>
      <c r="BA360" s="269"/>
      <c r="BB360" s="269"/>
      <c r="BC360" s="269"/>
      <c r="BD360" s="269"/>
      <c r="BE360" s="269"/>
      <c r="BF360" s="269"/>
      <c r="BG360" s="269"/>
      <c r="BH360" s="269"/>
      <c r="BI360" s="269"/>
      <c r="BJ360" s="269"/>
      <c r="BK360" s="340"/>
    </row>
    <row r="361" spans="2:63" s="1" customFormat="1" x14ac:dyDescent="0.2">
      <c r="B361" s="269"/>
      <c r="C361" s="269"/>
      <c r="D361" s="269"/>
      <c r="E361" s="269"/>
      <c r="F361" s="269"/>
      <c r="G361" s="269"/>
      <c r="H361" s="269"/>
      <c r="I361" s="269"/>
      <c r="J361" s="269"/>
      <c r="K361" s="269"/>
      <c r="L361" s="269"/>
      <c r="M361" s="269"/>
      <c r="N361" s="269"/>
      <c r="O361" s="269"/>
      <c r="P361" s="269"/>
      <c r="Q361" s="269"/>
      <c r="R361" s="269"/>
      <c r="S361" s="269"/>
      <c r="T361" s="269"/>
      <c r="U361" s="269"/>
      <c r="V361" s="269"/>
      <c r="W361" s="269"/>
      <c r="X361" s="269"/>
      <c r="Y361" s="269"/>
      <c r="Z361" s="269"/>
      <c r="AA361" s="269"/>
      <c r="AB361" s="269"/>
      <c r="AC361" s="269"/>
      <c r="AD361" s="269"/>
      <c r="AE361" s="269"/>
      <c r="AF361" s="269"/>
      <c r="AG361" s="269"/>
      <c r="AH361" s="269"/>
      <c r="AI361" s="269"/>
      <c r="AJ361" s="269"/>
      <c r="AK361" s="269"/>
      <c r="AL361" s="269"/>
      <c r="AM361" s="269"/>
      <c r="AN361" s="269"/>
      <c r="AO361" s="269"/>
      <c r="AP361" s="269"/>
      <c r="AQ361" s="269"/>
      <c r="AR361" s="269"/>
      <c r="AS361" s="269"/>
      <c r="AT361" s="269"/>
      <c r="AU361" s="269"/>
      <c r="AV361" s="269"/>
      <c r="AW361" s="269"/>
      <c r="AX361" s="269"/>
      <c r="AY361" s="269"/>
      <c r="AZ361" s="269"/>
      <c r="BA361" s="269"/>
      <c r="BB361" s="269"/>
      <c r="BC361" s="269"/>
      <c r="BD361" s="269"/>
      <c r="BE361" s="269"/>
      <c r="BF361" s="269"/>
      <c r="BG361" s="269"/>
      <c r="BH361" s="269"/>
      <c r="BI361" s="269"/>
      <c r="BJ361" s="269"/>
      <c r="BK361" s="340"/>
    </row>
    <row r="362" spans="2:63" s="1" customFormat="1" x14ac:dyDescent="0.2">
      <c r="B362" s="269"/>
      <c r="C362" s="269"/>
      <c r="D362" s="269"/>
      <c r="E362" s="269"/>
      <c r="F362" s="269"/>
      <c r="G362" s="269"/>
      <c r="H362" s="269"/>
      <c r="I362" s="269"/>
      <c r="J362" s="269"/>
      <c r="K362" s="269"/>
      <c r="L362" s="269"/>
      <c r="M362" s="269"/>
      <c r="N362" s="269"/>
      <c r="O362" s="269"/>
      <c r="P362" s="269"/>
      <c r="Q362" s="269"/>
      <c r="R362" s="269"/>
      <c r="S362" s="269"/>
      <c r="T362" s="269"/>
      <c r="U362" s="269"/>
      <c r="V362" s="269"/>
      <c r="W362" s="269"/>
      <c r="X362" s="269"/>
      <c r="Y362" s="269"/>
      <c r="Z362" s="269"/>
      <c r="AA362" s="269"/>
      <c r="AB362" s="269"/>
      <c r="AC362" s="269"/>
      <c r="AD362" s="269"/>
      <c r="AE362" s="269"/>
      <c r="AF362" s="269"/>
      <c r="AG362" s="269"/>
      <c r="AH362" s="269"/>
      <c r="AI362" s="269"/>
      <c r="AJ362" s="269"/>
      <c r="AK362" s="269"/>
      <c r="AL362" s="269"/>
      <c r="AM362" s="269"/>
      <c r="AN362" s="269"/>
      <c r="AO362" s="269"/>
      <c r="AP362" s="269"/>
      <c r="AQ362" s="269"/>
      <c r="AR362" s="269"/>
      <c r="AS362" s="269"/>
      <c r="AT362" s="269"/>
      <c r="AU362" s="269"/>
      <c r="AV362" s="269"/>
      <c r="AW362" s="269"/>
      <c r="AX362" s="269"/>
      <c r="AY362" s="269"/>
      <c r="AZ362" s="269"/>
      <c r="BA362" s="269"/>
      <c r="BB362" s="269"/>
      <c r="BC362" s="269"/>
      <c r="BD362" s="269"/>
      <c r="BE362" s="269"/>
      <c r="BF362" s="269"/>
      <c r="BG362" s="269"/>
      <c r="BH362" s="269"/>
      <c r="BI362" s="269"/>
      <c r="BJ362" s="269"/>
      <c r="BK362" s="340"/>
    </row>
    <row r="363" spans="2:63" s="1" customFormat="1" x14ac:dyDescent="0.2">
      <c r="B363" s="269"/>
      <c r="C363" s="269"/>
      <c r="D363" s="269"/>
      <c r="E363" s="269"/>
      <c r="F363" s="269"/>
      <c r="G363" s="269"/>
      <c r="H363" s="269"/>
      <c r="I363" s="269"/>
      <c r="J363" s="269"/>
      <c r="K363" s="269"/>
      <c r="L363" s="269"/>
      <c r="M363" s="269"/>
      <c r="N363" s="269"/>
      <c r="O363" s="269"/>
      <c r="P363" s="269"/>
      <c r="Q363" s="269"/>
      <c r="R363" s="269"/>
      <c r="S363" s="269"/>
      <c r="T363" s="269"/>
      <c r="U363" s="269"/>
      <c r="V363" s="269"/>
      <c r="W363" s="269"/>
      <c r="X363" s="269"/>
      <c r="Y363" s="269"/>
      <c r="Z363" s="269"/>
      <c r="AA363" s="269"/>
      <c r="AB363" s="269"/>
      <c r="AC363" s="269"/>
      <c r="AD363" s="269"/>
      <c r="AE363" s="269"/>
      <c r="AF363" s="269"/>
      <c r="AG363" s="269"/>
      <c r="AH363" s="269"/>
      <c r="AI363" s="269"/>
      <c r="AJ363" s="269"/>
      <c r="AK363" s="269"/>
      <c r="AL363" s="269"/>
      <c r="AM363" s="269"/>
      <c r="AN363" s="269"/>
      <c r="AO363" s="269"/>
      <c r="AP363" s="269"/>
      <c r="AQ363" s="269"/>
      <c r="AR363" s="269"/>
      <c r="AS363" s="269"/>
      <c r="AT363" s="269"/>
      <c r="AU363" s="269"/>
      <c r="AV363" s="269"/>
      <c r="AW363" s="269"/>
      <c r="AX363" s="269"/>
      <c r="AY363" s="269"/>
      <c r="AZ363" s="269"/>
      <c r="BA363" s="269"/>
      <c r="BB363" s="269"/>
      <c r="BC363" s="269"/>
      <c r="BD363" s="269"/>
      <c r="BE363" s="269"/>
      <c r="BF363" s="269"/>
      <c r="BG363" s="269"/>
      <c r="BH363" s="269"/>
      <c r="BI363" s="269"/>
      <c r="BJ363" s="269"/>
      <c r="BK363" s="340"/>
    </row>
    <row r="364" spans="2:63" s="1" customFormat="1" x14ac:dyDescent="0.2">
      <c r="B364" s="269"/>
      <c r="C364" s="269"/>
      <c r="D364" s="269"/>
      <c r="E364" s="269"/>
      <c r="F364" s="269"/>
      <c r="G364" s="269"/>
      <c r="H364" s="269"/>
      <c r="I364" s="269"/>
      <c r="J364" s="269"/>
      <c r="K364" s="269"/>
      <c r="L364" s="269"/>
      <c r="M364" s="269"/>
      <c r="N364" s="269"/>
      <c r="O364" s="269"/>
      <c r="P364" s="269"/>
      <c r="Q364" s="269"/>
      <c r="R364" s="269"/>
      <c r="S364" s="269"/>
      <c r="T364" s="269"/>
      <c r="U364" s="269"/>
      <c r="V364" s="269"/>
      <c r="W364" s="269"/>
      <c r="X364" s="269"/>
      <c r="Y364" s="269"/>
      <c r="Z364" s="269"/>
      <c r="AA364" s="269"/>
      <c r="AB364" s="269"/>
      <c r="AC364" s="269"/>
      <c r="AD364" s="269"/>
      <c r="AE364" s="269"/>
      <c r="AF364" s="269"/>
      <c r="AG364" s="269"/>
      <c r="AH364" s="269"/>
      <c r="AI364" s="269"/>
      <c r="AJ364" s="269"/>
      <c r="AK364" s="269"/>
      <c r="AL364" s="269"/>
      <c r="AM364" s="269"/>
      <c r="AN364" s="269"/>
      <c r="AO364" s="269"/>
      <c r="AP364" s="269"/>
      <c r="AQ364" s="269"/>
      <c r="AR364" s="269"/>
      <c r="AS364" s="269"/>
      <c r="AT364" s="269"/>
      <c r="AU364" s="269"/>
      <c r="AV364" s="269"/>
      <c r="AW364" s="269"/>
      <c r="AX364" s="269"/>
      <c r="AY364" s="269"/>
      <c r="AZ364" s="269"/>
      <c r="BA364" s="269"/>
      <c r="BB364" s="269"/>
      <c r="BC364" s="269"/>
      <c r="BD364" s="269"/>
      <c r="BE364" s="269"/>
      <c r="BF364" s="269"/>
      <c r="BG364" s="269"/>
      <c r="BH364" s="269"/>
      <c r="BI364" s="269"/>
      <c r="BJ364" s="269"/>
      <c r="BK364" s="340"/>
    </row>
    <row r="365" spans="2:63" s="1" customFormat="1" x14ac:dyDescent="0.2">
      <c r="B365" s="269"/>
      <c r="C365" s="269"/>
      <c r="D365" s="269"/>
      <c r="E365" s="269"/>
      <c r="F365" s="269"/>
      <c r="G365" s="269"/>
      <c r="H365" s="269"/>
      <c r="I365" s="269"/>
      <c r="J365" s="269"/>
      <c r="K365" s="269"/>
      <c r="L365" s="269"/>
      <c r="M365" s="269"/>
      <c r="N365" s="269"/>
      <c r="O365" s="269"/>
      <c r="P365" s="269"/>
      <c r="Q365" s="269"/>
      <c r="R365" s="269"/>
      <c r="S365" s="269"/>
      <c r="T365" s="269"/>
      <c r="U365" s="269"/>
      <c r="V365" s="269"/>
      <c r="W365" s="269"/>
      <c r="X365" s="269"/>
      <c r="Y365" s="269"/>
      <c r="Z365" s="269"/>
      <c r="AA365" s="269"/>
      <c r="AB365" s="269"/>
      <c r="AC365" s="269"/>
      <c r="AD365" s="269"/>
      <c r="AE365" s="269"/>
      <c r="AF365" s="269"/>
      <c r="AG365" s="269"/>
      <c r="AH365" s="269"/>
      <c r="AI365" s="269"/>
      <c r="AJ365" s="269"/>
      <c r="AK365" s="269"/>
      <c r="AL365" s="269"/>
      <c r="AM365" s="269"/>
      <c r="AN365" s="269"/>
      <c r="AO365" s="269"/>
      <c r="AP365" s="269"/>
      <c r="AQ365" s="269"/>
      <c r="AR365" s="269"/>
      <c r="AS365" s="269"/>
      <c r="AT365" s="269"/>
      <c r="AU365" s="269"/>
      <c r="AV365" s="269"/>
      <c r="AW365" s="269"/>
      <c r="AX365" s="269"/>
      <c r="AY365" s="269"/>
      <c r="AZ365" s="269"/>
      <c r="BA365" s="269"/>
      <c r="BB365" s="269"/>
      <c r="BC365" s="269"/>
      <c r="BD365" s="269"/>
      <c r="BE365" s="269"/>
      <c r="BF365" s="269"/>
      <c r="BG365" s="269"/>
      <c r="BH365" s="269"/>
      <c r="BI365" s="269"/>
      <c r="BJ365" s="269"/>
      <c r="BK365" s="340"/>
    </row>
    <row r="366" spans="2:63" s="1" customFormat="1" x14ac:dyDescent="0.2">
      <c r="B366" s="269"/>
      <c r="C366" s="269"/>
      <c r="D366" s="269"/>
      <c r="E366" s="269"/>
      <c r="F366" s="269"/>
      <c r="G366" s="269"/>
      <c r="H366" s="269"/>
      <c r="I366" s="269"/>
      <c r="J366" s="269"/>
      <c r="K366" s="269"/>
      <c r="L366" s="269"/>
      <c r="M366" s="269"/>
      <c r="N366" s="269"/>
      <c r="O366" s="269"/>
      <c r="P366" s="269"/>
      <c r="Q366" s="269"/>
      <c r="R366" s="269"/>
      <c r="S366" s="269"/>
      <c r="T366" s="269"/>
      <c r="U366" s="269"/>
      <c r="V366" s="269"/>
      <c r="W366" s="269"/>
      <c r="X366" s="269"/>
      <c r="Y366" s="269"/>
      <c r="Z366" s="269"/>
      <c r="AA366" s="269"/>
      <c r="AB366" s="269"/>
      <c r="AC366" s="269"/>
      <c r="AD366" s="269"/>
      <c r="AE366" s="269"/>
      <c r="AF366" s="269"/>
      <c r="AG366" s="269"/>
      <c r="AH366" s="269"/>
      <c r="AI366" s="269"/>
      <c r="AJ366" s="269"/>
      <c r="AK366" s="269"/>
      <c r="AL366" s="269"/>
      <c r="AM366" s="269"/>
      <c r="AN366" s="269"/>
      <c r="AO366" s="269"/>
      <c r="AP366" s="269"/>
      <c r="AQ366" s="269"/>
      <c r="AR366" s="269"/>
      <c r="AS366" s="269"/>
      <c r="AT366" s="269"/>
      <c r="AU366" s="269"/>
      <c r="AV366" s="269"/>
      <c r="AW366" s="269"/>
      <c r="AX366" s="269"/>
      <c r="AY366" s="269"/>
      <c r="AZ366" s="269"/>
      <c r="BA366" s="269"/>
      <c r="BB366" s="269"/>
      <c r="BC366" s="269"/>
      <c r="BD366" s="269"/>
      <c r="BE366" s="269"/>
      <c r="BF366" s="269"/>
      <c r="BG366" s="269"/>
      <c r="BH366" s="269"/>
      <c r="BI366" s="269"/>
      <c r="BJ366" s="269"/>
      <c r="BK366" s="340"/>
    </row>
    <row r="367" spans="2:63" s="1" customFormat="1" x14ac:dyDescent="0.2">
      <c r="B367" s="269"/>
      <c r="C367" s="269"/>
      <c r="D367" s="269"/>
      <c r="E367" s="269"/>
      <c r="F367" s="269"/>
      <c r="G367" s="269"/>
      <c r="H367" s="269"/>
      <c r="I367" s="269"/>
      <c r="J367" s="269"/>
      <c r="K367" s="269"/>
      <c r="L367" s="269"/>
      <c r="M367" s="269"/>
      <c r="N367" s="269"/>
      <c r="O367" s="269"/>
      <c r="P367" s="269"/>
      <c r="Q367" s="269"/>
      <c r="R367" s="269"/>
      <c r="S367" s="269"/>
      <c r="T367" s="269"/>
      <c r="U367" s="269"/>
      <c r="V367" s="269"/>
      <c r="W367" s="269"/>
      <c r="X367" s="269"/>
      <c r="Y367" s="269"/>
      <c r="Z367" s="269"/>
      <c r="AA367" s="269"/>
      <c r="AB367" s="269"/>
      <c r="AC367" s="269"/>
      <c r="AD367" s="269"/>
      <c r="AE367" s="269"/>
      <c r="AF367" s="269"/>
      <c r="AG367" s="269"/>
      <c r="AH367" s="269"/>
      <c r="AI367" s="269"/>
      <c r="AJ367" s="269"/>
      <c r="AK367" s="269"/>
      <c r="AL367" s="269"/>
      <c r="AM367" s="269"/>
      <c r="AN367" s="269"/>
      <c r="AO367" s="269"/>
      <c r="AP367" s="269"/>
      <c r="AQ367" s="269"/>
      <c r="AR367" s="269"/>
      <c r="AS367" s="269"/>
      <c r="AT367" s="269"/>
      <c r="AU367" s="269"/>
      <c r="AV367" s="269"/>
      <c r="AW367" s="269"/>
      <c r="AX367" s="269"/>
      <c r="AY367" s="269"/>
      <c r="AZ367" s="269"/>
      <c r="BA367" s="269"/>
      <c r="BB367" s="269"/>
      <c r="BC367" s="269"/>
      <c r="BD367" s="269"/>
      <c r="BE367" s="269"/>
      <c r="BF367" s="269"/>
      <c r="BG367" s="269"/>
      <c r="BH367" s="269"/>
      <c r="BI367" s="269"/>
      <c r="BJ367" s="269"/>
      <c r="BK367" s="340"/>
    </row>
    <row r="368" spans="2:63" s="1" customFormat="1" x14ac:dyDescent="0.2">
      <c r="B368" s="269"/>
      <c r="C368" s="269"/>
      <c r="D368" s="269"/>
      <c r="E368" s="269"/>
      <c r="F368" s="269"/>
      <c r="G368" s="269"/>
      <c r="H368" s="269"/>
      <c r="I368" s="269"/>
      <c r="J368" s="269"/>
      <c r="K368" s="269"/>
      <c r="L368" s="269"/>
      <c r="M368" s="269"/>
      <c r="N368" s="269"/>
      <c r="O368" s="269"/>
      <c r="P368" s="269"/>
      <c r="Q368" s="269"/>
      <c r="R368" s="269"/>
      <c r="S368" s="269"/>
      <c r="T368" s="269"/>
      <c r="U368" s="269"/>
      <c r="V368" s="269"/>
      <c r="W368" s="269"/>
      <c r="X368" s="269"/>
      <c r="Y368" s="269"/>
      <c r="Z368" s="269"/>
      <c r="AA368" s="269"/>
      <c r="AB368" s="269"/>
      <c r="AC368" s="269"/>
      <c r="AD368" s="269"/>
      <c r="AE368" s="269"/>
      <c r="AF368" s="269"/>
      <c r="AG368" s="269"/>
      <c r="AH368" s="269"/>
      <c r="AI368" s="269"/>
      <c r="AJ368" s="269"/>
      <c r="AK368" s="269"/>
      <c r="AL368" s="269"/>
      <c r="AM368" s="269"/>
      <c r="AN368" s="269"/>
      <c r="AO368" s="269"/>
      <c r="AP368" s="269"/>
      <c r="AQ368" s="269"/>
      <c r="AR368" s="269"/>
      <c r="AS368" s="269"/>
      <c r="AT368" s="269"/>
      <c r="AU368" s="269"/>
      <c r="AV368" s="269"/>
      <c r="AW368" s="269"/>
      <c r="AX368" s="269"/>
      <c r="AY368" s="269"/>
      <c r="AZ368" s="269"/>
      <c r="BA368" s="269"/>
      <c r="BB368" s="269"/>
      <c r="BC368" s="269"/>
      <c r="BD368" s="269"/>
      <c r="BE368" s="269"/>
      <c r="BF368" s="269"/>
      <c r="BG368" s="269"/>
      <c r="BH368" s="269"/>
      <c r="BI368" s="269"/>
      <c r="BJ368" s="269"/>
      <c r="BK368" s="340"/>
    </row>
    <row r="369" spans="2:63" s="1" customFormat="1" x14ac:dyDescent="0.2">
      <c r="B369" s="269"/>
      <c r="C369" s="269"/>
      <c r="D369" s="269"/>
      <c r="E369" s="269"/>
      <c r="F369" s="269"/>
      <c r="G369" s="269"/>
      <c r="H369" s="269"/>
      <c r="I369" s="269"/>
      <c r="J369" s="269"/>
      <c r="K369" s="269"/>
      <c r="L369" s="269"/>
      <c r="M369" s="269"/>
      <c r="N369" s="269"/>
      <c r="O369" s="269"/>
      <c r="P369" s="269"/>
      <c r="Q369" s="269"/>
      <c r="R369" s="269"/>
      <c r="S369" s="269"/>
      <c r="T369" s="269"/>
      <c r="U369" s="269"/>
      <c r="V369" s="269"/>
      <c r="W369" s="269"/>
      <c r="X369" s="269"/>
      <c r="Y369" s="269"/>
      <c r="Z369" s="269"/>
      <c r="AA369" s="269"/>
      <c r="AB369" s="269"/>
      <c r="AC369" s="269"/>
      <c r="AD369" s="269"/>
      <c r="AE369" s="269"/>
      <c r="AF369" s="269"/>
      <c r="AG369" s="269"/>
      <c r="AH369" s="269"/>
      <c r="AI369" s="269"/>
      <c r="AJ369" s="269"/>
      <c r="AK369" s="269"/>
      <c r="AL369" s="269"/>
      <c r="AM369" s="269"/>
      <c r="AN369" s="269"/>
      <c r="AO369" s="269"/>
      <c r="AP369" s="269"/>
      <c r="AQ369" s="269"/>
      <c r="AR369" s="269"/>
      <c r="AS369" s="269"/>
      <c r="AT369" s="269"/>
      <c r="AU369" s="269"/>
      <c r="AV369" s="269"/>
      <c r="AW369" s="269"/>
      <c r="AX369" s="269"/>
      <c r="AY369" s="269"/>
      <c r="AZ369" s="269"/>
      <c r="BA369" s="269"/>
      <c r="BB369" s="269"/>
      <c r="BC369" s="269"/>
      <c r="BD369" s="269"/>
      <c r="BE369" s="269"/>
      <c r="BF369" s="269"/>
      <c r="BG369" s="269"/>
      <c r="BH369" s="269"/>
      <c r="BI369" s="269"/>
      <c r="BJ369" s="269"/>
      <c r="BK369" s="340"/>
    </row>
    <row r="370" spans="2:63" s="1" customFormat="1" x14ac:dyDescent="0.2">
      <c r="B370" s="269"/>
      <c r="C370" s="269"/>
      <c r="D370" s="269"/>
      <c r="E370" s="269"/>
      <c r="F370" s="269"/>
      <c r="G370" s="269"/>
      <c r="H370" s="269"/>
      <c r="I370" s="269"/>
      <c r="J370" s="269"/>
      <c r="K370" s="269"/>
      <c r="L370" s="269"/>
      <c r="M370" s="269"/>
      <c r="N370" s="269"/>
      <c r="O370" s="269"/>
      <c r="P370" s="269"/>
      <c r="Q370" s="269"/>
      <c r="R370" s="269"/>
      <c r="S370" s="269"/>
      <c r="T370" s="269"/>
      <c r="U370" s="269"/>
      <c r="V370" s="269"/>
      <c r="W370" s="269"/>
      <c r="X370" s="269"/>
      <c r="Y370" s="269"/>
      <c r="Z370" s="269"/>
      <c r="AA370" s="269"/>
      <c r="AB370" s="269"/>
      <c r="AC370" s="269"/>
      <c r="AD370" s="269"/>
      <c r="AE370" s="269"/>
      <c r="AF370" s="269"/>
      <c r="AG370" s="269"/>
      <c r="AH370" s="269"/>
      <c r="AI370" s="269"/>
      <c r="AJ370" s="269"/>
      <c r="AK370" s="269"/>
      <c r="AL370" s="269"/>
      <c r="AM370" s="269"/>
      <c r="AN370" s="269"/>
      <c r="AO370" s="269"/>
      <c r="AP370" s="269"/>
      <c r="AQ370" s="269"/>
      <c r="AR370" s="269"/>
      <c r="AS370" s="269"/>
      <c r="AT370" s="269"/>
      <c r="AU370" s="269"/>
      <c r="AV370" s="269"/>
      <c r="AW370" s="269"/>
      <c r="AX370" s="269"/>
      <c r="AY370" s="269"/>
      <c r="AZ370" s="269"/>
      <c r="BA370" s="269"/>
      <c r="BB370" s="269"/>
      <c r="BC370" s="269"/>
      <c r="BD370" s="269"/>
      <c r="BE370" s="269"/>
      <c r="BF370" s="269"/>
      <c r="BG370" s="269"/>
      <c r="BH370" s="269"/>
      <c r="BI370" s="269"/>
      <c r="BJ370" s="269"/>
      <c r="BK370" s="340"/>
    </row>
    <row r="371" spans="2:63" s="1" customFormat="1" x14ac:dyDescent="0.2">
      <c r="B371" s="269"/>
      <c r="C371" s="269"/>
      <c r="D371" s="269"/>
      <c r="E371" s="269"/>
      <c r="F371" s="269"/>
      <c r="G371" s="269"/>
      <c r="H371" s="269"/>
      <c r="I371" s="269"/>
      <c r="J371" s="269"/>
      <c r="K371" s="269"/>
      <c r="L371" s="269"/>
      <c r="M371" s="269"/>
      <c r="N371" s="269"/>
      <c r="O371" s="269"/>
      <c r="P371" s="269"/>
      <c r="Q371" s="269"/>
      <c r="R371" s="269"/>
      <c r="S371" s="269"/>
      <c r="T371" s="269"/>
      <c r="U371" s="269"/>
      <c r="V371" s="269"/>
      <c r="W371" s="269"/>
      <c r="X371" s="269"/>
      <c r="Y371" s="269"/>
      <c r="Z371" s="269"/>
      <c r="AA371" s="269"/>
      <c r="AB371" s="269"/>
      <c r="AC371" s="269"/>
      <c r="AD371" s="269"/>
      <c r="AE371" s="269"/>
      <c r="AF371" s="269"/>
      <c r="AG371" s="269"/>
      <c r="AH371" s="269"/>
      <c r="AI371" s="269"/>
      <c r="AJ371" s="269"/>
      <c r="AK371" s="269"/>
      <c r="AL371" s="269"/>
      <c r="AM371" s="269"/>
      <c r="AN371" s="269"/>
      <c r="AO371" s="269"/>
      <c r="AP371" s="269"/>
      <c r="AQ371" s="269"/>
      <c r="AR371" s="269"/>
      <c r="AS371" s="269"/>
      <c r="AT371" s="269"/>
      <c r="AU371" s="269"/>
      <c r="AV371" s="269"/>
      <c r="AW371" s="269"/>
      <c r="AX371" s="269"/>
      <c r="AY371" s="269"/>
      <c r="AZ371" s="269"/>
      <c r="BA371" s="269"/>
      <c r="BB371" s="269"/>
      <c r="BC371" s="269"/>
      <c r="BD371" s="269"/>
      <c r="BE371" s="269"/>
      <c r="BF371" s="269"/>
      <c r="BG371" s="269"/>
      <c r="BH371" s="269"/>
      <c r="BI371" s="269"/>
      <c r="BJ371" s="269"/>
      <c r="BK371" s="340"/>
    </row>
    <row r="372" spans="2:63" s="1" customFormat="1" x14ac:dyDescent="0.2">
      <c r="B372" s="269"/>
      <c r="C372" s="269"/>
      <c r="D372" s="269"/>
      <c r="E372" s="269"/>
      <c r="F372" s="269"/>
      <c r="G372" s="269"/>
      <c r="H372" s="269"/>
      <c r="I372" s="269"/>
      <c r="J372" s="269"/>
      <c r="K372" s="269"/>
      <c r="L372" s="269"/>
      <c r="M372" s="269"/>
      <c r="N372" s="269"/>
      <c r="O372" s="269"/>
      <c r="P372" s="269"/>
      <c r="Q372" s="269"/>
      <c r="R372" s="269"/>
      <c r="S372" s="269"/>
      <c r="T372" s="269"/>
      <c r="U372" s="269"/>
      <c r="V372" s="269"/>
      <c r="W372" s="269"/>
      <c r="X372" s="269"/>
      <c r="Y372" s="269"/>
      <c r="Z372" s="269"/>
      <c r="AA372" s="269"/>
      <c r="AB372" s="269"/>
      <c r="AC372" s="269"/>
      <c r="AD372" s="269"/>
      <c r="AE372" s="269"/>
      <c r="AF372" s="269"/>
      <c r="AG372" s="269"/>
      <c r="AH372" s="269"/>
      <c r="AI372" s="269"/>
      <c r="AJ372" s="269"/>
      <c r="AK372" s="269"/>
      <c r="AL372" s="269"/>
      <c r="AM372" s="269"/>
      <c r="AN372" s="269"/>
      <c r="AO372" s="269"/>
      <c r="AP372" s="269"/>
      <c r="AQ372" s="269"/>
      <c r="AR372" s="269"/>
      <c r="AS372" s="269"/>
      <c r="AT372" s="269"/>
      <c r="AU372" s="269"/>
      <c r="AV372" s="269"/>
      <c r="AW372" s="269"/>
      <c r="AX372" s="269"/>
      <c r="AY372" s="269"/>
      <c r="AZ372" s="269"/>
      <c r="BA372" s="269"/>
      <c r="BB372" s="269"/>
      <c r="BC372" s="269"/>
      <c r="BD372" s="269"/>
      <c r="BE372" s="269"/>
      <c r="BF372" s="269"/>
      <c r="BG372" s="269"/>
      <c r="BH372" s="269"/>
      <c r="BI372" s="269"/>
      <c r="BJ372" s="269"/>
      <c r="BK372" s="340"/>
    </row>
    <row r="373" spans="2:63" s="1" customFormat="1" x14ac:dyDescent="0.2">
      <c r="B373" s="269"/>
      <c r="C373" s="269"/>
      <c r="D373" s="269"/>
      <c r="E373" s="269"/>
      <c r="F373" s="269"/>
      <c r="G373" s="269"/>
      <c r="H373" s="269"/>
      <c r="I373" s="269"/>
      <c r="J373" s="269"/>
      <c r="K373" s="269"/>
      <c r="L373" s="269"/>
      <c r="M373" s="269"/>
      <c r="N373" s="269"/>
      <c r="O373" s="269"/>
      <c r="P373" s="269"/>
      <c r="Q373" s="269"/>
      <c r="R373" s="269"/>
      <c r="S373" s="269"/>
      <c r="T373" s="269"/>
      <c r="U373" s="269"/>
      <c r="V373" s="269"/>
      <c r="W373" s="269"/>
      <c r="X373" s="269"/>
      <c r="Y373" s="269"/>
      <c r="Z373" s="269"/>
      <c r="AA373" s="269"/>
      <c r="AB373" s="269"/>
      <c r="AC373" s="269"/>
      <c r="AD373" s="269"/>
      <c r="AE373" s="269"/>
      <c r="AF373" s="269"/>
      <c r="AG373" s="269"/>
      <c r="AH373" s="269"/>
      <c r="AI373" s="269"/>
      <c r="AJ373" s="269"/>
      <c r="AK373" s="269"/>
      <c r="AL373" s="269"/>
      <c r="AM373" s="269"/>
      <c r="AN373" s="269"/>
      <c r="AO373" s="269"/>
      <c r="AP373" s="269"/>
      <c r="AQ373" s="269"/>
      <c r="AR373" s="269"/>
      <c r="AS373" s="269"/>
      <c r="AT373" s="269"/>
      <c r="AU373" s="269"/>
      <c r="AV373" s="269"/>
      <c r="AW373" s="269"/>
      <c r="AX373" s="269"/>
      <c r="AY373" s="269"/>
      <c r="AZ373" s="269"/>
      <c r="BA373" s="269"/>
      <c r="BB373" s="269"/>
      <c r="BC373" s="269"/>
      <c r="BD373" s="269"/>
      <c r="BE373" s="269"/>
      <c r="BF373" s="269"/>
      <c r="BG373" s="269"/>
      <c r="BH373" s="269"/>
      <c r="BI373" s="269"/>
      <c r="BJ373" s="269"/>
      <c r="BK373" s="340"/>
    </row>
    <row r="374" spans="2:63" s="1" customFormat="1" x14ac:dyDescent="0.2">
      <c r="B374" s="269"/>
      <c r="C374" s="269"/>
      <c r="D374" s="269"/>
      <c r="E374" s="269"/>
      <c r="F374" s="269"/>
      <c r="G374" s="269"/>
      <c r="H374" s="269"/>
      <c r="I374" s="269"/>
      <c r="J374" s="269"/>
      <c r="K374" s="269"/>
      <c r="L374" s="269"/>
      <c r="M374" s="269"/>
      <c r="N374" s="269"/>
      <c r="O374" s="269"/>
      <c r="P374" s="269"/>
      <c r="Q374" s="269"/>
      <c r="R374" s="269"/>
      <c r="S374" s="269"/>
      <c r="T374" s="269"/>
      <c r="U374" s="269"/>
      <c r="V374" s="269"/>
      <c r="W374" s="269"/>
      <c r="X374" s="269"/>
      <c r="Y374" s="269"/>
      <c r="Z374" s="269"/>
      <c r="AA374" s="269"/>
      <c r="AB374" s="269"/>
      <c r="AC374" s="269"/>
      <c r="AD374" s="269"/>
      <c r="AE374" s="269"/>
      <c r="AF374" s="269"/>
      <c r="AG374" s="269"/>
      <c r="AH374" s="269"/>
      <c r="AI374" s="269"/>
      <c r="AJ374" s="269"/>
      <c r="AK374" s="269"/>
      <c r="AL374" s="269"/>
      <c r="AM374" s="269"/>
      <c r="AN374" s="269"/>
      <c r="AO374" s="269"/>
      <c r="AP374" s="269"/>
      <c r="AQ374" s="269"/>
      <c r="AR374" s="269"/>
      <c r="AS374" s="269"/>
      <c r="AT374" s="269"/>
      <c r="AU374" s="269"/>
      <c r="AV374" s="269"/>
      <c r="AW374" s="269"/>
      <c r="AX374" s="269"/>
      <c r="AY374" s="269"/>
      <c r="AZ374" s="269"/>
      <c r="BA374" s="269"/>
      <c r="BB374" s="269"/>
      <c r="BC374" s="269"/>
      <c r="BD374" s="269"/>
      <c r="BE374" s="269"/>
      <c r="BF374" s="269"/>
      <c r="BG374" s="269"/>
      <c r="BH374" s="269"/>
      <c r="BI374" s="269"/>
      <c r="BJ374" s="269"/>
      <c r="BK374" s="340"/>
    </row>
    <row r="375" spans="2:63" s="1" customFormat="1" x14ac:dyDescent="0.2">
      <c r="B375" s="269"/>
      <c r="C375" s="269"/>
      <c r="D375" s="269"/>
      <c r="E375" s="269"/>
      <c r="F375" s="269"/>
      <c r="G375" s="269"/>
      <c r="H375" s="269"/>
      <c r="I375" s="269"/>
      <c r="J375" s="269"/>
      <c r="K375" s="269"/>
      <c r="L375" s="269"/>
      <c r="M375" s="269"/>
      <c r="N375" s="269"/>
      <c r="O375" s="269"/>
      <c r="P375" s="269"/>
      <c r="Q375" s="269"/>
      <c r="R375" s="269"/>
      <c r="S375" s="269"/>
      <c r="T375" s="269"/>
      <c r="U375" s="269"/>
      <c r="V375" s="269"/>
      <c r="W375" s="269"/>
      <c r="X375" s="269"/>
      <c r="Y375" s="269"/>
      <c r="Z375" s="269"/>
      <c r="AA375" s="269"/>
      <c r="AB375" s="269"/>
      <c r="AC375" s="269"/>
      <c r="AD375" s="269"/>
      <c r="AE375" s="269"/>
      <c r="AF375" s="269"/>
      <c r="AG375" s="269"/>
      <c r="AH375" s="269"/>
      <c r="AI375" s="269"/>
      <c r="AJ375" s="269"/>
      <c r="AK375" s="269"/>
      <c r="AL375" s="269"/>
      <c r="AM375" s="269"/>
      <c r="AN375" s="269"/>
      <c r="AO375" s="269"/>
      <c r="AP375" s="269"/>
      <c r="AQ375" s="269"/>
      <c r="AR375" s="269"/>
      <c r="AS375" s="269"/>
      <c r="AT375" s="269"/>
      <c r="AU375" s="269"/>
      <c r="AV375" s="269"/>
      <c r="AW375" s="269"/>
      <c r="AX375" s="269"/>
      <c r="AY375" s="269"/>
      <c r="AZ375" s="269"/>
      <c r="BA375" s="269"/>
      <c r="BB375" s="269"/>
      <c r="BC375" s="269"/>
      <c r="BD375" s="269"/>
      <c r="BE375" s="269"/>
      <c r="BF375" s="269"/>
      <c r="BG375" s="269"/>
      <c r="BH375" s="269"/>
      <c r="BI375" s="269"/>
      <c r="BJ375" s="269"/>
      <c r="BK375" s="340"/>
    </row>
    <row r="376" spans="2:63" s="1" customFormat="1" x14ac:dyDescent="0.2">
      <c r="B376" s="269"/>
      <c r="C376" s="269"/>
      <c r="D376" s="269"/>
      <c r="E376" s="269"/>
      <c r="F376" s="269"/>
      <c r="G376" s="269"/>
      <c r="H376" s="269"/>
      <c r="I376" s="269"/>
      <c r="J376" s="269"/>
      <c r="K376" s="269"/>
      <c r="L376" s="269"/>
      <c r="M376" s="269"/>
      <c r="N376" s="269"/>
      <c r="O376" s="269"/>
      <c r="P376" s="269"/>
      <c r="Q376" s="269"/>
      <c r="R376" s="269"/>
      <c r="S376" s="269"/>
      <c r="T376" s="269"/>
      <c r="U376" s="269"/>
      <c r="V376" s="269"/>
      <c r="W376" s="269"/>
      <c r="X376" s="269"/>
      <c r="Y376" s="269"/>
      <c r="Z376" s="269"/>
      <c r="AA376" s="269"/>
      <c r="AB376" s="269"/>
      <c r="AC376" s="269"/>
      <c r="AD376" s="269"/>
      <c r="AE376" s="269"/>
      <c r="AF376" s="269"/>
      <c r="AG376" s="269"/>
      <c r="AH376" s="269"/>
      <c r="AI376" s="269"/>
      <c r="AJ376" s="269"/>
      <c r="AK376" s="269"/>
      <c r="AL376" s="269"/>
      <c r="AM376" s="269"/>
      <c r="AN376" s="269"/>
      <c r="AO376" s="269"/>
      <c r="AP376" s="269"/>
      <c r="AQ376" s="269"/>
      <c r="AR376" s="269"/>
      <c r="AS376" s="269"/>
      <c r="AT376" s="269"/>
      <c r="AU376" s="269"/>
      <c r="AV376" s="269"/>
      <c r="AW376" s="269"/>
      <c r="AX376" s="269"/>
      <c r="AY376" s="269"/>
      <c r="AZ376" s="269"/>
      <c r="BA376" s="269"/>
      <c r="BB376" s="269"/>
      <c r="BC376" s="269"/>
      <c r="BD376" s="269"/>
      <c r="BE376" s="269"/>
      <c r="BF376" s="269"/>
      <c r="BG376" s="269"/>
      <c r="BH376" s="269"/>
      <c r="BI376" s="269"/>
      <c r="BJ376" s="269"/>
      <c r="BK376" s="340"/>
    </row>
    <row r="377" spans="2:63" s="1" customFormat="1" x14ac:dyDescent="0.2">
      <c r="B377" s="269"/>
      <c r="C377" s="269"/>
      <c r="D377" s="269"/>
      <c r="E377" s="269"/>
      <c r="F377" s="269"/>
      <c r="G377" s="269"/>
      <c r="H377" s="269"/>
      <c r="I377" s="269"/>
      <c r="J377" s="269"/>
      <c r="K377" s="269"/>
      <c r="L377" s="269"/>
      <c r="M377" s="269"/>
      <c r="N377" s="269"/>
      <c r="O377" s="269"/>
      <c r="P377" s="269"/>
      <c r="Q377" s="269"/>
      <c r="R377" s="269"/>
      <c r="S377" s="269"/>
      <c r="T377" s="269"/>
      <c r="U377" s="269"/>
      <c r="V377" s="269"/>
      <c r="W377" s="269"/>
      <c r="X377" s="269"/>
      <c r="Y377" s="269"/>
      <c r="Z377" s="269"/>
      <c r="AA377" s="269"/>
      <c r="AB377" s="269"/>
      <c r="AC377" s="269"/>
      <c r="AD377" s="269"/>
      <c r="AE377" s="269"/>
      <c r="AF377" s="269"/>
      <c r="AG377" s="269"/>
      <c r="AH377" s="269"/>
      <c r="AI377" s="269"/>
      <c r="AJ377" s="269"/>
      <c r="AK377" s="269"/>
      <c r="AL377" s="269"/>
      <c r="AM377" s="269"/>
      <c r="AN377" s="269"/>
      <c r="AO377" s="269"/>
      <c r="AP377" s="269"/>
      <c r="AQ377" s="269"/>
      <c r="AR377" s="269"/>
      <c r="AS377" s="269"/>
      <c r="AT377" s="269"/>
      <c r="AU377" s="269"/>
      <c r="AV377" s="269"/>
      <c r="AW377" s="269"/>
      <c r="AX377" s="269"/>
      <c r="AY377" s="269"/>
      <c r="AZ377" s="269"/>
      <c r="BA377" s="269"/>
      <c r="BB377" s="269"/>
      <c r="BC377" s="269"/>
      <c r="BD377" s="269"/>
      <c r="BE377" s="269"/>
      <c r="BF377" s="269"/>
      <c r="BG377" s="269"/>
      <c r="BH377" s="269"/>
      <c r="BI377" s="269"/>
      <c r="BJ377" s="269"/>
      <c r="BK377" s="340"/>
    </row>
    <row r="378" spans="2:63" s="1" customFormat="1" x14ac:dyDescent="0.2">
      <c r="B378" s="269"/>
      <c r="C378" s="269"/>
      <c r="D378" s="269"/>
      <c r="E378" s="269"/>
      <c r="F378" s="269"/>
      <c r="G378" s="269"/>
      <c r="H378" s="269"/>
      <c r="I378" s="269"/>
      <c r="J378" s="269"/>
      <c r="K378" s="269"/>
      <c r="L378" s="269"/>
      <c r="M378" s="269"/>
      <c r="N378" s="269"/>
      <c r="O378" s="269"/>
      <c r="P378" s="269"/>
      <c r="Q378" s="269"/>
      <c r="R378" s="269"/>
      <c r="S378" s="269"/>
      <c r="T378" s="269"/>
      <c r="U378" s="269"/>
      <c r="V378" s="269"/>
      <c r="W378" s="269"/>
      <c r="X378" s="269"/>
      <c r="Y378" s="269"/>
      <c r="Z378" s="269"/>
      <c r="AA378" s="269"/>
      <c r="AB378" s="269"/>
      <c r="AC378" s="269"/>
      <c r="AD378" s="269"/>
      <c r="AE378" s="269"/>
      <c r="AF378" s="269"/>
      <c r="AG378" s="269"/>
      <c r="AH378" s="269"/>
      <c r="AI378" s="269"/>
      <c r="AJ378" s="269"/>
      <c r="AK378" s="269"/>
      <c r="AL378" s="269"/>
      <c r="AM378" s="269"/>
      <c r="AN378" s="269"/>
      <c r="AO378" s="269"/>
      <c r="AP378" s="269"/>
      <c r="AQ378" s="269"/>
      <c r="AR378" s="269"/>
      <c r="AS378" s="269"/>
      <c r="AT378" s="269"/>
      <c r="AU378" s="269"/>
      <c r="AV378" s="269"/>
      <c r="AW378" s="269"/>
      <c r="AX378" s="269"/>
      <c r="AY378" s="269"/>
      <c r="AZ378" s="269"/>
      <c r="BA378" s="269"/>
      <c r="BB378" s="269"/>
      <c r="BC378" s="269"/>
      <c r="BD378" s="269"/>
      <c r="BE378" s="269"/>
      <c r="BF378" s="269"/>
      <c r="BG378" s="269"/>
      <c r="BH378" s="269"/>
      <c r="BI378" s="269"/>
      <c r="BJ378" s="269"/>
      <c r="BK378" s="340"/>
    </row>
    <row r="379" spans="2:63" s="1" customFormat="1" x14ac:dyDescent="0.2">
      <c r="B379" s="269"/>
      <c r="C379" s="269"/>
      <c r="D379" s="269"/>
      <c r="E379" s="269"/>
      <c r="F379" s="269"/>
      <c r="G379" s="269"/>
      <c r="H379" s="269"/>
      <c r="I379" s="269"/>
      <c r="J379" s="269"/>
      <c r="K379" s="269"/>
      <c r="L379" s="269"/>
      <c r="M379" s="269"/>
      <c r="N379" s="269"/>
      <c r="O379" s="269"/>
      <c r="P379" s="269"/>
      <c r="Q379" s="269"/>
      <c r="R379" s="269"/>
      <c r="S379" s="269"/>
      <c r="T379" s="269"/>
      <c r="U379" s="269"/>
      <c r="V379" s="269"/>
      <c r="W379" s="269"/>
      <c r="X379" s="269"/>
      <c r="Y379" s="269"/>
      <c r="Z379" s="269"/>
      <c r="AA379" s="269"/>
      <c r="AB379" s="269"/>
      <c r="AC379" s="269"/>
      <c r="AD379" s="269"/>
      <c r="AE379" s="269"/>
      <c r="AF379" s="269"/>
      <c r="AG379" s="269"/>
      <c r="AH379" s="269"/>
      <c r="AI379" s="269"/>
      <c r="AJ379" s="269"/>
      <c r="AK379" s="269"/>
      <c r="AL379" s="269"/>
      <c r="AM379" s="269"/>
      <c r="AN379" s="269"/>
      <c r="AO379" s="269"/>
      <c r="AP379" s="269"/>
      <c r="AQ379" s="269"/>
      <c r="AR379" s="269"/>
      <c r="AS379" s="269"/>
      <c r="AT379" s="269"/>
      <c r="AU379" s="269"/>
      <c r="AV379" s="269"/>
      <c r="AW379" s="269"/>
      <c r="AX379" s="269"/>
      <c r="AY379" s="269"/>
      <c r="AZ379" s="269"/>
      <c r="BA379" s="269"/>
      <c r="BB379" s="269"/>
      <c r="BC379" s="269"/>
      <c r="BD379" s="269"/>
      <c r="BE379" s="269"/>
      <c r="BF379" s="269"/>
      <c r="BG379" s="269"/>
      <c r="BH379" s="269"/>
      <c r="BI379" s="269"/>
      <c r="BJ379" s="269"/>
      <c r="BK379" s="340"/>
    </row>
    <row r="380" spans="2:63" s="1" customFormat="1" x14ac:dyDescent="0.2">
      <c r="B380" s="269"/>
      <c r="C380" s="269"/>
      <c r="D380" s="269"/>
      <c r="E380" s="269"/>
      <c r="F380" s="269"/>
      <c r="G380" s="269"/>
      <c r="H380" s="269"/>
      <c r="I380" s="269"/>
      <c r="J380" s="269"/>
      <c r="K380" s="269"/>
      <c r="L380" s="269"/>
      <c r="M380" s="269"/>
      <c r="N380" s="269"/>
      <c r="O380" s="269"/>
      <c r="P380" s="269"/>
      <c r="Q380" s="269"/>
      <c r="R380" s="269"/>
      <c r="S380" s="269"/>
      <c r="T380" s="269"/>
      <c r="U380" s="269"/>
      <c r="V380" s="269"/>
      <c r="W380" s="269"/>
      <c r="X380" s="269"/>
      <c r="Y380" s="269"/>
      <c r="Z380" s="269"/>
      <c r="AA380" s="269"/>
      <c r="AB380" s="269"/>
      <c r="AC380" s="269"/>
      <c r="AD380" s="269"/>
      <c r="AE380" s="269"/>
      <c r="AF380" s="269"/>
      <c r="AG380" s="269"/>
      <c r="AH380" s="269"/>
      <c r="AI380" s="269"/>
      <c r="AJ380" s="269"/>
      <c r="AK380" s="269"/>
      <c r="AL380" s="269"/>
      <c r="AM380" s="269"/>
      <c r="AN380" s="269"/>
      <c r="AO380" s="269"/>
      <c r="AP380" s="269"/>
      <c r="AQ380" s="269"/>
      <c r="AR380" s="269"/>
      <c r="AS380" s="269"/>
      <c r="AT380" s="269"/>
      <c r="AU380" s="269"/>
      <c r="AV380" s="269"/>
      <c r="AW380" s="269"/>
      <c r="AX380" s="269"/>
      <c r="AY380" s="269"/>
      <c r="AZ380" s="269"/>
      <c r="BA380" s="269"/>
      <c r="BB380" s="269"/>
      <c r="BC380" s="269"/>
      <c r="BD380" s="269"/>
      <c r="BE380" s="269"/>
      <c r="BF380" s="269"/>
      <c r="BG380" s="269"/>
      <c r="BH380" s="269"/>
      <c r="BI380" s="269"/>
      <c r="BJ380" s="269"/>
      <c r="BK380" s="340"/>
    </row>
    <row r="381" spans="2:63" s="1" customFormat="1" x14ac:dyDescent="0.2">
      <c r="B381" s="269"/>
      <c r="C381" s="269"/>
      <c r="D381" s="269"/>
      <c r="E381" s="269"/>
      <c r="F381" s="269"/>
      <c r="G381" s="269"/>
      <c r="H381" s="269"/>
      <c r="I381" s="269"/>
      <c r="J381" s="269"/>
      <c r="K381" s="269"/>
      <c r="L381" s="269"/>
      <c r="M381" s="269"/>
      <c r="N381" s="269"/>
      <c r="O381" s="269"/>
      <c r="P381" s="269"/>
      <c r="Q381" s="269"/>
      <c r="R381" s="269"/>
      <c r="S381" s="269"/>
      <c r="T381" s="269"/>
      <c r="U381" s="269"/>
      <c r="V381" s="269"/>
      <c r="W381" s="269"/>
      <c r="X381" s="269"/>
      <c r="Y381" s="269"/>
      <c r="Z381" s="269"/>
      <c r="AA381" s="269"/>
      <c r="AB381" s="269"/>
      <c r="AC381" s="269"/>
      <c r="AD381" s="269"/>
      <c r="AE381" s="269"/>
      <c r="AF381" s="269"/>
      <c r="AG381" s="269"/>
      <c r="AH381" s="269"/>
      <c r="AI381" s="269"/>
      <c r="AJ381" s="269"/>
      <c r="AK381" s="269"/>
      <c r="AL381" s="269"/>
      <c r="AM381" s="269"/>
      <c r="AN381" s="269"/>
      <c r="AO381" s="269"/>
      <c r="AP381" s="269"/>
      <c r="AQ381" s="269"/>
      <c r="AR381" s="269"/>
      <c r="AS381" s="269"/>
      <c r="AT381" s="269"/>
      <c r="AU381" s="269"/>
      <c r="AV381" s="269"/>
      <c r="AW381" s="269"/>
      <c r="AX381" s="269"/>
      <c r="AY381" s="269"/>
      <c r="AZ381" s="269"/>
      <c r="BA381" s="269"/>
      <c r="BB381" s="269"/>
      <c r="BC381" s="269"/>
      <c r="BD381" s="269"/>
      <c r="BE381" s="269"/>
      <c r="BF381" s="269"/>
      <c r="BG381" s="269"/>
      <c r="BH381" s="269"/>
      <c r="BI381" s="269"/>
      <c r="BJ381" s="269"/>
      <c r="BK381" s="340"/>
    </row>
    <row r="382" spans="2:63" s="1" customFormat="1" x14ac:dyDescent="0.2">
      <c r="B382" s="269"/>
      <c r="C382" s="269"/>
      <c r="D382" s="269"/>
      <c r="E382" s="269"/>
      <c r="F382" s="269"/>
      <c r="G382" s="269"/>
      <c r="H382" s="269"/>
      <c r="I382" s="269"/>
      <c r="J382" s="269"/>
      <c r="K382" s="269"/>
      <c r="L382" s="269"/>
      <c r="M382" s="269"/>
      <c r="N382" s="269"/>
      <c r="O382" s="269"/>
      <c r="P382" s="269"/>
      <c r="Q382" s="269"/>
      <c r="R382" s="269"/>
      <c r="S382" s="269"/>
      <c r="T382" s="269"/>
      <c r="U382" s="269"/>
      <c r="V382" s="269"/>
      <c r="W382" s="269"/>
      <c r="X382" s="269"/>
      <c r="Y382" s="269"/>
      <c r="Z382" s="269"/>
      <c r="AA382" s="269"/>
      <c r="AB382" s="269"/>
      <c r="AC382" s="269"/>
      <c r="AD382" s="269"/>
      <c r="AE382" s="269"/>
      <c r="AF382" s="269"/>
      <c r="AG382" s="269"/>
      <c r="AH382" s="269"/>
      <c r="AI382" s="269"/>
      <c r="AJ382" s="269"/>
      <c r="AK382" s="269"/>
      <c r="AL382" s="269"/>
      <c r="AM382" s="269"/>
      <c r="AN382" s="269"/>
      <c r="AO382" s="269"/>
      <c r="AP382" s="269"/>
      <c r="AQ382" s="269"/>
      <c r="AR382" s="269"/>
      <c r="AS382" s="269"/>
      <c r="AT382" s="269"/>
      <c r="AU382" s="269"/>
      <c r="AV382" s="269"/>
      <c r="AW382" s="269"/>
      <c r="AX382" s="269"/>
      <c r="AY382" s="269"/>
      <c r="AZ382" s="269"/>
      <c r="BA382" s="269"/>
      <c r="BB382" s="269"/>
      <c r="BC382" s="269"/>
      <c r="BD382" s="269"/>
      <c r="BE382" s="269"/>
      <c r="BF382" s="269"/>
      <c r="BG382" s="269"/>
      <c r="BH382" s="269"/>
      <c r="BI382" s="269"/>
      <c r="BJ382" s="269"/>
      <c r="BK382" s="340"/>
    </row>
    <row r="383" spans="2:63" s="1" customFormat="1" x14ac:dyDescent="0.2">
      <c r="B383" s="269"/>
      <c r="C383" s="269"/>
      <c r="D383" s="269"/>
      <c r="E383" s="269"/>
      <c r="F383" s="269"/>
      <c r="G383" s="269"/>
      <c r="H383" s="269"/>
      <c r="I383" s="269"/>
      <c r="J383" s="269"/>
      <c r="K383" s="269"/>
      <c r="L383" s="269"/>
      <c r="M383" s="269"/>
      <c r="N383" s="269"/>
      <c r="O383" s="269"/>
      <c r="P383" s="269"/>
      <c r="Q383" s="269"/>
      <c r="R383" s="269"/>
      <c r="S383" s="269"/>
      <c r="T383" s="269"/>
      <c r="U383" s="269"/>
      <c r="V383" s="269"/>
      <c r="W383" s="269"/>
      <c r="X383" s="269"/>
      <c r="Y383" s="269"/>
      <c r="Z383" s="269"/>
      <c r="AA383" s="269"/>
      <c r="AB383" s="269"/>
      <c r="AC383" s="269"/>
      <c r="AD383" s="269"/>
      <c r="AE383" s="269"/>
      <c r="AF383" s="269"/>
      <c r="AG383" s="269"/>
      <c r="AH383" s="269"/>
      <c r="AI383" s="269"/>
      <c r="AJ383" s="269"/>
      <c r="AK383" s="269"/>
      <c r="AL383" s="269"/>
      <c r="AM383" s="269"/>
      <c r="AN383" s="269"/>
      <c r="AO383" s="269"/>
      <c r="AP383" s="269"/>
      <c r="AQ383" s="269"/>
      <c r="AR383" s="269"/>
      <c r="AS383" s="269"/>
      <c r="AT383" s="269"/>
      <c r="AU383" s="269"/>
      <c r="AV383" s="269"/>
      <c r="AW383" s="269"/>
      <c r="AX383" s="269"/>
      <c r="AY383" s="269"/>
      <c r="AZ383" s="269"/>
      <c r="BA383" s="269"/>
      <c r="BB383" s="269"/>
      <c r="BC383" s="269"/>
      <c r="BD383" s="269"/>
      <c r="BE383" s="269"/>
      <c r="BF383" s="269"/>
      <c r="BG383" s="269"/>
      <c r="BH383" s="269"/>
      <c r="BI383" s="269"/>
      <c r="BJ383" s="269"/>
      <c r="BK383" s="340"/>
    </row>
    <row r="384" spans="2:63" s="1" customFormat="1" x14ac:dyDescent="0.2">
      <c r="B384" s="269"/>
      <c r="C384" s="269"/>
      <c r="D384" s="269"/>
      <c r="E384" s="269"/>
      <c r="F384" s="269"/>
      <c r="G384" s="269"/>
      <c r="H384" s="269"/>
      <c r="I384" s="269"/>
      <c r="J384" s="269"/>
      <c r="K384" s="269"/>
      <c r="L384" s="269"/>
      <c r="M384" s="269"/>
      <c r="N384" s="269"/>
      <c r="O384" s="269"/>
      <c r="P384" s="269"/>
      <c r="Q384" s="269"/>
      <c r="R384" s="269"/>
      <c r="S384" s="269"/>
      <c r="T384" s="269"/>
      <c r="U384" s="269"/>
      <c r="V384" s="269"/>
      <c r="W384" s="269"/>
      <c r="X384" s="269"/>
      <c r="Y384" s="269"/>
      <c r="Z384" s="269"/>
      <c r="AA384" s="269"/>
      <c r="AB384" s="269"/>
      <c r="AC384" s="269"/>
      <c r="AD384" s="269"/>
      <c r="AE384" s="269"/>
      <c r="AF384" s="269"/>
      <c r="AG384" s="269"/>
      <c r="AH384" s="269"/>
      <c r="AI384" s="269"/>
      <c r="AJ384" s="269"/>
      <c r="AK384" s="269"/>
      <c r="AL384" s="269"/>
      <c r="AM384" s="269"/>
      <c r="AN384" s="269"/>
      <c r="AO384" s="269"/>
      <c r="AP384" s="269"/>
      <c r="AQ384" s="269"/>
      <c r="AR384" s="269"/>
      <c r="AS384" s="269"/>
      <c r="AT384" s="269"/>
      <c r="AU384" s="269"/>
      <c r="AV384" s="269"/>
      <c r="AW384" s="269"/>
      <c r="AX384" s="269"/>
      <c r="AY384" s="269"/>
      <c r="AZ384" s="269"/>
      <c r="BA384" s="269"/>
      <c r="BB384" s="269"/>
      <c r="BC384" s="269"/>
      <c r="BD384" s="269"/>
      <c r="BE384" s="269"/>
      <c r="BF384" s="269"/>
      <c r="BG384" s="269"/>
      <c r="BH384" s="269"/>
      <c r="BI384" s="269"/>
      <c r="BJ384" s="269"/>
      <c r="BK384" s="340"/>
    </row>
    <row r="385" spans="2:63" s="1" customFormat="1" x14ac:dyDescent="0.2">
      <c r="B385" s="269"/>
      <c r="C385" s="269"/>
      <c r="D385" s="269"/>
      <c r="E385" s="269"/>
      <c r="F385" s="269"/>
      <c r="G385" s="269"/>
      <c r="H385" s="269"/>
      <c r="I385" s="269"/>
      <c r="J385" s="269"/>
      <c r="K385" s="269"/>
      <c r="L385" s="269"/>
      <c r="M385" s="269"/>
      <c r="N385" s="269"/>
      <c r="O385" s="269"/>
      <c r="P385" s="269"/>
      <c r="Q385" s="269"/>
      <c r="R385" s="269"/>
      <c r="S385" s="269"/>
      <c r="T385" s="269"/>
      <c r="U385" s="269"/>
      <c r="V385" s="269"/>
      <c r="W385" s="269"/>
      <c r="X385" s="269"/>
      <c r="Y385" s="269"/>
      <c r="Z385" s="269"/>
      <c r="AA385" s="269"/>
      <c r="AB385" s="269"/>
      <c r="AC385" s="269"/>
      <c r="AD385" s="269"/>
      <c r="AE385" s="269"/>
      <c r="AF385" s="269"/>
      <c r="AG385" s="269"/>
      <c r="AH385" s="269"/>
      <c r="AI385" s="269"/>
      <c r="AJ385" s="269"/>
      <c r="AK385" s="269"/>
      <c r="AL385" s="269"/>
      <c r="AM385" s="269"/>
      <c r="AN385" s="269"/>
      <c r="AO385" s="269"/>
      <c r="AP385" s="269"/>
      <c r="AQ385" s="269"/>
      <c r="AR385" s="269"/>
      <c r="AS385" s="269"/>
      <c r="AT385" s="269"/>
      <c r="AU385" s="269"/>
      <c r="AV385" s="269"/>
      <c r="AW385" s="269"/>
      <c r="AX385" s="269"/>
      <c r="AY385" s="269"/>
      <c r="AZ385" s="269"/>
      <c r="BA385" s="269"/>
      <c r="BB385" s="269"/>
      <c r="BC385" s="269"/>
      <c r="BD385" s="269"/>
      <c r="BE385" s="269"/>
      <c r="BF385" s="269"/>
      <c r="BG385" s="269"/>
      <c r="BH385" s="269"/>
      <c r="BI385" s="269"/>
      <c r="BJ385" s="269"/>
      <c r="BK385" s="340"/>
    </row>
    <row r="386" spans="2:63" s="1" customFormat="1" x14ac:dyDescent="0.2">
      <c r="B386" s="269"/>
      <c r="C386" s="269"/>
      <c r="D386" s="269"/>
      <c r="E386" s="269"/>
      <c r="F386" s="269"/>
      <c r="G386" s="269"/>
      <c r="H386" s="269"/>
      <c r="I386" s="269"/>
      <c r="J386" s="269"/>
      <c r="K386" s="269"/>
      <c r="L386" s="269"/>
      <c r="M386" s="269"/>
      <c r="N386" s="269"/>
      <c r="O386" s="269"/>
      <c r="P386" s="269"/>
      <c r="Q386" s="269"/>
      <c r="R386" s="269"/>
      <c r="S386" s="269"/>
      <c r="T386" s="269"/>
      <c r="U386" s="269"/>
      <c r="V386" s="269"/>
      <c r="W386" s="269"/>
      <c r="X386" s="269"/>
      <c r="Y386" s="269"/>
      <c r="Z386" s="269"/>
      <c r="AA386" s="269"/>
      <c r="AB386" s="269"/>
      <c r="AC386" s="269"/>
      <c r="AD386" s="269"/>
      <c r="AE386" s="269"/>
      <c r="AF386" s="269"/>
      <c r="AG386" s="269"/>
      <c r="AH386" s="269"/>
      <c r="AI386" s="269"/>
      <c r="AJ386" s="269"/>
      <c r="AK386" s="269"/>
      <c r="AL386" s="269"/>
      <c r="AM386" s="269"/>
      <c r="AN386" s="269"/>
      <c r="AO386" s="269"/>
      <c r="AP386" s="269"/>
      <c r="AQ386" s="269"/>
      <c r="AR386" s="269"/>
      <c r="AS386" s="269"/>
      <c r="AT386" s="269"/>
      <c r="AU386" s="269"/>
      <c r="AV386" s="269"/>
      <c r="AW386" s="269"/>
      <c r="AX386" s="269"/>
      <c r="AY386" s="269"/>
      <c r="AZ386" s="269"/>
      <c r="BA386" s="269"/>
      <c r="BB386" s="269"/>
      <c r="BC386" s="269"/>
      <c r="BD386" s="269"/>
      <c r="BE386" s="269"/>
      <c r="BF386" s="269"/>
      <c r="BG386" s="269"/>
      <c r="BH386" s="269"/>
      <c r="BI386" s="269"/>
      <c r="BJ386" s="269"/>
      <c r="BK386" s="340"/>
    </row>
    <row r="387" spans="2:63" s="1" customFormat="1" x14ac:dyDescent="0.2">
      <c r="B387" s="339"/>
      <c r="C387" s="339"/>
      <c r="D387" s="339"/>
      <c r="E387" s="339"/>
      <c r="F387" s="339"/>
      <c r="G387" s="339"/>
      <c r="H387" s="339"/>
      <c r="I387" s="339"/>
      <c r="J387" s="339"/>
      <c r="K387" s="339"/>
      <c r="L387" s="339"/>
      <c r="M387" s="339"/>
      <c r="N387" s="339"/>
      <c r="O387" s="339"/>
      <c r="P387" s="339"/>
      <c r="Q387" s="339"/>
      <c r="R387" s="339"/>
      <c r="S387" s="339"/>
      <c r="T387" s="339"/>
      <c r="U387" s="339"/>
      <c r="V387" s="339"/>
      <c r="W387" s="339"/>
      <c r="X387" s="339"/>
      <c r="Y387" s="339"/>
      <c r="Z387" s="339"/>
      <c r="AA387" s="339"/>
      <c r="AB387" s="339"/>
      <c r="AC387" s="339"/>
      <c r="AD387" s="339"/>
      <c r="AE387" s="339"/>
      <c r="AF387" s="339"/>
      <c r="AG387" s="339"/>
      <c r="AH387" s="339"/>
      <c r="AI387" s="339"/>
      <c r="AJ387" s="339"/>
      <c r="AK387" s="339"/>
      <c r="AL387" s="339"/>
      <c r="AM387" s="339"/>
      <c r="AN387" s="339"/>
      <c r="AO387" s="339"/>
      <c r="AP387" s="339"/>
      <c r="AQ387" s="339"/>
      <c r="AR387" s="339"/>
      <c r="AS387" s="339"/>
      <c r="AT387" s="339"/>
      <c r="AU387" s="339"/>
      <c r="AV387" s="339"/>
      <c r="AW387" s="339"/>
      <c r="AX387" s="339"/>
      <c r="AY387" s="339"/>
      <c r="AZ387" s="339"/>
      <c r="BA387" s="339"/>
      <c r="BB387" s="339"/>
      <c r="BC387" s="339"/>
      <c r="BD387" s="339"/>
      <c r="BE387" s="339"/>
      <c r="BF387" s="339"/>
      <c r="BG387" s="339"/>
      <c r="BH387" s="339"/>
      <c r="BI387" s="339"/>
      <c r="BJ387" s="339"/>
      <c r="BK387" s="341"/>
    </row>
    <row r="388" spans="2:63" s="1" customFormat="1" x14ac:dyDescent="0.2"/>
    <row r="389" spans="2:63" s="1" customFormat="1" x14ac:dyDescent="0.2"/>
    <row r="390" spans="2:63" s="1" customFormat="1" x14ac:dyDescent="0.2"/>
    <row r="391" spans="2:63" s="1" customFormat="1" x14ac:dyDescent="0.2"/>
    <row r="392" spans="2:63" s="1" customFormat="1" x14ac:dyDescent="0.2"/>
    <row r="393" spans="2:63" s="1" customFormat="1" x14ac:dyDescent="0.2"/>
    <row r="394" spans="2:63" s="1" customFormat="1" x14ac:dyDescent="0.2"/>
    <row r="395" spans="2:63" s="1" customFormat="1" x14ac:dyDescent="0.2"/>
    <row r="396" spans="2:63" s="1" customFormat="1" x14ac:dyDescent="0.2"/>
    <row r="397" spans="2:63" s="1" customFormat="1" x14ac:dyDescent="0.2"/>
    <row r="398" spans="2:63" s="1" customFormat="1" x14ac:dyDescent="0.2"/>
    <row r="399" spans="2:63" s="1" customFormat="1" x14ac:dyDescent="0.2"/>
    <row r="400" spans="2:63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</sheetData>
  <mergeCells count="46">
    <mergeCell ref="M22:O22"/>
    <mergeCell ref="M23:O23"/>
    <mergeCell ref="M24:O24"/>
    <mergeCell ref="M25:O25"/>
    <mergeCell ref="M26:O26"/>
    <mergeCell ref="M17:O17"/>
    <mergeCell ref="M18:O18"/>
    <mergeCell ref="M19:O19"/>
    <mergeCell ref="M20:O20"/>
    <mergeCell ref="M21:O21"/>
    <mergeCell ref="M34:O34"/>
    <mergeCell ref="M35:O35"/>
    <mergeCell ref="M36:O36"/>
    <mergeCell ref="M37:O37"/>
    <mergeCell ref="M38:O38"/>
    <mergeCell ref="M29:O29"/>
    <mergeCell ref="M30:O30"/>
    <mergeCell ref="M31:O31"/>
    <mergeCell ref="M32:O32"/>
    <mergeCell ref="M33:O33"/>
    <mergeCell ref="I34:K34"/>
    <mergeCell ref="I35:K35"/>
    <mergeCell ref="I36:K36"/>
    <mergeCell ref="I37:K37"/>
    <mergeCell ref="I38:K38"/>
    <mergeCell ref="I29:K29"/>
    <mergeCell ref="I30:K30"/>
    <mergeCell ref="I31:K31"/>
    <mergeCell ref="I32:K32"/>
    <mergeCell ref="I33:K33"/>
    <mergeCell ref="G216:L216"/>
    <mergeCell ref="D5:G12"/>
    <mergeCell ref="H16:K16"/>
    <mergeCell ref="L16:O16"/>
    <mergeCell ref="H28:K28"/>
    <mergeCell ref="L28:O28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</mergeCells>
  <printOptions horizontalCentered="1" verticalCentered="1"/>
  <pageMargins left="0.19685039370078741" right="0.19685039370078741" top="0.19685039370078741" bottom="0.19685039370078741" header="0" footer="0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8000"/>
  </sheetPr>
  <dimension ref="B1:CD312"/>
  <sheetViews>
    <sheetView showGridLines="0" showRowColHeaders="0" zoomScale="90" zoomScaleNormal="90" workbookViewId="0">
      <pane xSplit="7" ySplit="2" topLeftCell="H35" activePane="bottomRight" state="frozen"/>
      <selection pane="topRight" activeCell="G1" sqref="G1"/>
      <selection pane="bottomLeft" activeCell="A3" sqref="A3"/>
      <selection pane="bottomRight" activeCell="U41" sqref="U41"/>
    </sheetView>
  </sheetViews>
  <sheetFormatPr baseColWidth="10" defaultRowHeight="12.75" x14ac:dyDescent="0.2"/>
  <cols>
    <col min="1" max="1" width="0" hidden="1" customWidth="1"/>
    <col min="2" max="2" width="1.7109375" style="1" customWidth="1"/>
    <col min="3" max="3" width="0" hidden="1" customWidth="1"/>
    <col min="4" max="4" width="1.28515625" customWidth="1"/>
    <col min="5" max="5" width="3.7109375" customWidth="1"/>
    <col min="6" max="6" width="3.5703125" customWidth="1"/>
    <col min="7" max="7" width="18.5703125" customWidth="1"/>
    <col min="8" max="8" width="3.28515625" customWidth="1"/>
    <col min="9" max="9" width="24.140625" customWidth="1"/>
    <col min="10" max="10" width="11" customWidth="1"/>
    <col min="11" max="11" width="0.85546875" customWidth="1"/>
    <col min="12" max="12" width="10.28515625" customWidth="1"/>
    <col min="13" max="13" width="7.7109375" customWidth="1"/>
    <col min="14" max="14" width="20.42578125" customWidth="1"/>
    <col min="15" max="15" width="0.85546875" customWidth="1"/>
    <col min="16" max="16" width="20.42578125" customWidth="1"/>
    <col min="17" max="17" width="3.7109375" customWidth="1"/>
    <col min="18" max="18" width="1.28515625" customWidth="1"/>
    <col min="19" max="21" width="15.7109375" style="1" customWidth="1"/>
    <col min="22" max="55" width="11.42578125" style="1"/>
    <col min="56" max="63" width="11.42578125" style="1" hidden="1" customWidth="1"/>
    <col min="64" max="82" width="11.42578125" style="1"/>
  </cols>
  <sheetData>
    <row r="1" spans="2:64" s="1" customFormat="1" ht="5.0999999999999996" customHeight="1" thickBot="1" x14ac:dyDescent="0.25">
      <c r="B1" s="267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71"/>
      <c r="T1" s="271"/>
    </row>
    <row r="2" spans="2:64" ht="24.95" customHeight="1" thickTop="1" thickBot="1" x14ac:dyDescent="0.25">
      <c r="B2" s="267"/>
      <c r="C2" s="39"/>
      <c r="D2" s="54"/>
      <c r="E2" s="55"/>
      <c r="F2" s="55"/>
      <c r="G2" s="55"/>
      <c r="H2" s="55"/>
      <c r="I2" s="69" t="s">
        <v>54</v>
      </c>
      <c r="J2" s="96"/>
      <c r="K2" s="96"/>
      <c r="L2" s="96"/>
      <c r="M2" s="96"/>
      <c r="N2" s="96"/>
      <c r="O2" s="96"/>
      <c r="P2" s="96"/>
      <c r="Q2" s="96"/>
      <c r="R2" s="48"/>
      <c r="S2" s="273"/>
      <c r="T2" s="273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</row>
    <row r="3" spans="2:64" ht="8.1" customHeight="1" thickTop="1" x14ac:dyDescent="0.25">
      <c r="B3" s="267"/>
      <c r="C3" s="41"/>
      <c r="D3" s="408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10"/>
      <c r="P3" s="409"/>
      <c r="Q3" s="409"/>
      <c r="R3" s="411"/>
      <c r="S3" s="267"/>
      <c r="T3" s="267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</row>
    <row r="4" spans="2:64" ht="8.1" customHeight="1" x14ac:dyDescent="0.2">
      <c r="B4" s="267"/>
      <c r="C4" s="39"/>
      <c r="D4" s="408"/>
      <c r="E4" s="98"/>
      <c r="F4" s="99"/>
      <c r="G4" s="99"/>
      <c r="H4" s="99"/>
      <c r="I4" s="99"/>
      <c r="J4" s="99"/>
      <c r="K4" s="99"/>
      <c r="L4" s="99"/>
      <c r="M4" s="99"/>
      <c r="N4" s="99"/>
      <c r="O4" s="100"/>
      <c r="P4" s="99"/>
      <c r="Q4" s="101"/>
      <c r="R4" s="416"/>
      <c r="S4" s="267"/>
      <c r="T4" s="267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</row>
    <row r="5" spans="2:64" ht="21" customHeight="1" x14ac:dyDescent="0.4">
      <c r="B5" s="267"/>
      <c r="C5" s="39"/>
      <c r="D5" s="408"/>
      <c r="E5" s="103"/>
      <c r="F5" s="205"/>
      <c r="G5" s="105"/>
      <c r="H5" s="136" t="s">
        <v>46</v>
      </c>
      <c r="I5" s="136"/>
      <c r="J5" s="136"/>
      <c r="K5" s="136"/>
      <c r="L5" s="104"/>
      <c r="M5" s="104"/>
      <c r="N5" s="104"/>
      <c r="O5" s="104"/>
      <c r="P5" s="205"/>
      <c r="Q5" s="106"/>
      <c r="R5" s="416"/>
      <c r="S5" s="267"/>
      <c r="T5" s="267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368" t="s">
        <v>72</v>
      </c>
      <c r="BD5" s="269"/>
    </row>
    <row r="6" spans="2:64" ht="9.9499999999999993" customHeight="1" x14ac:dyDescent="0.2">
      <c r="B6" s="267"/>
      <c r="C6" s="39"/>
      <c r="D6" s="408"/>
      <c r="E6" s="103"/>
      <c r="F6" s="108"/>
      <c r="G6" s="109"/>
      <c r="H6" s="487"/>
      <c r="I6" s="487"/>
      <c r="J6" s="487"/>
      <c r="K6" s="487"/>
      <c r="L6" s="110"/>
      <c r="M6" s="110" t="s">
        <v>2</v>
      </c>
      <c r="N6" s="110"/>
      <c r="O6" s="110"/>
      <c r="P6" s="110"/>
      <c r="Q6" s="111"/>
      <c r="R6" s="416"/>
      <c r="S6" s="267"/>
      <c r="T6" s="267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374"/>
      <c r="BD6" s="375"/>
      <c r="BE6" s="376"/>
      <c r="BF6" s="376"/>
      <c r="BG6" s="376"/>
      <c r="BH6" s="376"/>
      <c r="BI6" s="376"/>
      <c r="BJ6" s="376"/>
      <c r="BK6" s="376"/>
      <c r="BL6" s="377"/>
    </row>
    <row r="7" spans="2:64" ht="15" customHeight="1" x14ac:dyDescent="0.3">
      <c r="B7" s="267"/>
      <c r="C7" s="39"/>
      <c r="D7" s="408"/>
      <c r="E7" s="64"/>
      <c r="F7" s="142"/>
      <c r="G7" s="143"/>
      <c r="H7" s="488" t="s">
        <v>45</v>
      </c>
      <c r="I7" s="489"/>
      <c r="J7" s="490"/>
      <c r="K7" s="160"/>
      <c r="L7" s="161" t="s">
        <v>43</v>
      </c>
      <c r="M7" s="504" t="s">
        <v>50</v>
      </c>
      <c r="N7" s="505"/>
      <c r="O7" s="162"/>
      <c r="P7" s="159" t="s">
        <v>51</v>
      </c>
      <c r="Q7" s="65"/>
      <c r="R7" s="416"/>
      <c r="S7" s="267"/>
      <c r="T7" s="267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269"/>
      <c r="BC7" s="378"/>
      <c r="BD7" s="269"/>
      <c r="BL7" s="379"/>
    </row>
    <row r="8" spans="2:64" ht="3" customHeight="1" x14ac:dyDescent="0.2">
      <c r="B8" s="267"/>
      <c r="C8" s="39"/>
      <c r="D8" s="408"/>
      <c r="E8" s="6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63"/>
      <c r="R8" s="416"/>
      <c r="S8" s="267"/>
      <c r="T8" s="267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378"/>
      <c r="BD8" s="269"/>
      <c r="BL8" s="379"/>
    </row>
    <row r="9" spans="2:64" ht="24.95" customHeight="1" x14ac:dyDescent="0.35">
      <c r="B9" s="267"/>
      <c r="C9" s="39"/>
      <c r="D9" s="408"/>
      <c r="E9" s="62"/>
      <c r="F9" s="169" t="s">
        <v>29</v>
      </c>
      <c r="G9" s="170"/>
      <c r="H9" s="116">
        <v>1</v>
      </c>
      <c r="I9" s="457" t="s">
        <v>117</v>
      </c>
      <c r="J9" s="458"/>
      <c r="K9" s="144"/>
      <c r="L9" s="185" t="s">
        <v>48</v>
      </c>
      <c r="M9" s="147">
        <v>0.12</v>
      </c>
      <c r="N9" s="154">
        <f t="shared" ref="N9:N19" si="0">M9</f>
        <v>0.12</v>
      </c>
      <c r="O9" s="157"/>
      <c r="P9" s="153">
        <f>CÁLCULOS!I6</f>
        <v>0.48</v>
      </c>
      <c r="Q9" s="63"/>
      <c r="R9" s="416"/>
      <c r="S9" s="267"/>
      <c r="T9" s="267"/>
      <c r="U9" s="269"/>
      <c r="V9" s="380"/>
      <c r="W9" s="380"/>
      <c r="X9" s="380"/>
      <c r="Y9" s="380"/>
      <c r="Z9" s="380"/>
      <c r="AA9" s="380"/>
      <c r="AB9" s="380"/>
      <c r="AC9" s="380"/>
      <c r="AD9" s="380"/>
      <c r="AE9" s="380"/>
      <c r="AF9" s="380"/>
      <c r="AG9" s="380"/>
      <c r="AH9" s="380"/>
      <c r="AI9" s="380"/>
      <c r="AJ9" s="380"/>
      <c r="AK9" s="380"/>
      <c r="AL9" s="380"/>
      <c r="AM9" s="380"/>
      <c r="AN9" s="380"/>
      <c r="AO9" s="380"/>
      <c r="AP9" s="380"/>
      <c r="AQ9" s="380"/>
      <c r="AR9" s="380"/>
      <c r="AS9" s="380"/>
      <c r="AT9" s="380"/>
      <c r="AU9" s="380"/>
      <c r="AV9" s="380"/>
      <c r="AW9" s="380"/>
      <c r="AX9" s="380"/>
      <c r="AY9" s="380"/>
      <c r="AZ9" s="380"/>
      <c r="BA9" s="380"/>
      <c r="BB9" s="380"/>
      <c r="BC9" s="381"/>
      <c r="BD9" s="382" t="s">
        <v>48</v>
      </c>
      <c r="BL9" s="379"/>
    </row>
    <row r="10" spans="2:64" ht="24.95" customHeight="1" x14ac:dyDescent="0.35">
      <c r="B10" s="267"/>
      <c r="C10" s="39"/>
      <c r="D10" s="408"/>
      <c r="E10" s="62"/>
      <c r="F10" s="491" t="s">
        <v>38</v>
      </c>
      <c r="G10" s="492"/>
      <c r="H10" s="117">
        <v>2</v>
      </c>
      <c r="I10" s="442" t="s">
        <v>118</v>
      </c>
      <c r="J10" s="443"/>
      <c r="K10" s="145"/>
      <c r="L10" s="186" t="s">
        <v>47</v>
      </c>
      <c r="M10" s="148">
        <v>0.09</v>
      </c>
      <c r="N10" s="155">
        <f t="shared" si="0"/>
        <v>0.09</v>
      </c>
      <c r="O10" s="158"/>
      <c r="P10" s="153">
        <f>CÁLCULOS!I7</f>
        <v>0.27</v>
      </c>
      <c r="Q10" s="63"/>
      <c r="R10" s="416"/>
      <c r="S10" s="267"/>
      <c r="T10" s="267"/>
      <c r="U10" s="269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0"/>
      <c r="AZ10" s="380"/>
      <c r="BA10" s="380"/>
      <c r="BB10" s="380"/>
      <c r="BC10" s="381"/>
      <c r="BD10" s="383" t="s">
        <v>29</v>
      </c>
      <c r="BL10" s="379"/>
    </row>
    <row r="11" spans="2:64" ht="24.95" customHeight="1" x14ac:dyDescent="0.35">
      <c r="B11" s="267"/>
      <c r="C11" s="39"/>
      <c r="D11" s="408"/>
      <c r="E11" s="62"/>
      <c r="F11" s="493" t="s">
        <v>49</v>
      </c>
      <c r="G11" s="494"/>
      <c r="H11" s="117">
        <v>3</v>
      </c>
      <c r="I11" s="442" t="s">
        <v>119</v>
      </c>
      <c r="J11" s="443"/>
      <c r="K11" s="145"/>
      <c r="L11" s="186" t="s">
        <v>47</v>
      </c>
      <c r="M11" s="148">
        <v>0.11</v>
      </c>
      <c r="N11" s="155">
        <f t="shared" si="0"/>
        <v>0.11</v>
      </c>
      <c r="O11" s="158"/>
      <c r="P11" s="153">
        <f>CÁLCULOS!I8</f>
        <v>0.33</v>
      </c>
      <c r="Q11" s="63"/>
      <c r="R11" s="416"/>
      <c r="S11" s="267"/>
      <c r="T11" s="267"/>
      <c r="U11" s="269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0"/>
      <c r="AT11" s="380"/>
      <c r="AU11" s="380"/>
      <c r="AV11" s="380"/>
      <c r="AW11" s="380"/>
      <c r="AX11" s="380"/>
      <c r="AY11" s="380"/>
      <c r="AZ11" s="380"/>
      <c r="BA11" s="380"/>
      <c r="BB11" s="380"/>
      <c r="BC11" s="381"/>
      <c r="BD11" s="383" t="s">
        <v>47</v>
      </c>
      <c r="BL11" s="379"/>
    </row>
    <row r="12" spans="2:64" ht="24.95" customHeight="1" x14ac:dyDescent="0.35">
      <c r="B12" s="267"/>
      <c r="C12" s="39"/>
      <c r="D12" s="408"/>
      <c r="E12" s="62"/>
      <c r="F12" s="171"/>
      <c r="G12" s="172"/>
      <c r="H12" s="117">
        <v>4</v>
      </c>
      <c r="I12" s="442" t="s">
        <v>122</v>
      </c>
      <c r="J12" s="443"/>
      <c r="K12" s="145"/>
      <c r="L12" s="186" t="s">
        <v>29</v>
      </c>
      <c r="M12" s="148">
        <v>0.1</v>
      </c>
      <c r="N12" s="155">
        <f t="shared" si="0"/>
        <v>0.1</v>
      </c>
      <c r="O12" s="158"/>
      <c r="P12" s="153">
        <f>CÁLCULOS!I9</f>
        <v>0.30000000000000004</v>
      </c>
      <c r="Q12" s="63"/>
      <c r="R12" s="416"/>
      <c r="S12" s="267"/>
      <c r="T12" s="267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378"/>
      <c r="BD12" s="269"/>
      <c r="BL12" s="379"/>
    </row>
    <row r="13" spans="2:64" ht="24.95" customHeight="1" x14ac:dyDescent="0.3">
      <c r="B13" s="267"/>
      <c r="C13" s="39"/>
      <c r="D13" s="408"/>
      <c r="E13" s="62"/>
      <c r="F13" s="506"/>
      <c r="G13" s="507"/>
      <c r="H13" s="118">
        <v>5</v>
      </c>
      <c r="I13" s="495"/>
      <c r="J13" s="496"/>
      <c r="K13" s="145"/>
      <c r="L13" s="187" t="s">
        <v>29</v>
      </c>
      <c r="M13" s="149">
        <v>0</v>
      </c>
      <c r="N13" s="156">
        <f t="shared" si="0"/>
        <v>0</v>
      </c>
      <c r="O13" s="158"/>
      <c r="P13" s="153">
        <f>CÁLCULOS!I10</f>
        <v>0</v>
      </c>
      <c r="Q13" s="63"/>
      <c r="R13" s="416"/>
      <c r="S13" s="267"/>
      <c r="T13" s="267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  <c r="AX13" s="269"/>
      <c r="AY13" s="269"/>
      <c r="AZ13" s="269"/>
      <c r="BA13" s="269"/>
      <c r="BB13" s="269"/>
      <c r="BC13" s="378"/>
      <c r="BD13" s="269"/>
      <c r="BL13" s="379"/>
    </row>
    <row r="14" spans="2:64" ht="3" customHeight="1" x14ac:dyDescent="0.3">
      <c r="B14" s="267"/>
      <c r="C14" s="39"/>
      <c r="D14" s="408"/>
      <c r="E14" s="112"/>
      <c r="F14" s="119"/>
      <c r="G14" s="119"/>
      <c r="H14" s="120"/>
      <c r="I14" s="121"/>
      <c r="J14" s="121"/>
      <c r="K14" s="122"/>
      <c r="L14" s="123"/>
      <c r="M14" s="141"/>
      <c r="N14" s="417"/>
      <c r="O14" s="418"/>
      <c r="P14" s="46"/>
      <c r="Q14" s="113"/>
      <c r="R14" s="416"/>
      <c r="S14" s="267"/>
      <c r="T14" s="267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  <c r="AX14" s="269"/>
      <c r="AY14" s="269"/>
      <c r="AZ14" s="269"/>
      <c r="BA14" s="269"/>
      <c r="BB14" s="269"/>
      <c r="BC14" s="378"/>
      <c r="BD14" s="269"/>
      <c r="BL14" s="379"/>
    </row>
    <row r="15" spans="2:64" ht="24.95" customHeight="1" x14ac:dyDescent="0.35">
      <c r="B15" s="267"/>
      <c r="C15" s="39"/>
      <c r="D15" s="408"/>
      <c r="E15" s="112"/>
      <c r="F15" s="146" t="s">
        <v>1</v>
      </c>
      <c r="G15" s="130"/>
      <c r="H15" s="116">
        <v>1</v>
      </c>
      <c r="I15" s="455" t="s">
        <v>114</v>
      </c>
      <c r="J15" s="456"/>
      <c r="K15" s="61"/>
      <c r="L15" s="185" t="s">
        <v>1</v>
      </c>
      <c r="M15" s="147">
        <v>0.11</v>
      </c>
      <c r="N15" s="154">
        <f t="shared" si="0"/>
        <v>0.11</v>
      </c>
      <c r="O15" s="157"/>
      <c r="P15" s="153">
        <f>CÁLCULOS!I12</f>
        <v>0.22</v>
      </c>
      <c r="Q15" s="113"/>
      <c r="R15" s="416"/>
      <c r="S15" s="267"/>
      <c r="T15" s="267"/>
      <c r="U15" s="269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80"/>
      <c r="AL15" s="380"/>
      <c r="AM15" s="380"/>
      <c r="AN15" s="380"/>
      <c r="AO15" s="380"/>
      <c r="AP15" s="380"/>
      <c r="AQ15" s="380"/>
      <c r="AR15" s="380"/>
      <c r="AS15" s="380"/>
      <c r="AT15" s="380"/>
      <c r="AU15" s="380"/>
      <c r="AV15" s="380"/>
      <c r="AW15" s="380"/>
      <c r="AX15" s="380"/>
      <c r="AY15" s="380"/>
      <c r="AZ15" s="380"/>
      <c r="BA15" s="380"/>
      <c r="BB15" s="380"/>
      <c r="BC15" s="381"/>
      <c r="BD15" s="384" t="s">
        <v>52</v>
      </c>
      <c r="BL15" s="379"/>
    </row>
    <row r="16" spans="2:64" ht="24.95" customHeight="1" x14ac:dyDescent="0.35">
      <c r="B16" s="267"/>
      <c r="C16" s="39"/>
      <c r="D16" s="408"/>
      <c r="E16" s="112"/>
      <c r="F16" s="497" t="s">
        <v>37</v>
      </c>
      <c r="G16" s="498"/>
      <c r="H16" s="117">
        <v>2</v>
      </c>
      <c r="I16" s="440" t="s">
        <v>113</v>
      </c>
      <c r="J16" s="441"/>
      <c r="K16" s="32"/>
      <c r="L16" s="186" t="s">
        <v>52</v>
      </c>
      <c r="M16" s="148">
        <v>0.12</v>
      </c>
      <c r="N16" s="155">
        <f t="shared" si="0"/>
        <v>0.12</v>
      </c>
      <c r="O16" s="158"/>
      <c r="P16" s="153">
        <f>CÁLCULOS!I13</f>
        <v>0.12</v>
      </c>
      <c r="Q16" s="113"/>
      <c r="R16" s="416"/>
      <c r="S16" s="267"/>
      <c r="T16" s="267"/>
      <c r="U16" s="269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380"/>
      <c r="BC16" s="381"/>
      <c r="BD16" s="385" t="s">
        <v>1</v>
      </c>
      <c r="BL16" s="379"/>
    </row>
    <row r="17" spans="2:64" ht="24.95" customHeight="1" x14ac:dyDescent="0.35">
      <c r="B17" s="267"/>
      <c r="C17" s="39"/>
      <c r="D17" s="408"/>
      <c r="E17" s="112"/>
      <c r="F17" s="499" t="s">
        <v>49</v>
      </c>
      <c r="G17" s="500"/>
      <c r="H17" s="117">
        <v>3</v>
      </c>
      <c r="I17" s="440" t="s">
        <v>115</v>
      </c>
      <c r="J17" s="441"/>
      <c r="K17" s="32"/>
      <c r="L17" s="186" t="s">
        <v>52</v>
      </c>
      <c r="M17" s="148">
        <v>0.16</v>
      </c>
      <c r="N17" s="155">
        <f t="shared" si="0"/>
        <v>0.16</v>
      </c>
      <c r="O17" s="158"/>
      <c r="P17" s="153">
        <f>CÁLCULOS!I14</f>
        <v>0.16</v>
      </c>
      <c r="Q17" s="113"/>
      <c r="R17" s="416"/>
      <c r="S17" s="267"/>
      <c r="T17" s="267"/>
      <c r="U17" s="269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380"/>
      <c r="BC17" s="381"/>
      <c r="BD17" s="386" t="s">
        <v>47</v>
      </c>
      <c r="BL17" s="379"/>
    </row>
    <row r="18" spans="2:64" ht="24.95" customHeight="1" x14ac:dyDescent="0.35">
      <c r="B18" s="267"/>
      <c r="C18" s="39"/>
      <c r="D18" s="408"/>
      <c r="E18" s="112"/>
      <c r="F18" s="131"/>
      <c r="G18" s="132"/>
      <c r="H18" s="117">
        <v>4</v>
      </c>
      <c r="I18" s="440" t="s">
        <v>116</v>
      </c>
      <c r="J18" s="441"/>
      <c r="K18" s="32"/>
      <c r="L18" s="186" t="s">
        <v>1</v>
      </c>
      <c r="M18" s="148">
        <v>0.19</v>
      </c>
      <c r="N18" s="155">
        <f t="shared" si="0"/>
        <v>0.19</v>
      </c>
      <c r="O18" s="158"/>
      <c r="P18" s="153">
        <f>CÁLCULOS!I15</f>
        <v>0.38</v>
      </c>
      <c r="Q18" s="113"/>
      <c r="R18" s="416"/>
      <c r="S18" s="267"/>
      <c r="T18" s="267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378"/>
      <c r="BD18" s="269"/>
      <c r="BL18" s="379"/>
    </row>
    <row r="19" spans="2:64" ht="24.95" customHeight="1" x14ac:dyDescent="0.3">
      <c r="B19" s="267"/>
      <c r="C19" s="39"/>
      <c r="D19" s="408"/>
      <c r="E19" s="112"/>
      <c r="F19" s="133"/>
      <c r="G19" s="134"/>
      <c r="H19" s="118">
        <v>5</v>
      </c>
      <c r="I19" s="495"/>
      <c r="J19" s="496"/>
      <c r="K19" s="32"/>
      <c r="L19" s="187" t="s">
        <v>52</v>
      </c>
      <c r="M19" s="149">
        <v>0</v>
      </c>
      <c r="N19" s="156">
        <f t="shared" si="0"/>
        <v>0</v>
      </c>
      <c r="O19" s="158"/>
      <c r="P19" s="153">
        <f>CÁLCULOS!I16</f>
        <v>0</v>
      </c>
      <c r="Q19" s="113"/>
      <c r="R19" s="416"/>
      <c r="S19" s="267"/>
      <c r="T19" s="267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378"/>
      <c r="BD19" s="269"/>
      <c r="BL19" s="379"/>
    </row>
    <row r="20" spans="2:64" ht="14.25" customHeight="1" x14ac:dyDescent="0.3">
      <c r="B20" s="267"/>
      <c r="C20" s="39"/>
      <c r="D20" s="408"/>
      <c r="E20" s="112"/>
      <c r="F20" s="119"/>
      <c r="G20" s="119"/>
      <c r="H20" s="120"/>
      <c r="I20" s="121"/>
      <c r="J20" s="121"/>
      <c r="K20" s="122"/>
      <c r="L20" s="164" t="str">
        <f>CÁLCULOS!$J$4</f>
        <v/>
      </c>
      <c r="M20" s="165">
        <f>SUM(M9:M19)</f>
        <v>1</v>
      </c>
      <c r="N20" s="163"/>
      <c r="O20" s="122"/>
      <c r="P20" s="46"/>
      <c r="Q20" s="113"/>
      <c r="R20" s="416"/>
      <c r="S20" s="267"/>
      <c r="T20" s="267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378"/>
      <c r="BD20" s="269"/>
      <c r="BL20" s="379"/>
    </row>
    <row r="21" spans="2:64" ht="18" customHeight="1" x14ac:dyDescent="0.25">
      <c r="B21" s="267"/>
      <c r="C21" s="39"/>
      <c r="D21" s="408"/>
      <c r="E21" s="112"/>
      <c r="F21" s="104"/>
      <c r="G21" s="105"/>
      <c r="H21" s="136" t="s">
        <v>53</v>
      </c>
      <c r="I21" s="136"/>
      <c r="J21" s="136"/>
      <c r="K21" s="136"/>
      <c r="L21" s="104"/>
      <c r="M21" s="104"/>
      <c r="N21" s="104"/>
      <c r="O21" s="104"/>
      <c r="P21" s="104"/>
      <c r="Q21" s="113"/>
      <c r="R21" s="416"/>
      <c r="S21" s="267"/>
      <c r="T21" s="267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378"/>
      <c r="BD21" s="269"/>
      <c r="BL21" s="379"/>
    </row>
    <row r="22" spans="2:64" ht="9.9499999999999993" customHeight="1" x14ac:dyDescent="0.3">
      <c r="B22" s="267"/>
      <c r="C22" s="39"/>
      <c r="D22" s="408"/>
      <c r="E22" s="112"/>
      <c r="F22" s="119"/>
      <c r="G22" s="119"/>
      <c r="H22" s="120"/>
      <c r="I22" s="121"/>
      <c r="J22" s="121"/>
      <c r="K22" s="122"/>
      <c r="L22" s="123"/>
      <c r="M22" s="141"/>
      <c r="N22" s="141"/>
      <c r="O22" s="122"/>
      <c r="P22" s="46"/>
      <c r="Q22" s="113"/>
      <c r="R22" s="416"/>
      <c r="S22" s="267"/>
      <c r="T22" s="267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378"/>
      <c r="BD22" s="269"/>
      <c r="BL22" s="379"/>
    </row>
    <row r="23" spans="2:64" ht="15" customHeight="1" x14ac:dyDescent="0.3">
      <c r="B23" s="267"/>
      <c r="C23" s="39"/>
      <c r="D23" s="408"/>
      <c r="E23" s="112"/>
      <c r="F23" s="119"/>
      <c r="G23" s="119"/>
      <c r="H23" s="488" t="s">
        <v>45</v>
      </c>
      <c r="I23" s="489"/>
      <c r="J23" s="490"/>
      <c r="K23" s="160"/>
      <c r="L23" s="161" t="s">
        <v>44</v>
      </c>
      <c r="M23" s="504" t="s">
        <v>50</v>
      </c>
      <c r="N23" s="505"/>
      <c r="O23" s="162"/>
      <c r="P23" s="159" t="s">
        <v>51</v>
      </c>
      <c r="Q23" s="113"/>
      <c r="R23" s="416"/>
      <c r="S23" s="267"/>
      <c r="T23" s="267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378"/>
      <c r="BD23" s="269"/>
      <c r="BL23" s="379"/>
    </row>
    <row r="24" spans="2:64" ht="3" customHeight="1" x14ac:dyDescent="0.3">
      <c r="B24" s="267"/>
      <c r="C24" s="39"/>
      <c r="D24" s="408"/>
      <c r="E24" s="112"/>
      <c r="F24" s="119"/>
      <c r="G24" s="119"/>
      <c r="H24" s="120"/>
      <c r="I24" s="121"/>
      <c r="J24" s="121"/>
      <c r="K24" s="122"/>
      <c r="L24" s="123"/>
      <c r="M24" s="141"/>
      <c r="N24" s="141"/>
      <c r="O24" s="122"/>
      <c r="P24" s="46"/>
      <c r="Q24" s="113"/>
      <c r="R24" s="416"/>
      <c r="S24" s="267"/>
      <c r="T24" s="267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378"/>
      <c r="BD24" s="269"/>
      <c r="BL24" s="379"/>
    </row>
    <row r="25" spans="2:64" ht="24.95" customHeight="1" x14ac:dyDescent="0.35">
      <c r="B25" s="267"/>
      <c r="C25" s="39"/>
      <c r="D25" s="408"/>
      <c r="E25" s="62"/>
      <c r="F25" s="169" t="s">
        <v>30</v>
      </c>
      <c r="G25" s="170"/>
      <c r="H25" s="166">
        <v>1</v>
      </c>
      <c r="I25" s="457" t="s">
        <v>110</v>
      </c>
      <c r="J25" s="458"/>
      <c r="K25" s="61"/>
      <c r="L25" s="150" t="s">
        <v>48</v>
      </c>
      <c r="M25" s="147">
        <v>0.13</v>
      </c>
      <c r="N25" s="154">
        <f t="shared" ref="N25:N35" si="1">M25</f>
        <v>0.13</v>
      </c>
      <c r="O25" s="157"/>
      <c r="P25" s="153">
        <f>CÁLCULOS!I22</f>
        <v>0.52</v>
      </c>
      <c r="Q25" s="63"/>
      <c r="R25" s="416"/>
      <c r="S25" s="267"/>
      <c r="T25" s="267"/>
      <c r="U25" s="269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1"/>
      <c r="BD25" s="382" t="s">
        <v>48</v>
      </c>
      <c r="BL25" s="379"/>
    </row>
    <row r="26" spans="2:64" ht="24.95" customHeight="1" x14ac:dyDescent="0.35">
      <c r="B26" s="267"/>
      <c r="C26" s="39"/>
      <c r="D26" s="408"/>
      <c r="E26" s="62"/>
      <c r="F26" s="491" t="s">
        <v>40</v>
      </c>
      <c r="G26" s="492"/>
      <c r="H26" s="167">
        <v>2</v>
      </c>
      <c r="I26" s="442" t="s">
        <v>121</v>
      </c>
      <c r="J26" s="443"/>
      <c r="K26" s="32"/>
      <c r="L26" s="151" t="s">
        <v>29</v>
      </c>
      <c r="M26" s="148">
        <v>0.13</v>
      </c>
      <c r="N26" s="155">
        <f t="shared" si="1"/>
        <v>0.13</v>
      </c>
      <c r="O26" s="158"/>
      <c r="P26" s="153">
        <f>CÁLCULOS!I23</f>
        <v>0.39</v>
      </c>
      <c r="Q26" s="63"/>
      <c r="R26" s="416"/>
      <c r="S26" s="267"/>
      <c r="T26" s="267"/>
      <c r="U26" s="269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0"/>
      <c r="AG26" s="380"/>
      <c r="AH26" s="380"/>
      <c r="AI26" s="380"/>
      <c r="AJ26" s="380"/>
      <c r="AK26" s="380"/>
      <c r="AL26" s="380"/>
      <c r="AM26" s="380"/>
      <c r="AN26" s="380"/>
      <c r="AO26" s="380"/>
      <c r="AP26" s="380"/>
      <c r="AQ26" s="380"/>
      <c r="AR26" s="380"/>
      <c r="AS26" s="380"/>
      <c r="AT26" s="380"/>
      <c r="AU26" s="380"/>
      <c r="AV26" s="380"/>
      <c r="AW26" s="380"/>
      <c r="AX26" s="380"/>
      <c r="AY26" s="380"/>
      <c r="AZ26" s="380"/>
      <c r="BA26" s="380"/>
      <c r="BB26" s="380"/>
      <c r="BC26" s="381"/>
      <c r="BD26" s="383" t="s">
        <v>29</v>
      </c>
      <c r="BL26" s="379"/>
    </row>
    <row r="27" spans="2:64" ht="24.95" customHeight="1" x14ac:dyDescent="0.35">
      <c r="B27" s="267"/>
      <c r="C27" s="39"/>
      <c r="D27" s="408"/>
      <c r="E27" s="62"/>
      <c r="F27" s="493" t="s">
        <v>49</v>
      </c>
      <c r="G27" s="494"/>
      <c r="H27" s="167">
        <v>3</v>
      </c>
      <c r="I27" s="442" t="s">
        <v>111</v>
      </c>
      <c r="J27" s="443"/>
      <c r="K27" s="32"/>
      <c r="L27" s="151" t="s">
        <v>1</v>
      </c>
      <c r="M27" s="148">
        <v>0.1</v>
      </c>
      <c r="N27" s="155">
        <f t="shared" si="1"/>
        <v>0.1</v>
      </c>
      <c r="O27" s="158"/>
      <c r="P27" s="153">
        <f>CÁLCULOS!I24</f>
        <v>0.1</v>
      </c>
      <c r="Q27" s="63"/>
      <c r="R27" s="416"/>
      <c r="S27" s="267"/>
      <c r="T27" s="267"/>
      <c r="U27" s="269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1"/>
      <c r="BD27" s="383" t="s">
        <v>47</v>
      </c>
      <c r="BL27" s="379"/>
    </row>
    <row r="28" spans="2:64" ht="24.95" customHeight="1" x14ac:dyDescent="0.35">
      <c r="B28" s="267"/>
      <c r="C28" s="39"/>
      <c r="D28" s="408"/>
      <c r="E28" s="62"/>
      <c r="F28" s="171"/>
      <c r="G28" s="172"/>
      <c r="H28" s="167">
        <v>4</v>
      </c>
      <c r="I28" s="442" t="s">
        <v>112</v>
      </c>
      <c r="J28" s="443"/>
      <c r="K28" s="32"/>
      <c r="L28" s="151" t="s">
        <v>48</v>
      </c>
      <c r="M28" s="148">
        <v>0.14000000000000001</v>
      </c>
      <c r="N28" s="155">
        <f t="shared" si="1"/>
        <v>0.14000000000000001</v>
      </c>
      <c r="O28" s="158"/>
      <c r="P28" s="153">
        <f>CÁLCULOS!I25</f>
        <v>0.56000000000000005</v>
      </c>
      <c r="Q28" s="63"/>
      <c r="R28" s="416"/>
      <c r="S28" s="267"/>
      <c r="T28" s="267"/>
      <c r="U28" s="269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  <c r="AN28" s="380"/>
      <c r="AO28" s="380"/>
      <c r="AP28" s="380"/>
      <c r="AQ28" s="380"/>
      <c r="AR28" s="380"/>
      <c r="AS28" s="380"/>
      <c r="AT28" s="380"/>
      <c r="AU28" s="380"/>
      <c r="AV28" s="380"/>
      <c r="AW28" s="380"/>
      <c r="AX28" s="380"/>
      <c r="AY28" s="380"/>
      <c r="AZ28" s="380"/>
      <c r="BA28" s="380"/>
      <c r="BB28" s="380"/>
      <c r="BC28" s="381"/>
      <c r="BD28" s="383" t="s">
        <v>1</v>
      </c>
      <c r="BL28" s="379"/>
    </row>
    <row r="29" spans="2:64" ht="24.95" customHeight="1" x14ac:dyDescent="0.3">
      <c r="B29" s="267"/>
      <c r="C29" s="39"/>
      <c r="D29" s="408"/>
      <c r="E29" s="62"/>
      <c r="F29" s="506"/>
      <c r="G29" s="507"/>
      <c r="H29" s="168">
        <v>5</v>
      </c>
      <c r="I29" s="495"/>
      <c r="J29" s="496"/>
      <c r="K29" s="32"/>
      <c r="L29" s="152" t="s">
        <v>48</v>
      </c>
      <c r="M29" s="149">
        <v>0</v>
      </c>
      <c r="N29" s="156">
        <f t="shared" si="1"/>
        <v>0</v>
      </c>
      <c r="O29" s="158"/>
      <c r="P29" s="153">
        <f>CÁLCULOS!I26</f>
        <v>0</v>
      </c>
      <c r="Q29" s="63"/>
      <c r="R29" s="416"/>
      <c r="S29" s="267"/>
      <c r="T29" s="267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378"/>
      <c r="BD29" s="269"/>
      <c r="BL29" s="379"/>
    </row>
    <row r="30" spans="2:64" ht="5.0999999999999996" customHeight="1" x14ac:dyDescent="0.3">
      <c r="B30" s="267"/>
      <c r="C30" s="39"/>
      <c r="D30" s="408"/>
      <c r="E30" s="112"/>
      <c r="F30" s="119"/>
      <c r="G30" s="119"/>
      <c r="H30" s="120"/>
      <c r="I30" s="121"/>
      <c r="J30" s="121"/>
      <c r="K30" s="122"/>
      <c r="L30" s="123"/>
      <c r="M30" s="141"/>
      <c r="N30" s="141"/>
      <c r="O30" s="122"/>
      <c r="P30" s="46"/>
      <c r="Q30" s="113"/>
      <c r="R30" s="416"/>
      <c r="S30" s="267"/>
      <c r="T30" s="267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  <c r="AX30" s="269"/>
      <c r="AY30" s="269"/>
      <c r="AZ30" s="269"/>
      <c r="BA30" s="269"/>
      <c r="BB30" s="269"/>
      <c r="BC30" s="378"/>
      <c r="BD30" s="269"/>
      <c r="BL30" s="379"/>
    </row>
    <row r="31" spans="2:64" ht="24.95" customHeight="1" x14ac:dyDescent="0.35">
      <c r="B31" s="267"/>
      <c r="C31" s="39"/>
      <c r="D31" s="408"/>
      <c r="E31" s="62"/>
      <c r="F31" s="146" t="s">
        <v>0</v>
      </c>
      <c r="G31" s="115"/>
      <c r="H31" s="116">
        <v>1</v>
      </c>
      <c r="I31" s="455" t="s">
        <v>123</v>
      </c>
      <c r="J31" s="456"/>
      <c r="K31" s="61"/>
      <c r="L31" s="150" t="s">
        <v>48</v>
      </c>
      <c r="M31" s="138">
        <v>0.13</v>
      </c>
      <c r="N31" s="154">
        <f t="shared" si="1"/>
        <v>0.13</v>
      </c>
      <c r="O31" s="157"/>
      <c r="P31" s="153">
        <f>CÁLCULOS!I28</f>
        <v>0.52</v>
      </c>
      <c r="Q31" s="63"/>
      <c r="R31" s="416"/>
      <c r="S31" s="267"/>
      <c r="T31" s="267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378"/>
      <c r="BD31" s="269"/>
      <c r="BL31" s="379"/>
    </row>
    <row r="32" spans="2:64" ht="24.95" customHeight="1" x14ac:dyDescent="0.35">
      <c r="B32" s="267"/>
      <c r="C32" s="39"/>
      <c r="D32" s="408"/>
      <c r="E32" s="62"/>
      <c r="F32" s="497" t="s">
        <v>39</v>
      </c>
      <c r="G32" s="498"/>
      <c r="H32" s="117">
        <v>2</v>
      </c>
      <c r="I32" s="440" t="s">
        <v>107</v>
      </c>
      <c r="J32" s="441"/>
      <c r="K32" s="32"/>
      <c r="L32" s="151" t="s">
        <v>29</v>
      </c>
      <c r="M32" s="139">
        <v>0.11</v>
      </c>
      <c r="N32" s="155">
        <f t="shared" si="1"/>
        <v>0.11</v>
      </c>
      <c r="O32" s="158"/>
      <c r="P32" s="153">
        <f>CÁLCULOS!I29</f>
        <v>0.33</v>
      </c>
      <c r="Q32" s="63"/>
      <c r="R32" s="416"/>
      <c r="S32" s="267"/>
      <c r="T32" s="267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378"/>
      <c r="BD32" s="269"/>
      <c r="BL32" s="379"/>
    </row>
    <row r="33" spans="2:64" ht="24.95" customHeight="1" x14ac:dyDescent="0.35">
      <c r="B33" s="267"/>
      <c r="C33" s="39"/>
      <c r="D33" s="408"/>
      <c r="E33" s="62"/>
      <c r="F33" s="499" t="s">
        <v>49</v>
      </c>
      <c r="G33" s="500"/>
      <c r="H33" s="117">
        <v>3</v>
      </c>
      <c r="I33" s="440" t="s">
        <v>108</v>
      </c>
      <c r="J33" s="441"/>
      <c r="K33" s="32"/>
      <c r="L33" s="151" t="s">
        <v>47</v>
      </c>
      <c r="M33" s="139">
        <v>0.14000000000000001</v>
      </c>
      <c r="N33" s="155">
        <f t="shared" si="1"/>
        <v>0.14000000000000001</v>
      </c>
      <c r="O33" s="158"/>
      <c r="P33" s="153">
        <f>CÁLCULOS!I30</f>
        <v>0.28000000000000003</v>
      </c>
      <c r="Q33" s="63"/>
      <c r="R33" s="416"/>
      <c r="S33" s="267"/>
      <c r="T33" s="267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378"/>
      <c r="BD33" s="269"/>
      <c r="BL33" s="379"/>
    </row>
    <row r="34" spans="2:64" ht="24.95" customHeight="1" x14ac:dyDescent="0.35">
      <c r="B34" s="267"/>
      <c r="C34" s="39"/>
      <c r="D34" s="408"/>
      <c r="E34" s="62"/>
      <c r="F34" s="131"/>
      <c r="G34" s="132"/>
      <c r="H34" s="117">
        <v>4</v>
      </c>
      <c r="I34" s="440" t="s">
        <v>109</v>
      </c>
      <c r="J34" s="441"/>
      <c r="K34" s="32"/>
      <c r="L34" s="151" t="s">
        <v>48</v>
      </c>
      <c r="M34" s="139">
        <v>0.12</v>
      </c>
      <c r="N34" s="155">
        <f t="shared" si="1"/>
        <v>0.12</v>
      </c>
      <c r="O34" s="158"/>
      <c r="P34" s="153">
        <f>CÁLCULOS!I31</f>
        <v>0.48</v>
      </c>
      <c r="Q34" s="63"/>
      <c r="R34" s="416"/>
      <c r="S34" s="267"/>
      <c r="T34" s="267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  <c r="AX34" s="269"/>
      <c r="AY34" s="269"/>
      <c r="AZ34" s="269"/>
      <c r="BA34" s="269"/>
      <c r="BB34" s="269"/>
      <c r="BC34" s="378"/>
      <c r="BD34" s="269"/>
      <c r="BL34" s="379"/>
    </row>
    <row r="35" spans="2:64" ht="24.95" customHeight="1" x14ac:dyDescent="0.3">
      <c r="B35" s="267"/>
      <c r="C35" s="39"/>
      <c r="D35" s="408"/>
      <c r="E35" s="62"/>
      <c r="F35" s="508"/>
      <c r="G35" s="509"/>
      <c r="H35" s="118">
        <v>5</v>
      </c>
      <c r="I35" s="495"/>
      <c r="J35" s="496"/>
      <c r="K35" s="32"/>
      <c r="L35" s="152" t="s">
        <v>48</v>
      </c>
      <c r="M35" s="140">
        <v>0</v>
      </c>
      <c r="N35" s="156">
        <f t="shared" si="1"/>
        <v>0</v>
      </c>
      <c r="O35" s="158"/>
      <c r="P35" s="153">
        <f>CÁLCULOS!I32</f>
        <v>0</v>
      </c>
      <c r="Q35" s="63"/>
      <c r="R35" s="416"/>
      <c r="S35" s="267"/>
      <c r="T35" s="267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378"/>
      <c r="BD35" s="269"/>
      <c r="BL35" s="379"/>
    </row>
    <row r="36" spans="2:64" ht="15" customHeight="1" x14ac:dyDescent="0.2">
      <c r="B36" s="267"/>
      <c r="C36" s="39"/>
      <c r="D36" s="408"/>
      <c r="E36" s="62"/>
      <c r="F36" s="124"/>
      <c r="G36" s="125"/>
      <c r="H36" s="125"/>
      <c r="I36" s="125"/>
      <c r="J36" s="125"/>
      <c r="K36" s="125"/>
      <c r="L36" s="164" t="str">
        <f>CÁLCULOS!$J$20</f>
        <v/>
      </c>
      <c r="M36" s="165">
        <f>SUM(M25:M35)</f>
        <v>1</v>
      </c>
      <c r="N36" s="125"/>
      <c r="O36" s="125"/>
      <c r="P36" s="125"/>
      <c r="Q36" s="63"/>
      <c r="R36" s="416"/>
      <c r="S36" s="267"/>
      <c r="T36" s="267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387"/>
      <c r="BD36" s="388"/>
      <c r="BE36" s="389"/>
      <c r="BF36" s="389"/>
      <c r="BG36" s="389"/>
      <c r="BH36" s="389"/>
      <c r="BI36" s="389"/>
      <c r="BJ36" s="389"/>
      <c r="BK36" s="390"/>
      <c r="BL36" s="391"/>
    </row>
    <row r="37" spans="2:64" ht="24.95" customHeight="1" x14ac:dyDescent="0.25">
      <c r="B37" s="267"/>
      <c r="C37" s="39"/>
      <c r="D37" s="408"/>
      <c r="E37" s="62"/>
      <c r="F37" s="205"/>
      <c r="G37" s="105"/>
      <c r="H37" s="136" t="s">
        <v>102</v>
      </c>
      <c r="I37" s="136"/>
      <c r="J37" s="136"/>
      <c r="K37" s="136"/>
      <c r="L37" s="104"/>
      <c r="M37" s="104"/>
      <c r="N37" s="104"/>
      <c r="O37" s="104"/>
      <c r="P37" s="205"/>
      <c r="Q37" s="63"/>
      <c r="R37" s="416"/>
      <c r="S37" s="267"/>
      <c r="T37" s="267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76"/>
      <c r="BF37" s="276"/>
      <c r="BG37" s="276"/>
      <c r="BH37" s="276"/>
      <c r="BI37" s="276"/>
      <c r="BJ37" s="276"/>
    </row>
    <row r="38" spans="2:64" ht="9.9499999999999993" customHeight="1" x14ac:dyDescent="0.2">
      <c r="B38" s="267"/>
      <c r="C38" s="39"/>
      <c r="D38" s="408"/>
      <c r="E38" s="62"/>
      <c r="F38" s="124"/>
      <c r="G38" s="125"/>
      <c r="H38" s="125"/>
      <c r="I38" s="125"/>
      <c r="J38" s="125"/>
      <c r="K38" s="125"/>
      <c r="L38" s="164"/>
      <c r="M38" s="165"/>
      <c r="N38" s="125"/>
      <c r="O38" s="125"/>
      <c r="P38" s="125"/>
      <c r="Q38" s="63"/>
      <c r="R38" s="416"/>
      <c r="S38" s="267"/>
      <c r="T38" s="267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</row>
    <row r="39" spans="2:64" ht="15" customHeight="1" x14ac:dyDescent="0.2">
      <c r="B39" s="267"/>
      <c r="C39" s="39"/>
      <c r="D39" s="408"/>
      <c r="E39" s="62"/>
      <c r="F39" s="173"/>
      <c r="G39" s="174"/>
      <c r="H39" s="174"/>
      <c r="I39" s="174"/>
      <c r="J39" s="174"/>
      <c r="K39" s="174"/>
      <c r="L39" s="175"/>
      <c r="M39" s="176"/>
      <c r="N39" s="174"/>
      <c r="O39" s="174"/>
      <c r="P39" s="174"/>
      <c r="Q39" s="63"/>
      <c r="R39" s="416"/>
      <c r="S39" s="267"/>
      <c r="T39" s="267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</row>
    <row r="40" spans="2:64" ht="15" customHeight="1" x14ac:dyDescent="0.2">
      <c r="B40" s="267"/>
      <c r="C40" s="39"/>
      <c r="D40" s="408"/>
      <c r="E40" s="62"/>
      <c r="F40" s="173"/>
      <c r="G40" s="174"/>
      <c r="H40" s="174"/>
      <c r="I40" s="174"/>
      <c r="J40" s="174"/>
      <c r="K40" s="174"/>
      <c r="L40" s="175"/>
      <c r="M40" s="176"/>
      <c r="N40" s="174"/>
      <c r="O40" s="174"/>
      <c r="P40" s="174"/>
      <c r="Q40" s="63"/>
      <c r="R40" s="416"/>
      <c r="S40" s="267"/>
      <c r="T40" s="267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</row>
    <row r="41" spans="2:64" ht="15" customHeight="1" x14ac:dyDescent="0.2">
      <c r="B41" s="267"/>
      <c r="C41" s="39"/>
      <c r="D41" s="408"/>
      <c r="E41" s="62"/>
      <c r="F41" s="173"/>
      <c r="G41" s="174"/>
      <c r="H41" s="174"/>
      <c r="I41" s="174"/>
      <c r="J41" s="174"/>
      <c r="K41" s="174"/>
      <c r="L41" s="175"/>
      <c r="M41" s="176"/>
      <c r="N41" s="174"/>
      <c r="O41" s="174"/>
      <c r="P41" s="174"/>
      <c r="Q41" s="63"/>
      <c r="R41" s="416"/>
      <c r="S41" s="267"/>
      <c r="T41" s="267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</row>
    <row r="42" spans="2:64" ht="15" customHeight="1" x14ac:dyDescent="0.2">
      <c r="B42" s="267"/>
      <c r="C42" s="39"/>
      <c r="D42" s="408"/>
      <c r="E42" s="62"/>
      <c r="F42" s="173"/>
      <c r="G42" s="174"/>
      <c r="H42" s="174"/>
      <c r="I42" s="174"/>
      <c r="J42" s="174"/>
      <c r="K42" s="174"/>
      <c r="L42" s="175"/>
      <c r="M42" s="176"/>
      <c r="N42" s="174"/>
      <c r="O42" s="174"/>
      <c r="P42" s="174"/>
      <c r="Q42" s="63"/>
      <c r="R42" s="416"/>
      <c r="S42" s="267"/>
      <c r="T42" s="267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</row>
    <row r="43" spans="2:64" ht="15" customHeight="1" x14ac:dyDescent="0.2">
      <c r="B43" s="267"/>
      <c r="C43" s="39"/>
      <c r="D43" s="408"/>
      <c r="E43" s="62"/>
      <c r="F43" s="173"/>
      <c r="G43" s="174"/>
      <c r="H43" s="174"/>
      <c r="I43" s="174"/>
      <c r="J43" s="174"/>
      <c r="K43" s="174"/>
      <c r="L43" s="175"/>
      <c r="M43" s="176"/>
      <c r="N43" s="174"/>
      <c r="O43" s="174"/>
      <c r="P43" s="174"/>
      <c r="Q43" s="63"/>
      <c r="R43" s="416"/>
      <c r="S43" s="267"/>
      <c r="T43" s="267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</row>
    <row r="44" spans="2:64" ht="15" customHeight="1" x14ac:dyDescent="0.2">
      <c r="B44" s="267"/>
      <c r="C44" s="39"/>
      <c r="D44" s="408"/>
      <c r="E44" s="62"/>
      <c r="F44" s="173"/>
      <c r="G44" s="174"/>
      <c r="H44" s="174"/>
      <c r="I44" s="174"/>
      <c r="J44" s="174"/>
      <c r="K44" s="174"/>
      <c r="L44" s="175"/>
      <c r="M44" s="176"/>
      <c r="N44" s="174"/>
      <c r="O44" s="174"/>
      <c r="P44" s="174"/>
      <c r="Q44" s="63"/>
      <c r="R44" s="416"/>
      <c r="S44" s="267"/>
      <c r="T44" s="267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</row>
    <row r="45" spans="2:64" ht="15" customHeight="1" x14ac:dyDescent="0.2">
      <c r="B45" s="267"/>
      <c r="C45" s="39"/>
      <c r="D45" s="408"/>
      <c r="E45" s="62"/>
      <c r="F45" s="173"/>
      <c r="G45" s="174"/>
      <c r="H45" s="174"/>
      <c r="I45" s="174"/>
      <c r="J45" s="174"/>
      <c r="K45" s="174"/>
      <c r="L45" s="175"/>
      <c r="M45" s="176"/>
      <c r="N45" s="174"/>
      <c r="O45" s="174"/>
      <c r="P45" s="174"/>
      <c r="Q45" s="63"/>
      <c r="R45" s="416"/>
      <c r="S45" s="267"/>
      <c r="T45" s="267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</row>
    <row r="46" spans="2:64" ht="15" customHeight="1" x14ac:dyDescent="0.2">
      <c r="B46" s="267"/>
      <c r="C46" s="39"/>
      <c r="D46" s="408"/>
      <c r="E46" s="62"/>
      <c r="F46" s="173"/>
      <c r="G46" s="174"/>
      <c r="H46" s="174"/>
      <c r="I46" s="174"/>
      <c r="J46" s="174"/>
      <c r="K46" s="174"/>
      <c r="L46" s="175"/>
      <c r="M46" s="176"/>
      <c r="N46" s="174"/>
      <c r="O46" s="174"/>
      <c r="P46" s="174"/>
      <c r="Q46" s="63"/>
      <c r="R46" s="416"/>
      <c r="S46" s="267"/>
      <c r="T46" s="267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</row>
    <row r="47" spans="2:64" ht="15" customHeight="1" x14ac:dyDescent="0.2">
      <c r="B47" s="267"/>
      <c r="C47" s="39"/>
      <c r="D47" s="408"/>
      <c r="E47" s="62"/>
      <c r="F47" s="173"/>
      <c r="G47" s="174"/>
      <c r="H47" s="174"/>
      <c r="I47" s="174"/>
      <c r="J47" s="174"/>
      <c r="K47" s="174"/>
      <c r="L47" s="175"/>
      <c r="M47" s="176"/>
      <c r="N47" s="174"/>
      <c r="O47" s="174"/>
      <c r="P47" s="174"/>
      <c r="Q47" s="63"/>
      <c r="R47" s="416"/>
      <c r="S47" s="267"/>
      <c r="T47" s="267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</row>
    <row r="48" spans="2:64" ht="15" customHeight="1" x14ac:dyDescent="0.2">
      <c r="B48" s="267"/>
      <c r="C48" s="39"/>
      <c r="D48" s="408"/>
      <c r="E48" s="62"/>
      <c r="F48" s="173"/>
      <c r="G48" s="174"/>
      <c r="H48" s="174"/>
      <c r="I48" s="174"/>
      <c r="J48" s="174"/>
      <c r="K48" s="174"/>
      <c r="L48" s="175"/>
      <c r="M48" s="176"/>
      <c r="N48" s="174"/>
      <c r="O48" s="174"/>
      <c r="P48" s="174"/>
      <c r="Q48" s="63"/>
      <c r="R48" s="416"/>
      <c r="S48" s="267"/>
      <c r="T48" s="267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</row>
    <row r="49" spans="2:56" ht="15" customHeight="1" x14ac:dyDescent="0.2">
      <c r="B49" s="267"/>
      <c r="C49" s="39"/>
      <c r="D49" s="408"/>
      <c r="E49" s="62"/>
      <c r="F49" s="173"/>
      <c r="G49" s="174"/>
      <c r="H49" s="174"/>
      <c r="I49" s="174"/>
      <c r="J49" s="174"/>
      <c r="K49" s="174"/>
      <c r="L49" s="175"/>
      <c r="M49" s="176"/>
      <c r="N49" s="174"/>
      <c r="O49" s="174"/>
      <c r="P49" s="174"/>
      <c r="Q49" s="63"/>
      <c r="R49" s="416"/>
      <c r="S49" s="267"/>
      <c r="T49" s="267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</row>
    <row r="50" spans="2:56" ht="15" customHeight="1" x14ac:dyDescent="0.2">
      <c r="B50" s="267"/>
      <c r="C50" s="39"/>
      <c r="D50" s="408"/>
      <c r="E50" s="62"/>
      <c r="F50" s="173"/>
      <c r="G50" s="174"/>
      <c r="H50" s="174"/>
      <c r="I50" s="174"/>
      <c r="J50" s="174"/>
      <c r="K50" s="174"/>
      <c r="L50" s="175"/>
      <c r="M50" s="176"/>
      <c r="N50" s="174"/>
      <c r="O50" s="174"/>
      <c r="P50" s="174"/>
      <c r="Q50" s="63"/>
      <c r="R50" s="416"/>
      <c r="S50" s="267"/>
      <c r="T50" s="267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</row>
    <row r="51" spans="2:56" ht="15" customHeight="1" x14ac:dyDescent="0.2">
      <c r="B51" s="267"/>
      <c r="C51" s="39"/>
      <c r="D51" s="408"/>
      <c r="E51" s="62"/>
      <c r="F51" s="173"/>
      <c r="G51" s="174"/>
      <c r="H51" s="174"/>
      <c r="I51" s="174"/>
      <c r="J51" s="174"/>
      <c r="K51" s="174"/>
      <c r="L51" s="175"/>
      <c r="M51" s="176"/>
      <c r="N51" s="174"/>
      <c r="O51" s="174"/>
      <c r="P51" s="174"/>
      <c r="Q51" s="63"/>
      <c r="R51" s="416"/>
      <c r="S51" s="267"/>
      <c r="T51" s="267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</row>
    <row r="52" spans="2:56" ht="15" customHeight="1" x14ac:dyDescent="0.2">
      <c r="B52" s="267"/>
      <c r="C52" s="39"/>
      <c r="D52" s="408"/>
      <c r="E52" s="62"/>
      <c r="F52" s="173"/>
      <c r="G52" s="174"/>
      <c r="H52" s="174"/>
      <c r="I52" s="174"/>
      <c r="J52" s="174"/>
      <c r="K52" s="174"/>
      <c r="L52" s="175"/>
      <c r="M52" s="176"/>
      <c r="N52" s="174"/>
      <c r="O52" s="174"/>
      <c r="P52" s="174"/>
      <c r="Q52" s="63"/>
      <c r="R52" s="416"/>
      <c r="S52" s="267"/>
      <c r="T52" s="267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</row>
    <row r="53" spans="2:56" ht="15" customHeight="1" x14ac:dyDescent="0.2">
      <c r="B53" s="267"/>
      <c r="C53" s="39"/>
      <c r="D53" s="408"/>
      <c r="E53" s="62"/>
      <c r="F53" s="173"/>
      <c r="G53" s="174"/>
      <c r="H53" s="174"/>
      <c r="I53" s="174"/>
      <c r="J53" s="174"/>
      <c r="K53" s="174"/>
      <c r="L53" s="175"/>
      <c r="M53" s="176"/>
      <c r="N53" s="174"/>
      <c r="O53" s="174"/>
      <c r="P53" s="174"/>
      <c r="Q53" s="63"/>
      <c r="R53" s="416"/>
      <c r="S53" s="267"/>
      <c r="T53" s="267"/>
      <c r="U53" s="269"/>
      <c r="V53" s="269"/>
      <c r="W53" s="269"/>
      <c r="X53" s="269"/>
      <c r="Y53" s="269"/>
      <c r="Z53" s="269"/>
      <c r="AA53" s="269"/>
      <c r="AB53" s="269"/>
      <c r="AC53" s="269"/>
      <c r="AD53" s="269"/>
      <c r="AE53" s="269"/>
      <c r="AF53" s="269"/>
      <c r="AG53" s="269"/>
      <c r="AH53" s="269"/>
      <c r="AI53" s="269"/>
      <c r="AJ53" s="269"/>
      <c r="AK53" s="269"/>
      <c r="AL53" s="269"/>
      <c r="AM53" s="269"/>
      <c r="AN53" s="269"/>
      <c r="AO53" s="269"/>
      <c r="AP53" s="269"/>
      <c r="AQ53" s="269"/>
      <c r="AR53" s="269"/>
      <c r="AS53" s="269"/>
      <c r="AT53" s="269"/>
      <c r="AU53" s="269"/>
      <c r="AV53" s="269"/>
      <c r="AW53" s="269"/>
      <c r="AX53" s="269"/>
      <c r="AY53" s="269"/>
      <c r="AZ53" s="269"/>
      <c r="BA53" s="269"/>
      <c r="BB53" s="269"/>
      <c r="BC53" s="269"/>
      <c r="BD53" s="269"/>
    </row>
    <row r="54" spans="2:56" ht="15" customHeight="1" x14ac:dyDescent="0.2">
      <c r="B54" s="267"/>
      <c r="C54" s="39"/>
      <c r="D54" s="408"/>
      <c r="E54" s="62"/>
      <c r="F54" s="173"/>
      <c r="G54" s="174"/>
      <c r="H54" s="174"/>
      <c r="I54" s="174"/>
      <c r="J54" s="174"/>
      <c r="K54" s="174"/>
      <c r="L54" s="175"/>
      <c r="M54" s="176"/>
      <c r="N54" s="174"/>
      <c r="O54" s="174"/>
      <c r="P54" s="174"/>
      <c r="Q54" s="63"/>
      <c r="R54" s="416"/>
      <c r="S54" s="267"/>
      <c r="T54" s="267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</row>
    <row r="55" spans="2:56" ht="15" customHeight="1" x14ac:dyDescent="0.2">
      <c r="B55" s="267"/>
      <c r="C55" s="39"/>
      <c r="D55" s="408"/>
      <c r="E55" s="62"/>
      <c r="F55" s="173"/>
      <c r="G55" s="174"/>
      <c r="H55" s="174"/>
      <c r="I55" s="174"/>
      <c r="J55" s="174"/>
      <c r="K55" s="174"/>
      <c r="L55" s="175"/>
      <c r="M55" s="176"/>
      <c r="N55" s="174"/>
      <c r="O55" s="174"/>
      <c r="P55" s="174"/>
      <c r="Q55" s="63"/>
      <c r="R55" s="416"/>
      <c r="S55" s="267"/>
      <c r="T55" s="267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269"/>
      <c r="BD55" s="269"/>
    </row>
    <row r="56" spans="2:56" ht="15" customHeight="1" x14ac:dyDescent="0.2">
      <c r="B56" s="267"/>
      <c r="C56" s="39"/>
      <c r="D56" s="408"/>
      <c r="E56" s="62"/>
      <c r="F56" s="173"/>
      <c r="G56" s="174"/>
      <c r="H56" s="174"/>
      <c r="I56" s="174"/>
      <c r="J56" s="174"/>
      <c r="K56" s="174"/>
      <c r="L56" s="175"/>
      <c r="M56" s="176"/>
      <c r="N56" s="174"/>
      <c r="O56" s="174"/>
      <c r="P56" s="174"/>
      <c r="Q56" s="63"/>
      <c r="R56" s="416"/>
      <c r="S56" s="267"/>
      <c r="T56" s="267"/>
      <c r="U56" s="269"/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69"/>
      <c r="AK56" s="269"/>
      <c r="AL56" s="269"/>
      <c r="AM56" s="269"/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</row>
    <row r="57" spans="2:56" ht="6" customHeight="1" x14ac:dyDescent="0.2">
      <c r="B57" s="267"/>
      <c r="C57" s="39"/>
      <c r="D57" s="408"/>
      <c r="E57" s="62"/>
      <c r="F57" s="173"/>
      <c r="G57" s="174"/>
      <c r="H57" s="174"/>
      <c r="I57" s="174"/>
      <c r="J57" s="174"/>
      <c r="K57" s="174"/>
      <c r="L57" s="175"/>
      <c r="M57" s="176"/>
      <c r="N57" s="174"/>
      <c r="O57" s="174"/>
      <c r="P57" s="174"/>
      <c r="Q57" s="63"/>
      <c r="R57" s="416"/>
      <c r="S57" s="267"/>
      <c r="T57" s="267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</row>
    <row r="58" spans="2:56" x14ac:dyDescent="0.2">
      <c r="B58" s="267"/>
      <c r="C58" s="39"/>
      <c r="D58" s="408"/>
      <c r="E58" s="66"/>
      <c r="F58" s="126"/>
      <c r="G58" s="126"/>
      <c r="H58" s="126"/>
      <c r="I58" s="126"/>
      <c r="J58" s="126"/>
      <c r="K58" s="127"/>
      <c r="L58" s="127"/>
      <c r="M58" s="127"/>
      <c r="N58" s="127"/>
      <c r="O58" s="128"/>
      <c r="P58" s="127"/>
      <c r="Q58" s="67"/>
      <c r="R58" s="416"/>
      <c r="S58" s="267"/>
      <c r="T58" s="267"/>
      <c r="U58" s="269"/>
      <c r="V58" s="269"/>
      <c r="W58" s="269"/>
      <c r="X58" s="269"/>
      <c r="Y58" s="269"/>
      <c r="Z58" s="269"/>
      <c r="AA58" s="269"/>
      <c r="AB58" s="269"/>
      <c r="AC58" s="269"/>
      <c r="AD58" s="269"/>
      <c r="AE58" s="269"/>
      <c r="AF58" s="269"/>
      <c r="AG58" s="269"/>
      <c r="AH58" s="269"/>
      <c r="AI58" s="269"/>
      <c r="AJ58" s="269"/>
      <c r="AK58" s="269"/>
      <c r="AL58" s="269"/>
      <c r="AM58" s="269"/>
      <c r="AN58" s="269"/>
      <c r="AO58" s="269"/>
      <c r="AP58" s="269"/>
      <c r="AQ58" s="269"/>
      <c r="AR58" s="269"/>
      <c r="AS58" s="269"/>
      <c r="AT58" s="269"/>
      <c r="AU58" s="269"/>
      <c r="AV58" s="269"/>
      <c r="AW58" s="269"/>
      <c r="AX58" s="269"/>
      <c r="AY58" s="269"/>
      <c r="AZ58" s="269"/>
      <c r="BA58" s="269"/>
      <c r="BB58" s="269"/>
      <c r="BC58" s="269"/>
      <c r="BD58" s="269"/>
    </row>
    <row r="59" spans="2:56" ht="9.75" customHeight="1" x14ac:dyDescent="0.2">
      <c r="B59" s="267"/>
      <c r="C59" s="39"/>
      <c r="D59" s="412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4"/>
      <c r="P59" s="413"/>
      <c r="Q59" s="413"/>
      <c r="R59" s="415"/>
      <c r="S59" s="267"/>
      <c r="T59" s="267"/>
      <c r="U59" s="269"/>
      <c r="V59" s="269"/>
      <c r="W59" s="269"/>
      <c r="X59" s="269"/>
      <c r="Y59" s="269"/>
      <c r="Z59" s="269"/>
      <c r="AA59" s="269"/>
      <c r="AB59" s="269"/>
      <c r="AC59" s="269"/>
      <c r="AD59" s="269"/>
      <c r="AE59" s="269"/>
      <c r="AF59" s="269"/>
      <c r="AG59" s="269"/>
      <c r="AH59" s="269"/>
      <c r="AI59" s="269"/>
      <c r="AJ59" s="269"/>
      <c r="AK59" s="269"/>
      <c r="AL59" s="269"/>
      <c r="AM59" s="269"/>
      <c r="AN59" s="269"/>
      <c r="AO59" s="269"/>
      <c r="AP59" s="269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  <c r="BD59" s="269"/>
    </row>
    <row r="60" spans="2:56" s="1" customFormat="1" x14ac:dyDescent="0.2"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393"/>
      <c r="P60" s="267"/>
      <c r="Q60" s="267"/>
      <c r="R60" s="267"/>
      <c r="S60" s="267"/>
      <c r="T60" s="267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  <c r="AL60" s="269"/>
      <c r="AM60" s="269"/>
      <c r="AN60" s="269"/>
      <c r="AO60" s="269"/>
      <c r="AP60" s="269"/>
      <c r="AQ60" s="269"/>
      <c r="AR60" s="269"/>
      <c r="AS60" s="269"/>
      <c r="AT60" s="269"/>
      <c r="AU60" s="269"/>
      <c r="AV60" s="269"/>
      <c r="AW60" s="269"/>
      <c r="AX60" s="269"/>
      <c r="AY60" s="269"/>
      <c r="AZ60" s="269"/>
      <c r="BA60" s="269"/>
      <c r="BB60" s="269"/>
      <c r="BC60" s="269"/>
      <c r="BD60" s="269"/>
    </row>
    <row r="61" spans="2:56" s="1" customFormat="1" x14ac:dyDescent="0.2"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393"/>
      <c r="P61" s="267"/>
      <c r="Q61" s="267"/>
      <c r="R61" s="267"/>
      <c r="S61" s="267"/>
      <c r="T61" s="267"/>
      <c r="U61" s="269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</row>
    <row r="62" spans="2:56" s="1" customFormat="1" x14ac:dyDescent="0.2"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393"/>
      <c r="P62" s="267"/>
      <c r="Q62" s="267"/>
      <c r="R62" s="267"/>
      <c r="S62" s="267"/>
      <c r="T62" s="267"/>
      <c r="U62" s="269"/>
      <c r="V62" s="269"/>
      <c r="W62" s="269"/>
      <c r="X62" s="269"/>
      <c r="Y62" s="269"/>
      <c r="Z62" s="269"/>
      <c r="AA62" s="269"/>
      <c r="AB62" s="269"/>
      <c r="AC62" s="269"/>
      <c r="AD62" s="269"/>
      <c r="AE62" s="269"/>
      <c r="AF62" s="269"/>
      <c r="AG62" s="269"/>
      <c r="AH62" s="269"/>
      <c r="AI62" s="269"/>
      <c r="AJ62" s="269"/>
      <c r="AK62" s="269"/>
      <c r="AL62" s="269"/>
      <c r="AM62" s="269"/>
      <c r="AN62" s="269"/>
      <c r="AO62" s="269"/>
      <c r="AP62" s="269"/>
      <c r="AQ62" s="269"/>
      <c r="AR62" s="269"/>
      <c r="AS62" s="269"/>
      <c r="AT62" s="269"/>
      <c r="AU62" s="269"/>
      <c r="AV62" s="269"/>
      <c r="AW62" s="269"/>
      <c r="AX62" s="269"/>
      <c r="AY62" s="269"/>
      <c r="AZ62" s="269"/>
      <c r="BA62" s="269"/>
      <c r="BB62" s="269"/>
      <c r="BC62" s="269"/>
      <c r="BD62" s="269"/>
    </row>
    <row r="63" spans="2:56" s="1" customFormat="1" x14ac:dyDescent="0.2"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393"/>
      <c r="P63" s="267"/>
      <c r="Q63" s="267"/>
      <c r="R63" s="267"/>
      <c r="S63" s="267"/>
      <c r="T63" s="267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</row>
    <row r="64" spans="2:56" s="1" customFormat="1" x14ac:dyDescent="0.2"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393"/>
      <c r="P64" s="267"/>
      <c r="Q64" s="267"/>
      <c r="R64" s="267"/>
      <c r="S64" s="267"/>
      <c r="T64" s="267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</row>
    <row r="65" spans="2:56" s="1" customFormat="1" x14ac:dyDescent="0.2"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393"/>
      <c r="P65" s="267"/>
      <c r="Q65" s="267"/>
      <c r="R65" s="267"/>
      <c r="S65" s="267"/>
      <c r="T65" s="267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</row>
    <row r="66" spans="2:56" s="1" customFormat="1" x14ac:dyDescent="0.2"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393"/>
      <c r="P66" s="267"/>
      <c r="Q66" s="267"/>
      <c r="R66" s="267"/>
      <c r="S66" s="267"/>
      <c r="T66" s="267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</row>
    <row r="67" spans="2:56" s="1" customFormat="1" x14ac:dyDescent="0.2"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393"/>
      <c r="P67" s="267"/>
      <c r="Q67" s="267"/>
      <c r="R67" s="267"/>
      <c r="S67" s="267"/>
      <c r="T67" s="267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</row>
    <row r="68" spans="2:56" s="1" customFormat="1" x14ac:dyDescent="0.2"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393"/>
      <c r="P68" s="267"/>
      <c r="Q68" s="267"/>
      <c r="R68" s="267"/>
      <c r="S68" s="267"/>
      <c r="T68" s="267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</row>
    <row r="69" spans="2:56" s="1" customFormat="1" x14ac:dyDescent="0.2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393"/>
      <c r="P69" s="267"/>
      <c r="Q69" s="267"/>
      <c r="R69" s="267"/>
      <c r="S69" s="267"/>
      <c r="T69" s="267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  <c r="AX69" s="269"/>
      <c r="AY69" s="269"/>
      <c r="AZ69" s="269"/>
      <c r="BA69" s="269"/>
      <c r="BB69" s="269"/>
      <c r="BC69" s="269"/>
      <c r="BD69" s="269"/>
    </row>
    <row r="70" spans="2:56" s="1" customFormat="1" x14ac:dyDescent="0.2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393"/>
      <c r="P70" s="267"/>
      <c r="Q70" s="267"/>
      <c r="R70" s="267"/>
      <c r="S70" s="267"/>
      <c r="T70" s="267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  <c r="AX70" s="269"/>
      <c r="AY70" s="269"/>
      <c r="AZ70" s="269"/>
      <c r="BA70" s="269"/>
      <c r="BB70" s="269"/>
      <c r="BC70" s="269"/>
      <c r="BD70" s="269"/>
    </row>
    <row r="71" spans="2:56" s="1" customFormat="1" x14ac:dyDescent="0.2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393"/>
      <c r="P71" s="267"/>
      <c r="Q71" s="267"/>
      <c r="R71" s="267"/>
      <c r="S71" s="267"/>
      <c r="T71" s="267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  <c r="AX71" s="269"/>
      <c r="AY71" s="269"/>
      <c r="AZ71" s="269"/>
      <c r="BA71" s="269"/>
      <c r="BB71" s="269"/>
      <c r="BC71" s="269"/>
      <c r="BD71" s="269"/>
    </row>
    <row r="72" spans="2:56" s="1" customFormat="1" x14ac:dyDescent="0.2"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393"/>
      <c r="P72" s="267"/>
      <c r="Q72" s="267"/>
      <c r="R72" s="267"/>
      <c r="S72" s="267"/>
      <c r="T72" s="267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</row>
    <row r="73" spans="2:56" s="1" customFormat="1" x14ac:dyDescent="0.2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393"/>
      <c r="P73" s="267"/>
      <c r="Q73" s="267"/>
      <c r="R73" s="267"/>
      <c r="S73" s="267"/>
      <c r="T73" s="267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  <c r="AX73" s="269"/>
      <c r="AY73" s="269"/>
      <c r="AZ73" s="269"/>
      <c r="BA73" s="269"/>
      <c r="BB73" s="269"/>
      <c r="BC73" s="269"/>
      <c r="BD73" s="269"/>
    </row>
    <row r="74" spans="2:56" s="1" customFormat="1" x14ac:dyDescent="0.2"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393"/>
      <c r="P74" s="267"/>
      <c r="Q74" s="267"/>
      <c r="R74" s="267"/>
      <c r="S74" s="267"/>
      <c r="T74" s="267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</row>
    <row r="75" spans="2:56" s="1" customFormat="1" x14ac:dyDescent="0.2">
      <c r="B75" s="267"/>
      <c r="C75" s="267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393"/>
      <c r="P75" s="267"/>
      <c r="Q75" s="267"/>
      <c r="R75" s="267"/>
      <c r="S75" s="267"/>
      <c r="T75" s="267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</row>
    <row r="76" spans="2:56" s="1" customFormat="1" x14ac:dyDescent="0.2">
      <c r="B76" s="267"/>
      <c r="C76" s="267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393"/>
      <c r="P76" s="267"/>
      <c r="Q76" s="267"/>
      <c r="R76" s="267"/>
      <c r="S76" s="267"/>
      <c r="T76" s="267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  <c r="AX76" s="269"/>
      <c r="AY76" s="269"/>
      <c r="AZ76" s="269"/>
      <c r="BA76" s="269"/>
      <c r="BB76" s="269"/>
      <c r="BC76" s="269"/>
      <c r="BD76" s="269"/>
    </row>
    <row r="77" spans="2:56" s="1" customFormat="1" x14ac:dyDescent="0.2">
      <c r="B77" s="267"/>
      <c r="C77" s="267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393"/>
      <c r="P77" s="267"/>
      <c r="Q77" s="267"/>
      <c r="R77" s="267"/>
      <c r="S77" s="267"/>
      <c r="T77" s="267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  <c r="AX77" s="269"/>
      <c r="AY77" s="269"/>
      <c r="AZ77" s="269"/>
      <c r="BA77" s="269"/>
      <c r="BB77" s="269"/>
      <c r="BC77" s="269"/>
      <c r="BD77" s="269"/>
    </row>
    <row r="78" spans="2:56" s="1" customFormat="1" x14ac:dyDescent="0.2"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393"/>
      <c r="P78" s="267"/>
      <c r="Q78" s="267"/>
      <c r="R78" s="267"/>
      <c r="S78" s="267"/>
      <c r="T78" s="267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269"/>
      <c r="AZ78" s="269"/>
      <c r="BA78" s="269"/>
      <c r="BB78" s="269"/>
      <c r="BC78" s="269"/>
      <c r="BD78" s="269"/>
    </row>
    <row r="79" spans="2:56" s="1" customFormat="1" x14ac:dyDescent="0.2">
      <c r="B79" s="267"/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393"/>
      <c r="P79" s="267"/>
      <c r="Q79" s="267"/>
      <c r="R79" s="267"/>
      <c r="S79" s="267"/>
      <c r="T79" s="267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  <c r="AX79" s="269"/>
      <c r="AY79" s="269"/>
      <c r="AZ79" s="269"/>
      <c r="BA79" s="269"/>
      <c r="BB79" s="269"/>
      <c r="BC79" s="269"/>
      <c r="BD79" s="269"/>
    </row>
    <row r="80" spans="2:56" s="1" customFormat="1" x14ac:dyDescent="0.2"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393"/>
      <c r="P80" s="267"/>
      <c r="Q80" s="267"/>
      <c r="R80" s="267"/>
      <c r="S80" s="267"/>
      <c r="T80" s="267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  <c r="AX80" s="269"/>
      <c r="AY80" s="269"/>
      <c r="AZ80" s="269"/>
      <c r="BA80" s="269"/>
      <c r="BB80" s="269"/>
      <c r="BC80" s="269"/>
      <c r="BD80" s="269"/>
    </row>
    <row r="81" spans="2:56" s="1" customFormat="1" x14ac:dyDescent="0.2"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393"/>
      <c r="P81" s="267"/>
      <c r="Q81" s="267"/>
      <c r="R81" s="267"/>
      <c r="S81" s="267"/>
      <c r="T81" s="267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  <c r="AX81" s="269"/>
      <c r="AY81" s="269"/>
      <c r="AZ81" s="269"/>
      <c r="BA81" s="269"/>
      <c r="BB81" s="269"/>
      <c r="BC81" s="269"/>
      <c r="BD81" s="269"/>
    </row>
    <row r="82" spans="2:56" s="1" customFormat="1" x14ac:dyDescent="0.2"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393"/>
      <c r="P82" s="267"/>
      <c r="Q82" s="267"/>
      <c r="R82" s="267"/>
      <c r="S82" s="267"/>
      <c r="T82" s="267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  <c r="AX82" s="269"/>
      <c r="AY82" s="269"/>
      <c r="AZ82" s="269"/>
      <c r="BA82" s="269"/>
      <c r="BB82" s="269"/>
      <c r="BC82" s="269"/>
      <c r="BD82" s="269"/>
    </row>
    <row r="83" spans="2:56" s="1" customFormat="1" x14ac:dyDescent="0.2"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393"/>
      <c r="P83" s="267"/>
      <c r="Q83" s="267"/>
      <c r="R83" s="267"/>
      <c r="S83" s="267"/>
      <c r="T83" s="267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  <c r="AX83" s="269"/>
      <c r="AY83" s="269"/>
      <c r="AZ83" s="269"/>
      <c r="BA83" s="269"/>
      <c r="BB83" s="269"/>
      <c r="BC83" s="269"/>
      <c r="BD83" s="269"/>
    </row>
    <row r="84" spans="2:56" s="1" customFormat="1" x14ac:dyDescent="0.2"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393"/>
      <c r="P84" s="267"/>
      <c r="Q84" s="267"/>
      <c r="R84" s="267"/>
      <c r="S84" s="267"/>
      <c r="T84" s="267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269"/>
    </row>
    <row r="85" spans="2:56" s="1" customFormat="1" x14ac:dyDescent="0.2"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393"/>
      <c r="P85" s="267"/>
      <c r="Q85" s="267"/>
      <c r="R85" s="267"/>
      <c r="S85" s="267"/>
      <c r="T85" s="267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69"/>
      <c r="AZ85" s="269"/>
      <c r="BA85" s="269"/>
      <c r="BB85" s="269"/>
      <c r="BC85" s="269"/>
      <c r="BD85" s="269"/>
    </row>
    <row r="86" spans="2:56" s="1" customFormat="1" x14ac:dyDescent="0.2"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393"/>
      <c r="P86" s="267"/>
      <c r="Q86" s="267"/>
      <c r="R86" s="267"/>
      <c r="S86" s="267"/>
      <c r="T86" s="267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  <c r="AX86" s="269"/>
      <c r="AY86" s="269"/>
      <c r="AZ86" s="269"/>
      <c r="BA86" s="269"/>
      <c r="BB86" s="269"/>
      <c r="BC86" s="269"/>
      <c r="BD86" s="269"/>
    </row>
    <row r="87" spans="2:56" s="1" customFormat="1" x14ac:dyDescent="0.2">
      <c r="B87" s="267"/>
      <c r="C87" s="267"/>
      <c r="D87" s="267"/>
      <c r="E87" s="267"/>
      <c r="F87" s="267"/>
      <c r="G87" s="267"/>
      <c r="H87" s="267"/>
      <c r="I87" s="267"/>
      <c r="J87" s="267"/>
      <c r="K87" s="267"/>
      <c r="L87" s="267"/>
      <c r="M87" s="267"/>
      <c r="N87" s="267"/>
      <c r="O87" s="393"/>
      <c r="P87" s="267"/>
      <c r="Q87" s="267"/>
      <c r="R87" s="267"/>
      <c r="S87" s="267"/>
      <c r="T87" s="267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  <c r="AX87" s="269"/>
      <c r="AY87" s="269"/>
      <c r="AZ87" s="269"/>
      <c r="BA87" s="269"/>
      <c r="BB87" s="269"/>
      <c r="BC87" s="269"/>
      <c r="BD87" s="269"/>
    </row>
    <row r="88" spans="2:56" s="1" customFormat="1" x14ac:dyDescent="0.2"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393"/>
      <c r="P88" s="267"/>
      <c r="Q88" s="267"/>
      <c r="R88" s="267"/>
      <c r="S88" s="267"/>
      <c r="T88" s="267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  <c r="AX88" s="269"/>
      <c r="AY88" s="269"/>
      <c r="AZ88" s="269"/>
      <c r="BA88" s="269"/>
      <c r="BB88" s="269"/>
      <c r="BC88" s="269"/>
      <c r="BD88" s="269"/>
    </row>
    <row r="89" spans="2:56" s="1" customFormat="1" x14ac:dyDescent="0.2">
      <c r="B89" s="267"/>
      <c r="C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393"/>
      <c r="P89" s="267"/>
      <c r="Q89" s="267"/>
      <c r="R89" s="267"/>
      <c r="S89" s="267"/>
      <c r="T89" s="267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  <c r="AX89" s="269"/>
      <c r="AY89" s="269"/>
      <c r="AZ89" s="269"/>
      <c r="BA89" s="269"/>
      <c r="BB89" s="269"/>
      <c r="BC89" s="269"/>
      <c r="BD89" s="269"/>
    </row>
    <row r="90" spans="2:56" s="1" customFormat="1" x14ac:dyDescent="0.2"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393"/>
      <c r="P90" s="267"/>
      <c r="Q90" s="267"/>
      <c r="R90" s="267"/>
      <c r="S90" s="267"/>
      <c r="T90" s="267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269"/>
    </row>
    <row r="91" spans="2:56" s="1" customFormat="1" x14ac:dyDescent="0.2"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393"/>
      <c r="P91" s="267"/>
      <c r="Q91" s="267"/>
      <c r="R91" s="267"/>
      <c r="S91" s="267"/>
      <c r="T91" s="267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  <c r="BD91" s="269"/>
    </row>
    <row r="92" spans="2:56" s="1" customFormat="1" x14ac:dyDescent="0.2"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393"/>
      <c r="P92" s="267"/>
      <c r="Q92" s="267"/>
      <c r="R92" s="267"/>
      <c r="S92" s="267"/>
      <c r="T92" s="267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</row>
    <row r="93" spans="2:56" s="1" customFormat="1" x14ac:dyDescent="0.2"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393"/>
      <c r="P93" s="267"/>
      <c r="Q93" s="267"/>
      <c r="R93" s="267"/>
      <c r="S93" s="267"/>
      <c r="T93" s="267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  <c r="AX93" s="269"/>
      <c r="AY93" s="269"/>
      <c r="AZ93" s="269"/>
      <c r="BA93" s="269"/>
      <c r="BB93" s="269"/>
      <c r="BC93" s="269"/>
      <c r="BD93" s="269"/>
    </row>
    <row r="94" spans="2:56" s="1" customFormat="1" x14ac:dyDescent="0.2"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393"/>
      <c r="P94" s="267"/>
      <c r="Q94" s="267"/>
      <c r="R94" s="267"/>
      <c r="S94" s="267"/>
      <c r="T94" s="267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  <c r="AX94" s="269"/>
      <c r="AY94" s="269"/>
      <c r="AZ94" s="269"/>
      <c r="BA94" s="269"/>
      <c r="BB94" s="269"/>
      <c r="BC94" s="269"/>
      <c r="BD94" s="269"/>
    </row>
    <row r="95" spans="2:56" s="1" customFormat="1" x14ac:dyDescent="0.2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393"/>
      <c r="P95" s="267"/>
      <c r="Q95" s="267"/>
      <c r="R95" s="267"/>
      <c r="S95" s="267"/>
      <c r="T95" s="267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  <c r="BD95" s="269"/>
    </row>
    <row r="96" spans="2:56" s="1" customFormat="1" x14ac:dyDescent="0.2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393"/>
      <c r="P96" s="267"/>
      <c r="Q96" s="267"/>
      <c r="R96" s="267"/>
      <c r="S96" s="267"/>
      <c r="T96" s="267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69"/>
      <c r="BB96" s="269"/>
      <c r="BC96" s="269"/>
      <c r="BD96" s="269"/>
    </row>
    <row r="97" spans="2:56" s="1" customFormat="1" x14ac:dyDescent="0.2"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393"/>
      <c r="P97" s="267"/>
      <c r="Q97" s="267"/>
      <c r="R97" s="267"/>
      <c r="S97" s="267"/>
      <c r="T97" s="267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  <c r="AX97" s="269"/>
      <c r="AY97" s="269"/>
      <c r="AZ97" s="269"/>
      <c r="BA97" s="269"/>
      <c r="BB97" s="269"/>
      <c r="BC97" s="269"/>
      <c r="BD97" s="269"/>
    </row>
    <row r="98" spans="2:56" s="1" customFormat="1" x14ac:dyDescent="0.2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393"/>
      <c r="P98" s="267"/>
      <c r="Q98" s="267"/>
      <c r="R98" s="267"/>
      <c r="S98" s="267"/>
      <c r="T98" s="267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  <c r="AX98" s="269"/>
      <c r="AY98" s="269"/>
      <c r="AZ98" s="269"/>
      <c r="BA98" s="269"/>
      <c r="BB98" s="269"/>
      <c r="BC98" s="269"/>
      <c r="BD98" s="269"/>
    </row>
    <row r="99" spans="2:56" s="1" customFormat="1" x14ac:dyDescent="0.2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393"/>
      <c r="P99" s="267"/>
      <c r="Q99" s="267"/>
      <c r="R99" s="267"/>
      <c r="S99" s="267"/>
      <c r="T99" s="267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  <c r="AX99" s="269"/>
      <c r="AY99" s="269"/>
      <c r="AZ99" s="269"/>
      <c r="BA99" s="269"/>
      <c r="BB99" s="269"/>
      <c r="BC99" s="269"/>
      <c r="BD99" s="269"/>
    </row>
    <row r="100" spans="2:56" s="1" customFormat="1" x14ac:dyDescent="0.2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393"/>
      <c r="P100" s="267"/>
      <c r="Q100" s="267"/>
      <c r="R100" s="267"/>
      <c r="S100" s="267"/>
      <c r="T100" s="267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  <c r="AX100" s="269"/>
      <c r="AY100" s="269"/>
      <c r="AZ100" s="269"/>
      <c r="BA100" s="269"/>
      <c r="BB100" s="269"/>
      <c r="BC100" s="269"/>
      <c r="BD100" s="269"/>
    </row>
    <row r="101" spans="2:56" s="1" customFormat="1" x14ac:dyDescent="0.2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393"/>
      <c r="P101" s="267"/>
      <c r="Q101" s="267"/>
      <c r="R101" s="267"/>
      <c r="S101" s="267"/>
      <c r="T101" s="267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  <c r="AX101" s="269"/>
      <c r="AY101" s="269"/>
      <c r="AZ101" s="269"/>
      <c r="BA101" s="269"/>
      <c r="BB101" s="269"/>
      <c r="BC101" s="269"/>
      <c r="BD101" s="269"/>
    </row>
    <row r="102" spans="2:56" s="1" customFormat="1" x14ac:dyDescent="0.2">
      <c r="B102" s="267"/>
      <c r="C102" s="267"/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393"/>
      <c r="P102" s="267"/>
      <c r="Q102" s="267"/>
      <c r="R102" s="267"/>
      <c r="S102" s="267"/>
      <c r="T102" s="267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  <c r="AX102" s="269"/>
      <c r="AY102" s="269"/>
      <c r="AZ102" s="269"/>
      <c r="BA102" s="269"/>
      <c r="BB102" s="269"/>
      <c r="BC102" s="269"/>
      <c r="BD102" s="269"/>
    </row>
    <row r="103" spans="2:56" s="1" customFormat="1" x14ac:dyDescent="0.2">
      <c r="B103" s="267"/>
      <c r="C103" s="267"/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393"/>
      <c r="P103" s="267"/>
      <c r="Q103" s="267"/>
      <c r="R103" s="267"/>
      <c r="S103" s="267"/>
      <c r="T103" s="267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</row>
    <row r="104" spans="2:56" s="1" customFormat="1" x14ac:dyDescent="0.2">
      <c r="B104" s="267"/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393"/>
      <c r="P104" s="267"/>
      <c r="Q104" s="267"/>
      <c r="R104" s="267"/>
      <c r="S104" s="267"/>
      <c r="T104" s="267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  <c r="AX104" s="269"/>
      <c r="AY104" s="269"/>
      <c r="AZ104" s="269"/>
      <c r="BA104" s="269"/>
      <c r="BB104" s="269"/>
      <c r="BC104" s="269"/>
      <c r="BD104" s="269"/>
    </row>
    <row r="105" spans="2:56" s="1" customFormat="1" x14ac:dyDescent="0.2"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  <c r="O105" s="393"/>
      <c r="P105" s="267"/>
      <c r="Q105" s="267"/>
      <c r="R105" s="267"/>
      <c r="S105" s="267"/>
      <c r="T105" s="267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  <c r="AX105" s="269"/>
      <c r="AY105" s="269"/>
      <c r="AZ105" s="269"/>
      <c r="BA105" s="269"/>
      <c r="BB105" s="269"/>
      <c r="BC105" s="269"/>
      <c r="BD105" s="269"/>
    </row>
    <row r="106" spans="2:56" s="1" customFormat="1" x14ac:dyDescent="0.2"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393"/>
      <c r="P106" s="267"/>
      <c r="Q106" s="267"/>
      <c r="R106" s="267"/>
      <c r="S106" s="267"/>
      <c r="T106" s="267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  <c r="AX106" s="269"/>
      <c r="AY106" s="269"/>
      <c r="AZ106" s="269"/>
      <c r="BA106" s="269"/>
      <c r="BB106" s="269"/>
      <c r="BC106" s="269"/>
      <c r="BD106" s="269"/>
    </row>
    <row r="107" spans="2:56" s="1" customFormat="1" x14ac:dyDescent="0.2"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393"/>
      <c r="P107" s="267"/>
      <c r="Q107" s="267"/>
      <c r="R107" s="267"/>
      <c r="S107" s="267"/>
      <c r="T107" s="267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  <c r="AX107" s="269"/>
      <c r="AY107" s="269"/>
      <c r="AZ107" s="269"/>
      <c r="BA107" s="269"/>
      <c r="BB107" s="269"/>
      <c r="BC107" s="269"/>
      <c r="BD107" s="269"/>
    </row>
    <row r="108" spans="2:56" s="1" customFormat="1" x14ac:dyDescent="0.2"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393"/>
      <c r="P108" s="267"/>
      <c r="Q108" s="267"/>
      <c r="R108" s="267"/>
      <c r="S108" s="267"/>
      <c r="T108" s="267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  <c r="AX108" s="269"/>
      <c r="AY108" s="269"/>
      <c r="AZ108" s="269"/>
      <c r="BA108" s="269"/>
      <c r="BB108" s="269"/>
      <c r="BC108" s="269"/>
      <c r="BD108" s="269"/>
    </row>
    <row r="109" spans="2:56" s="1" customFormat="1" x14ac:dyDescent="0.2"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393"/>
      <c r="P109" s="267"/>
      <c r="Q109" s="267"/>
      <c r="R109" s="267"/>
      <c r="S109" s="267"/>
      <c r="T109" s="267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  <c r="AX109" s="269"/>
      <c r="AY109" s="269"/>
      <c r="AZ109" s="269"/>
      <c r="BA109" s="269"/>
      <c r="BB109" s="269"/>
      <c r="BC109" s="269"/>
      <c r="BD109" s="269"/>
    </row>
    <row r="110" spans="2:56" s="1" customFormat="1" x14ac:dyDescent="0.2"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393"/>
      <c r="P110" s="267"/>
      <c r="Q110" s="267"/>
      <c r="R110" s="267"/>
      <c r="S110" s="267"/>
      <c r="T110" s="267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  <c r="AX110" s="269"/>
      <c r="AY110" s="269"/>
      <c r="AZ110" s="269"/>
      <c r="BA110" s="269"/>
      <c r="BB110" s="269"/>
      <c r="BC110" s="269"/>
      <c r="BD110" s="269"/>
    </row>
    <row r="111" spans="2:56" s="1" customFormat="1" x14ac:dyDescent="0.2"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393"/>
      <c r="P111" s="267"/>
      <c r="Q111" s="267"/>
      <c r="R111" s="267"/>
      <c r="S111" s="267"/>
      <c r="T111" s="267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</row>
    <row r="112" spans="2:56" s="1" customFormat="1" x14ac:dyDescent="0.2"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393"/>
      <c r="P112" s="267"/>
      <c r="Q112" s="267"/>
      <c r="R112" s="267"/>
      <c r="S112" s="267"/>
      <c r="T112" s="267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  <c r="AX112" s="269"/>
      <c r="AY112" s="269"/>
      <c r="AZ112" s="269"/>
      <c r="BA112" s="269"/>
      <c r="BB112" s="269"/>
      <c r="BC112" s="269"/>
      <c r="BD112" s="269"/>
    </row>
    <row r="113" spans="2:56" s="1" customFormat="1" x14ac:dyDescent="0.2"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393"/>
      <c r="P113" s="267"/>
      <c r="Q113" s="267"/>
      <c r="R113" s="267"/>
      <c r="S113" s="267"/>
      <c r="T113" s="267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  <c r="AX113" s="269"/>
      <c r="AY113" s="269"/>
      <c r="AZ113" s="269"/>
      <c r="BA113" s="269"/>
      <c r="BB113" s="269"/>
      <c r="BC113" s="269"/>
      <c r="BD113" s="269"/>
    </row>
    <row r="114" spans="2:56" s="1" customFormat="1" x14ac:dyDescent="0.2"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393"/>
      <c r="P114" s="267"/>
      <c r="Q114" s="267"/>
      <c r="R114" s="267"/>
      <c r="S114" s="267"/>
      <c r="T114" s="267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</row>
    <row r="115" spans="2:56" s="1" customFormat="1" x14ac:dyDescent="0.2">
      <c r="B115" s="267"/>
      <c r="C115" s="267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393"/>
      <c r="P115" s="267"/>
      <c r="Q115" s="267"/>
      <c r="R115" s="267"/>
      <c r="S115" s="267"/>
      <c r="T115" s="267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  <c r="AX115" s="269"/>
      <c r="AY115" s="269"/>
      <c r="AZ115" s="269"/>
      <c r="BA115" s="269"/>
      <c r="BB115" s="269"/>
      <c r="BC115" s="269"/>
      <c r="BD115" s="269"/>
    </row>
    <row r="116" spans="2:56" s="1" customFormat="1" x14ac:dyDescent="0.2">
      <c r="B116" s="267"/>
      <c r="C116" s="267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393"/>
      <c r="P116" s="267"/>
      <c r="Q116" s="267"/>
      <c r="R116" s="267"/>
      <c r="S116" s="267"/>
      <c r="T116" s="267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  <c r="AX116" s="269"/>
      <c r="AY116" s="269"/>
      <c r="AZ116" s="269"/>
      <c r="BA116" s="269"/>
      <c r="BB116" s="269"/>
      <c r="BC116" s="269"/>
      <c r="BD116" s="269"/>
    </row>
    <row r="117" spans="2:56" s="1" customFormat="1" x14ac:dyDescent="0.2">
      <c r="B117" s="267"/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393"/>
      <c r="P117" s="267"/>
      <c r="Q117" s="267"/>
      <c r="R117" s="267"/>
      <c r="S117" s="267"/>
      <c r="T117" s="267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  <c r="AX117" s="269"/>
      <c r="AY117" s="269"/>
      <c r="AZ117" s="269"/>
      <c r="BA117" s="269"/>
      <c r="BB117" s="269"/>
      <c r="BC117" s="269"/>
      <c r="BD117" s="269"/>
    </row>
    <row r="118" spans="2:56" s="1" customFormat="1" x14ac:dyDescent="0.2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393"/>
      <c r="P118" s="267"/>
      <c r="Q118" s="267"/>
      <c r="R118" s="267"/>
      <c r="S118" s="267"/>
      <c r="T118" s="267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  <c r="AX118" s="269"/>
      <c r="AY118" s="269"/>
      <c r="AZ118" s="269"/>
      <c r="BA118" s="269"/>
      <c r="BB118" s="269"/>
      <c r="BC118" s="269"/>
      <c r="BD118" s="269"/>
    </row>
    <row r="119" spans="2:56" s="1" customFormat="1" x14ac:dyDescent="0.2">
      <c r="B119" s="267"/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393"/>
      <c r="P119" s="267"/>
      <c r="Q119" s="267"/>
      <c r="R119" s="267"/>
      <c r="S119" s="267"/>
      <c r="T119" s="267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  <c r="AX119" s="269"/>
      <c r="AY119" s="269"/>
      <c r="AZ119" s="269"/>
      <c r="BA119" s="269"/>
      <c r="BB119" s="269"/>
      <c r="BC119" s="269"/>
      <c r="BD119" s="269"/>
    </row>
    <row r="120" spans="2:56" s="1" customFormat="1" x14ac:dyDescent="0.2">
      <c r="B120" s="267"/>
      <c r="C120" s="267"/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393"/>
      <c r="P120" s="267"/>
      <c r="Q120" s="267"/>
      <c r="R120" s="267"/>
      <c r="S120" s="267"/>
      <c r="T120" s="267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</row>
    <row r="121" spans="2:56" s="1" customFormat="1" x14ac:dyDescent="0.2">
      <c r="B121" s="267"/>
      <c r="C121" s="267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393"/>
      <c r="P121" s="267"/>
      <c r="Q121" s="267"/>
      <c r="R121" s="267"/>
      <c r="S121" s="267"/>
      <c r="T121" s="267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</row>
    <row r="122" spans="2:56" s="1" customFormat="1" x14ac:dyDescent="0.2">
      <c r="B122" s="267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393"/>
      <c r="P122" s="267"/>
      <c r="Q122" s="267"/>
      <c r="R122" s="267"/>
      <c r="S122" s="267"/>
      <c r="T122" s="267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</row>
    <row r="123" spans="2:56" s="1" customFormat="1" x14ac:dyDescent="0.2">
      <c r="B123" s="267"/>
      <c r="C123" s="267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393"/>
      <c r="P123" s="267"/>
      <c r="Q123" s="267"/>
      <c r="R123" s="267"/>
      <c r="S123" s="267"/>
      <c r="T123" s="267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  <c r="AX123" s="269"/>
      <c r="AY123" s="269"/>
      <c r="AZ123" s="269"/>
      <c r="BA123" s="269"/>
      <c r="BB123" s="269"/>
      <c r="BC123" s="269"/>
      <c r="BD123" s="269"/>
    </row>
    <row r="124" spans="2:56" s="1" customFormat="1" x14ac:dyDescent="0.2">
      <c r="B124" s="267"/>
      <c r="C124" s="267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393"/>
      <c r="P124" s="267"/>
      <c r="Q124" s="267"/>
      <c r="R124" s="267"/>
      <c r="S124" s="267"/>
      <c r="T124" s="267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  <c r="AX124" s="269"/>
      <c r="AY124" s="269"/>
      <c r="AZ124" s="269"/>
      <c r="BA124" s="269"/>
      <c r="BB124" s="269"/>
      <c r="BC124" s="269"/>
      <c r="BD124" s="269"/>
    </row>
    <row r="125" spans="2:56" s="1" customFormat="1" x14ac:dyDescent="0.2">
      <c r="B125" s="267"/>
      <c r="C125" s="267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393"/>
      <c r="P125" s="267"/>
      <c r="Q125" s="267"/>
      <c r="R125" s="267"/>
      <c r="S125" s="267"/>
      <c r="T125" s="267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  <c r="AX125" s="269"/>
      <c r="AY125" s="269"/>
      <c r="AZ125" s="269"/>
      <c r="BA125" s="269"/>
      <c r="BB125" s="269"/>
      <c r="BC125" s="269"/>
      <c r="BD125" s="269"/>
    </row>
    <row r="126" spans="2:56" s="1" customFormat="1" x14ac:dyDescent="0.2">
      <c r="B126" s="267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393"/>
      <c r="P126" s="267"/>
      <c r="Q126" s="267"/>
      <c r="R126" s="267"/>
      <c r="S126" s="267"/>
      <c r="T126" s="267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  <c r="AX126" s="269"/>
      <c r="AY126" s="269"/>
      <c r="AZ126" s="269"/>
      <c r="BA126" s="269"/>
      <c r="BB126" s="269"/>
      <c r="BC126" s="269"/>
      <c r="BD126" s="269"/>
    </row>
    <row r="127" spans="2:56" s="1" customFormat="1" x14ac:dyDescent="0.2"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393"/>
      <c r="P127" s="267"/>
      <c r="Q127" s="267"/>
      <c r="R127" s="267"/>
      <c r="S127" s="267"/>
      <c r="T127" s="267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  <c r="AX127" s="269"/>
      <c r="AY127" s="269"/>
      <c r="AZ127" s="269"/>
      <c r="BA127" s="269"/>
      <c r="BB127" s="269"/>
      <c r="BC127" s="269"/>
      <c r="BD127" s="269"/>
    </row>
    <row r="128" spans="2:56" s="1" customFormat="1" x14ac:dyDescent="0.2"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393"/>
      <c r="P128" s="267"/>
      <c r="Q128" s="267"/>
      <c r="R128" s="267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  <c r="AX128" s="269"/>
      <c r="AY128" s="269"/>
      <c r="AZ128" s="269"/>
      <c r="BA128" s="269"/>
      <c r="BB128" s="269"/>
      <c r="BC128" s="269"/>
      <c r="BD128" s="269"/>
    </row>
    <row r="129" spans="2:56" s="1" customFormat="1" x14ac:dyDescent="0.2">
      <c r="B129" s="267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394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269"/>
    </row>
    <row r="130" spans="2:56" s="1" customFormat="1" x14ac:dyDescent="0.2">
      <c r="B130" s="267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394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  <c r="AX130" s="269"/>
      <c r="AY130" s="269"/>
      <c r="AZ130" s="269"/>
      <c r="BA130" s="269"/>
      <c r="BB130" s="269"/>
      <c r="BC130" s="269"/>
      <c r="BD130" s="269"/>
    </row>
    <row r="131" spans="2:56" s="1" customFormat="1" x14ac:dyDescent="0.2">
      <c r="B131" s="267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394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69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  <c r="AX131" s="269"/>
      <c r="AY131" s="269"/>
      <c r="AZ131" s="269"/>
      <c r="BA131" s="269"/>
      <c r="BB131" s="269"/>
      <c r="BC131" s="269"/>
      <c r="BD131" s="269"/>
    </row>
    <row r="132" spans="2:56" s="1" customFormat="1" x14ac:dyDescent="0.2">
      <c r="B132" s="267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394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69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  <c r="AX132" s="269"/>
      <c r="AY132" s="269"/>
      <c r="AZ132" s="269"/>
      <c r="BA132" s="269"/>
      <c r="BB132" s="269"/>
      <c r="BC132" s="269"/>
      <c r="BD132" s="269"/>
    </row>
    <row r="133" spans="2:56" s="1" customFormat="1" x14ac:dyDescent="0.2">
      <c r="B133" s="267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394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  <c r="AX133" s="269"/>
      <c r="AY133" s="269"/>
      <c r="AZ133" s="269"/>
      <c r="BA133" s="269"/>
      <c r="BB133" s="269"/>
      <c r="BC133" s="269"/>
      <c r="BD133" s="269"/>
    </row>
    <row r="134" spans="2:56" s="1" customFormat="1" x14ac:dyDescent="0.2">
      <c r="B134" s="267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394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  <c r="AX134" s="269"/>
      <c r="AY134" s="269"/>
      <c r="AZ134" s="269"/>
      <c r="BA134" s="269"/>
      <c r="BB134" s="269"/>
      <c r="BC134" s="269"/>
      <c r="BD134" s="269"/>
    </row>
    <row r="135" spans="2:56" s="1" customFormat="1" x14ac:dyDescent="0.2">
      <c r="B135" s="267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394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69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  <c r="AX135" s="269"/>
      <c r="AY135" s="269"/>
      <c r="AZ135" s="269"/>
      <c r="BA135" s="269"/>
      <c r="BB135" s="269"/>
      <c r="BC135" s="269"/>
      <c r="BD135" s="269"/>
    </row>
    <row r="136" spans="2:56" s="1" customFormat="1" x14ac:dyDescent="0.2">
      <c r="B136" s="267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394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69"/>
      <c r="AY136" s="269"/>
      <c r="AZ136" s="269"/>
      <c r="BA136" s="269"/>
      <c r="BB136" s="269"/>
      <c r="BC136" s="269"/>
      <c r="BD136" s="269"/>
    </row>
    <row r="137" spans="2:56" s="1" customFormat="1" x14ac:dyDescent="0.2">
      <c r="B137" s="267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394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69"/>
      <c r="AY137" s="269"/>
      <c r="AZ137" s="269"/>
      <c r="BA137" s="269"/>
      <c r="BB137" s="269"/>
      <c r="BC137" s="269"/>
      <c r="BD137" s="269"/>
    </row>
    <row r="138" spans="2:56" s="1" customFormat="1" x14ac:dyDescent="0.2">
      <c r="B138" s="267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394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  <c r="AX138" s="269"/>
      <c r="AY138" s="269"/>
      <c r="AZ138" s="269"/>
      <c r="BA138" s="269"/>
      <c r="BB138" s="269"/>
      <c r="BC138" s="269"/>
      <c r="BD138" s="269"/>
    </row>
    <row r="139" spans="2:56" s="1" customFormat="1" x14ac:dyDescent="0.2">
      <c r="B139" s="267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394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  <c r="AX139" s="269"/>
      <c r="AY139" s="269"/>
      <c r="AZ139" s="269"/>
      <c r="BA139" s="269"/>
      <c r="BB139" s="269"/>
      <c r="BC139" s="269"/>
      <c r="BD139" s="269"/>
    </row>
    <row r="140" spans="2:56" s="1" customFormat="1" x14ac:dyDescent="0.2">
      <c r="B140" s="267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394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  <c r="AX140" s="269"/>
      <c r="AY140" s="269"/>
      <c r="AZ140" s="269"/>
      <c r="BA140" s="269"/>
      <c r="BB140" s="269"/>
      <c r="BC140" s="269"/>
      <c r="BD140" s="269"/>
    </row>
    <row r="141" spans="2:56" s="1" customFormat="1" x14ac:dyDescent="0.2">
      <c r="B141" s="267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394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69"/>
      <c r="AV141" s="269"/>
      <c r="AW141" s="269"/>
      <c r="AX141" s="269"/>
      <c r="AY141" s="269"/>
      <c r="AZ141" s="269"/>
      <c r="BA141" s="269"/>
      <c r="BB141" s="269"/>
      <c r="BC141" s="269"/>
      <c r="BD141" s="269"/>
    </row>
    <row r="142" spans="2:56" s="1" customFormat="1" x14ac:dyDescent="0.2">
      <c r="B142" s="267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394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269"/>
      <c r="AQ142" s="269"/>
      <c r="AR142" s="269"/>
      <c r="AS142" s="269"/>
      <c r="AT142" s="269"/>
      <c r="AU142" s="269"/>
      <c r="AV142" s="269"/>
      <c r="AW142" s="269"/>
      <c r="AX142" s="269"/>
      <c r="AY142" s="269"/>
      <c r="AZ142" s="269"/>
      <c r="BA142" s="269"/>
      <c r="BB142" s="269"/>
      <c r="BC142" s="269"/>
      <c r="BD142" s="269"/>
    </row>
    <row r="143" spans="2:56" s="1" customFormat="1" x14ac:dyDescent="0.2">
      <c r="B143" s="267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394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AW143" s="269"/>
      <c r="AX143" s="269"/>
      <c r="AY143" s="269"/>
      <c r="AZ143" s="269"/>
      <c r="BA143" s="269"/>
      <c r="BB143" s="269"/>
      <c r="BC143" s="269"/>
      <c r="BD143" s="269"/>
    </row>
    <row r="144" spans="2:56" s="1" customFormat="1" x14ac:dyDescent="0.2">
      <c r="B144" s="267"/>
      <c r="C144" s="269"/>
      <c r="D144" s="269"/>
      <c r="E144" s="269"/>
      <c r="F144" s="269"/>
      <c r="G144" s="269"/>
      <c r="H144" s="269"/>
      <c r="I144" s="269"/>
      <c r="J144" s="269"/>
      <c r="K144" s="269"/>
      <c r="L144" s="269"/>
      <c r="M144" s="269"/>
      <c r="N144" s="269"/>
      <c r="O144" s="394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  <c r="AX144" s="269"/>
      <c r="AY144" s="269"/>
      <c r="AZ144" s="269"/>
      <c r="BA144" s="269"/>
      <c r="BB144" s="269"/>
      <c r="BC144" s="269"/>
      <c r="BD144" s="269"/>
    </row>
    <row r="145" spans="2:56" s="1" customFormat="1" x14ac:dyDescent="0.2">
      <c r="B145" s="267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394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  <c r="AX145" s="269"/>
      <c r="AY145" s="269"/>
      <c r="AZ145" s="269"/>
      <c r="BA145" s="269"/>
      <c r="BB145" s="269"/>
      <c r="BC145" s="269"/>
      <c r="BD145" s="269"/>
    </row>
    <row r="146" spans="2:56" s="1" customFormat="1" x14ac:dyDescent="0.2">
      <c r="B146" s="267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394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9"/>
      <c r="AV146" s="269"/>
      <c r="AW146" s="269"/>
      <c r="AX146" s="269"/>
      <c r="AY146" s="269"/>
      <c r="AZ146" s="269"/>
      <c r="BA146" s="269"/>
      <c r="BB146" s="269"/>
      <c r="BC146" s="269"/>
      <c r="BD146" s="269"/>
    </row>
    <row r="147" spans="2:56" s="1" customFormat="1" x14ac:dyDescent="0.2">
      <c r="B147" s="267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394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  <c r="AX147" s="269"/>
      <c r="AY147" s="269"/>
      <c r="AZ147" s="269"/>
      <c r="BA147" s="269"/>
      <c r="BB147" s="269"/>
      <c r="BC147" s="269"/>
      <c r="BD147" s="269"/>
    </row>
    <row r="148" spans="2:56" s="1" customFormat="1" x14ac:dyDescent="0.2">
      <c r="B148" s="267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394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  <c r="AX148" s="269"/>
      <c r="AY148" s="269"/>
      <c r="AZ148" s="269"/>
      <c r="BA148" s="269"/>
      <c r="BB148" s="269"/>
      <c r="BC148" s="269"/>
      <c r="BD148" s="269"/>
    </row>
    <row r="149" spans="2:56" s="1" customFormat="1" x14ac:dyDescent="0.2">
      <c r="B149" s="267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394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  <c r="AX149" s="269"/>
      <c r="AY149" s="269"/>
      <c r="AZ149" s="269"/>
      <c r="BA149" s="269"/>
      <c r="BB149" s="269"/>
      <c r="BC149" s="269"/>
      <c r="BD149" s="269"/>
    </row>
    <row r="150" spans="2:56" s="1" customFormat="1" x14ac:dyDescent="0.2">
      <c r="B150" s="267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394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  <c r="AX150" s="269"/>
      <c r="AY150" s="269"/>
      <c r="AZ150" s="269"/>
      <c r="BA150" s="269"/>
      <c r="BB150" s="269"/>
      <c r="BC150" s="269"/>
      <c r="BD150" s="269"/>
    </row>
    <row r="151" spans="2:56" s="1" customFormat="1" x14ac:dyDescent="0.2">
      <c r="B151" s="267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394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  <c r="AX151" s="269"/>
      <c r="AY151" s="269"/>
      <c r="AZ151" s="269"/>
      <c r="BA151" s="269"/>
      <c r="BB151" s="269"/>
      <c r="BC151" s="269"/>
      <c r="BD151" s="269"/>
    </row>
    <row r="152" spans="2:56" s="1" customFormat="1" x14ac:dyDescent="0.2">
      <c r="B152" s="267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394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  <c r="AX152" s="269"/>
      <c r="AY152" s="269"/>
      <c r="AZ152" s="269"/>
      <c r="BA152" s="269"/>
      <c r="BB152" s="269"/>
      <c r="BC152" s="269"/>
      <c r="BD152" s="269"/>
    </row>
    <row r="153" spans="2:56" s="1" customFormat="1" x14ac:dyDescent="0.2">
      <c r="B153" s="267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394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  <c r="AT153" s="269"/>
      <c r="AU153" s="269"/>
      <c r="AV153" s="269"/>
      <c r="AW153" s="269"/>
      <c r="AX153" s="269"/>
      <c r="AY153" s="269"/>
      <c r="AZ153" s="269"/>
      <c r="BA153" s="269"/>
      <c r="BB153" s="269"/>
      <c r="BC153" s="269"/>
      <c r="BD153" s="269"/>
    </row>
    <row r="154" spans="2:56" s="1" customFormat="1" x14ac:dyDescent="0.2">
      <c r="B154" s="267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394"/>
      <c r="P154" s="269"/>
      <c r="Q154" s="269"/>
      <c r="R154" s="269"/>
      <c r="S154" s="267"/>
      <c r="T154" s="267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  <c r="AT154" s="269"/>
      <c r="AU154" s="269"/>
      <c r="AV154" s="269"/>
      <c r="AW154" s="269"/>
      <c r="AX154" s="269"/>
      <c r="AY154" s="269"/>
      <c r="AZ154" s="269"/>
      <c r="BA154" s="269"/>
      <c r="BB154" s="269"/>
      <c r="BC154" s="269"/>
      <c r="BD154" s="269"/>
    </row>
    <row r="155" spans="2:56" s="1" customFormat="1" x14ac:dyDescent="0.2">
      <c r="B155" s="267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393"/>
      <c r="P155" s="267"/>
      <c r="Q155" s="267"/>
      <c r="R155" s="267"/>
      <c r="S155" s="267"/>
      <c r="T155" s="267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  <c r="AX155" s="269"/>
      <c r="AY155" s="269"/>
      <c r="AZ155" s="269"/>
      <c r="BA155" s="269"/>
      <c r="BB155" s="269"/>
      <c r="BC155" s="269"/>
      <c r="BD155" s="269"/>
    </row>
    <row r="156" spans="2:56" s="1" customFormat="1" x14ac:dyDescent="0.2">
      <c r="B156" s="267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393"/>
      <c r="P156" s="267"/>
      <c r="Q156" s="267"/>
      <c r="R156" s="267"/>
      <c r="S156" s="267"/>
      <c r="T156" s="267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  <c r="AX156" s="269"/>
      <c r="AY156" s="269"/>
      <c r="AZ156" s="269"/>
      <c r="BA156" s="269"/>
      <c r="BB156" s="269"/>
      <c r="BC156" s="269"/>
      <c r="BD156" s="269"/>
    </row>
    <row r="157" spans="2:56" s="1" customFormat="1" x14ac:dyDescent="0.2">
      <c r="B157" s="267"/>
      <c r="C157" s="267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393"/>
      <c r="P157" s="267"/>
      <c r="Q157" s="267"/>
      <c r="R157" s="267"/>
      <c r="S157" s="267"/>
      <c r="T157" s="267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  <c r="AX157" s="269"/>
      <c r="AY157" s="269"/>
      <c r="AZ157" s="269"/>
      <c r="BA157" s="269"/>
      <c r="BB157" s="269"/>
      <c r="BC157" s="269"/>
      <c r="BD157" s="269"/>
    </row>
    <row r="158" spans="2:56" s="1" customFormat="1" x14ac:dyDescent="0.2">
      <c r="B158" s="267"/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393"/>
      <c r="P158" s="267"/>
      <c r="Q158" s="267"/>
      <c r="R158" s="267"/>
      <c r="S158" s="267"/>
      <c r="T158" s="267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  <c r="AX158" s="269"/>
      <c r="AY158" s="269"/>
      <c r="AZ158" s="269"/>
      <c r="BA158" s="269"/>
      <c r="BB158" s="269"/>
      <c r="BC158" s="269"/>
      <c r="BD158" s="269"/>
    </row>
    <row r="159" spans="2:56" s="1" customFormat="1" x14ac:dyDescent="0.2">
      <c r="B159" s="267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393"/>
      <c r="P159" s="267"/>
      <c r="Q159" s="267"/>
      <c r="R159" s="267"/>
      <c r="S159" s="267"/>
      <c r="T159" s="267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  <c r="AX159" s="269"/>
      <c r="AY159" s="269"/>
      <c r="AZ159" s="269"/>
      <c r="BA159" s="269"/>
      <c r="BB159" s="269"/>
      <c r="BC159" s="269"/>
      <c r="BD159" s="269"/>
    </row>
    <row r="160" spans="2:56" s="1" customFormat="1" x14ac:dyDescent="0.2">
      <c r="B160" s="267"/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393"/>
      <c r="P160" s="267"/>
      <c r="Q160" s="267"/>
      <c r="R160" s="267"/>
      <c r="S160" s="267"/>
      <c r="T160" s="267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  <c r="AX160" s="269"/>
      <c r="AY160" s="269"/>
      <c r="AZ160" s="269"/>
      <c r="BA160" s="269"/>
      <c r="BB160" s="269"/>
      <c r="BC160" s="269"/>
      <c r="BD160" s="269"/>
    </row>
    <row r="161" spans="2:56" s="1" customFormat="1" x14ac:dyDescent="0.2"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393"/>
      <c r="P161" s="267"/>
      <c r="Q161" s="267"/>
      <c r="R161" s="267"/>
      <c r="S161" s="267"/>
      <c r="T161" s="267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  <c r="AX161" s="269"/>
      <c r="AY161" s="269"/>
      <c r="AZ161" s="269"/>
      <c r="BA161" s="269"/>
      <c r="BB161" s="269"/>
      <c r="BC161" s="269"/>
      <c r="BD161" s="269"/>
    </row>
    <row r="162" spans="2:56" s="1" customFormat="1" x14ac:dyDescent="0.2">
      <c r="B162" s="267"/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393"/>
      <c r="P162" s="267"/>
      <c r="Q162" s="267"/>
      <c r="R162" s="267"/>
      <c r="S162" s="267"/>
      <c r="T162" s="267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  <c r="AX162" s="269"/>
      <c r="AY162" s="269"/>
      <c r="AZ162" s="269"/>
      <c r="BA162" s="269"/>
      <c r="BB162" s="269"/>
      <c r="BC162" s="269"/>
      <c r="BD162" s="269"/>
    </row>
    <row r="163" spans="2:56" s="1" customFormat="1" x14ac:dyDescent="0.2">
      <c r="B163" s="267"/>
      <c r="C163" s="267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393"/>
      <c r="P163" s="267"/>
      <c r="Q163" s="267"/>
      <c r="R163" s="267"/>
      <c r="S163" s="267"/>
      <c r="T163" s="267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  <c r="AX163" s="269"/>
      <c r="AY163" s="269"/>
      <c r="AZ163" s="269"/>
      <c r="BA163" s="269"/>
      <c r="BB163" s="269"/>
      <c r="BC163" s="269"/>
      <c r="BD163" s="269"/>
    </row>
    <row r="164" spans="2:56" s="1" customFormat="1" x14ac:dyDescent="0.2">
      <c r="B164" s="267"/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393"/>
      <c r="P164" s="267"/>
      <c r="Q164" s="267"/>
      <c r="R164" s="267"/>
      <c r="S164" s="267"/>
      <c r="T164" s="267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  <c r="AX164" s="269"/>
      <c r="AY164" s="269"/>
      <c r="AZ164" s="269"/>
      <c r="BA164" s="269"/>
      <c r="BB164" s="269"/>
      <c r="BC164" s="269"/>
      <c r="BD164" s="269"/>
    </row>
    <row r="165" spans="2:56" s="1" customFormat="1" x14ac:dyDescent="0.2">
      <c r="B165" s="267"/>
      <c r="C165" s="267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393"/>
      <c r="P165" s="267"/>
      <c r="Q165" s="267"/>
      <c r="R165" s="267"/>
      <c r="S165" s="267"/>
      <c r="T165" s="267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  <c r="AX165" s="269"/>
      <c r="AY165" s="269"/>
      <c r="AZ165" s="269"/>
      <c r="BA165" s="269"/>
      <c r="BB165" s="269"/>
      <c r="BC165" s="269"/>
      <c r="BD165" s="269"/>
    </row>
    <row r="166" spans="2:56" s="1" customFormat="1" x14ac:dyDescent="0.2">
      <c r="B166" s="267"/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393"/>
      <c r="P166" s="267"/>
      <c r="Q166" s="267"/>
      <c r="R166" s="267"/>
      <c r="S166" s="267"/>
      <c r="T166" s="267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</row>
    <row r="167" spans="2:56" s="1" customFormat="1" x14ac:dyDescent="0.2">
      <c r="B167" s="267"/>
      <c r="C167" s="267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393"/>
      <c r="P167" s="267"/>
      <c r="Q167" s="267"/>
      <c r="R167" s="267"/>
      <c r="S167" s="267"/>
      <c r="T167" s="267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</row>
    <row r="168" spans="2:56" s="1" customFormat="1" x14ac:dyDescent="0.2">
      <c r="B168" s="267"/>
      <c r="C168" s="267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393"/>
      <c r="P168" s="267"/>
      <c r="Q168" s="267"/>
      <c r="R168" s="267"/>
      <c r="S168" s="267"/>
      <c r="T168" s="267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</row>
    <row r="169" spans="2:56" s="1" customFormat="1" x14ac:dyDescent="0.2"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393"/>
      <c r="P169" s="267"/>
      <c r="Q169" s="267"/>
      <c r="R169" s="267"/>
      <c r="S169" s="267"/>
      <c r="T169" s="267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</row>
    <row r="170" spans="2:56" ht="24.95" customHeight="1" x14ac:dyDescent="0.2">
      <c r="B170" s="267"/>
      <c r="C170" s="39"/>
      <c r="D170" s="502" t="s">
        <v>68</v>
      </c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3"/>
      <c r="S170" s="267"/>
      <c r="T170" s="267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  <c r="AX170" s="269"/>
      <c r="AY170" s="269"/>
      <c r="AZ170" s="269"/>
      <c r="BA170" s="269"/>
      <c r="BB170" s="269"/>
      <c r="BC170" s="269"/>
      <c r="BD170" s="269"/>
    </row>
    <row r="171" spans="2:56" ht="14.25" x14ac:dyDescent="0.25">
      <c r="B171" s="267"/>
      <c r="C171" s="39"/>
      <c r="D171" s="406"/>
      <c r="E171" s="395"/>
      <c r="F171" s="395"/>
      <c r="G171" s="396"/>
      <c r="H171" s="396"/>
      <c r="I171" s="396"/>
      <c r="J171" s="396"/>
      <c r="K171" s="396"/>
      <c r="L171" s="396"/>
      <c r="M171" s="396"/>
      <c r="N171" s="396"/>
      <c r="O171" s="397"/>
      <c r="P171" s="396"/>
      <c r="Q171" s="395"/>
      <c r="R171" s="398"/>
      <c r="S171" s="267"/>
      <c r="T171" s="267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  <c r="AL171" s="269"/>
      <c r="AM171" s="269"/>
      <c r="AN171" s="269"/>
      <c r="AO171" s="269"/>
      <c r="AP171" s="269"/>
      <c r="AQ171" s="269"/>
      <c r="AR171" s="269"/>
      <c r="AS171" s="269"/>
      <c r="AT171" s="269"/>
      <c r="AU171" s="269"/>
      <c r="AV171" s="269"/>
      <c r="AW171" s="269"/>
      <c r="AX171" s="269"/>
      <c r="AY171" s="269"/>
      <c r="AZ171" s="269"/>
      <c r="BA171" s="269"/>
      <c r="BB171" s="269"/>
      <c r="BC171" s="269"/>
      <c r="BD171" s="269"/>
    </row>
    <row r="172" spans="2:56" ht="16.5" x14ac:dyDescent="0.3">
      <c r="B172" s="267"/>
      <c r="C172" s="39"/>
      <c r="D172" s="406"/>
      <c r="E172" s="399" t="s">
        <v>55</v>
      </c>
      <c r="F172" s="395"/>
      <c r="G172" s="396"/>
      <c r="H172" s="396"/>
      <c r="I172" s="396"/>
      <c r="J172" s="396"/>
      <c r="K172" s="396"/>
      <c r="L172" s="396"/>
      <c r="M172" s="396"/>
      <c r="N172" s="396"/>
      <c r="O172" s="397"/>
      <c r="P172" s="396"/>
      <c r="Q172" s="395"/>
      <c r="R172" s="398"/>
      <c r="S172" s="267"/>
      <c r="T172" s="267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  <c r="AX172" s="269"/>
      <c r="AY172" s="269"/>
      <c r="AZ172" s="269"/>
      <c r="BA172" s="269"/>
      <c r="BB172" s="269"/>
      <c r="BC172" s="269"/>
      <c r="BD172" s="269"/>
    </row>
    <row r="173" spans="2:56" ht="14.25" x14ac:dyDescent="0.25">
      <c r="B173" s="267"/>
      <c r="C173" s="39"/>
      <c r="D173" s="406"/>
      <c r="E173" s="395" t="s">
        <v>56</v>
      </c>
      <c r="F173" s="395"/>
      <c r="G173" s="396"/>
      <c r="H173" s="396"/>
      <c r="I173" s="396"/>
      <c r="J173" s="396"/>
      <c r="K173" s="396"/>
      <c r="L173" s="396"/>
      <c r="M173" s="396"/>
      <c r="N173" s="396"/>
      <c r="O173" s="397"/>
      <c r="P173" s="396"/>
      <c r="Q173" s="395"/>
      <c r="R173" s="398"/>
      <c r="S173" s="267"/>
      <c r="T173" s="267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  <c r="AX173" s="269"/>
      <c r="AY173" s="269"/>
      <c r="AZ173" s="269"/>
      <c r="BA173" s="269"/>
      <c r="BB173" s="269"/>
      <c r="BC173" s="269"/>
      <c r="BD173" s="269"/>
    </row>
    <row r="174" spans="2:56" ht="14.25" x14ac:dyDescent="0.25">
      <c r="B174" s="267"/>
      <c r="C174" s="39"/>
      <c r="D174" s="406"/>
      <c r="E174" s="395"/>
      <c r="F174" s="395"/>
      <c r="G174" s="396"/>
      <c r="H174" s="396"/>
      <c r="I174" s="396"/>
      <c r="J174" s="396"/>
      <c r="K174" s="396"/>
      <c r="L174" s="396"/>
      <c r="M174" s="396"/>
      <c r="N174" s="396"/>
      <c r="O174" s="397"/>
      <c r="P174" s="396"/>
      <c r="Q174" s="395"/>
      <c r="R174" s="398"/>
      <c r="S174" s="267"/>
      <c r="T174" s="267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  <c r="AX174" s="269"/>
      <c r="AY174" s="269"/>
      <c r="AZ174" s="269"/>
      <c r="BA174" s="269"/>
      <c r="BB174" s="269"/>
      <c r="BC174" s="269"/>
      <c r="BD174" s="269"/>
    </row>
    <row r="175" spans="2:56" ht="16.5" x14ac:dyDescent="0.3">
      <c r="B175" s="267"/>
      <c r="C175" s="39"/>
      <c r="D175" s="406"/>
      <c r="E175" s="399" t="s">
        <v>36</v>
      </c>
      <c r="F175" s="395"/>
      <c r="G175" s="396"/>
      <c r="H175" s="396"/>
      <c r="I175" s="396"/>
      <c r="J175" s="396"/>
      <c r="K175" s="396"/>
      <c r="L175" s="396"/>
      <c r="M175" s="396"/>
      <c r="N175" s="396"/>
      <c r="O175" s="397"/>
      <c r="P175" s="396"/>
      <c r="Q175" s="395"/>
      <c r="R175" s="398"/>
      <c r="S175" s="267"/>
      <c r="T175" s="267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  <c r="AX175" s="269"/>
      <c r="AY175" s="269"/>
      <c r="AZ175" s="269"/>
      <c r="BA175" s="269"/>
      <c r="BB175" s="269"/>
      <c r="BC175" s="269"/>
      <c r="BD175" s="269"/>
    </row>
    <row r="176" spans="2:56" ht="15.75" customHeight="1" x14ac:dyDescent="0.25">
      <c r="B176" s="267"/>
      <c r="C176" s="39"/>
      <c r="D176" s="406"/>
      <c r="E176" s="400" t="s">
        <v>57</v>
      </c>
      <c r="F176" s="395"/>
      <c r="G176" s="396"/>
      <c r="H176" s="396"/>
      <c r="I176" s="396"/>
      <c r="J176" s="396"/>
      <c r="K176" s="396"/>
      <c r="L176" s="396"/>
      <c r="M176" s="396"/>
      <c r="N176" s="396"/>
      <c r="O176" s="397"/>
      <c r="P176" s="396"/>
      <c r="Q176" s="395"/>
      <c r="R176" s="398"/>
      <c r="S176" s="267"/>
      <c r="T176" s="267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  <c r="AX176" s="269"/>
      <c r="AY176" s="269"/>
      <c r="AZ176" s="269"/>
      <c r="BA176" s="269"/>
      <c r="BB176" s="269"/>
      <c r="BC176" s="269"/>
      <c r="BD176" s="269"/>
    </row>
    <row r="177" spans="2:56" ht="14.25" x14ac:dyDescent="0.25">
      <c r="B177" s="267"/>
      <c r="C177" s="39"/>
      <c r="D177" s="406"/>
      <c r="E177" s="395" t="s">
        <v>58</v>
      </c>
      <c r="F177" s="395"/>
      <c r="G177" s="396"/>
      <c r="H177" s="396"/>
      <c r="I177" s="396"/>
      <c r="J177" s="396"/>
      <c r="K177" s="396"/>
      <c r="L177" s="396"/>
      <c r="M177" s="396"/>
      <c r="N177" s="396"/>
      <c r="O177" s="397"/>
      <c r="P177" s="396"/>
      <c r="Q177" s="395"/>
      <c r="R177" s="398"/>
      <c r="S177" s="267"/>
      <c r="T177" s="267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  <c r="AX177" s="269"/>
      <c r="AY177" s="269"/>
      <c r="AZ177" s="269"/>
      <c r="BA177" s="269"/>
      <c r="BB177" s="269"/>
      <c r="BC177" s="269"/>
      <c r="BD177" s="269"/>
    </row>
    <row r="178" spans="2:56" ht="14.25" x14ac:dyDescent="0.25">
      <c r="B178" s="267"/>
      <c r="C178" s="39"/>
      <c r="D178" s="406"/>
      <c r="E178" s="395" t="s">
        <v>59</v>
      </c>
      <c r="F178" s="395"/>
      <c r="G178" s="396"/>
      <c r="H178" s="396"/>
      <c r="I178" s="396"/>
      <c r="J178" s="396"/>
      <c r="K178" s="396"/>
      <c r="L178" s="396"/>
      <c r="M178" s="396"/>
      <c r="N178" s="396"/>
      <c r="O178" s="397"/>
      <c r="P178" s="396"/>
      <c r="Q178" s="395"/>
      <c r="R178" s="398"/>
      <c r="S178" s="267"/>
      <c r="T178" s="267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  <c r="AX178" s="269"/>
      <c r="AY178" s="269"/>
      <c r="AZ178" s="269"/>
      <c r="BA178" s="269"/>
      <c r="BB178" s="269"/>
      <c r="BC178" s="269"/>
      <c r="BD178" s="269"/>
    </row>
    <row r="179" spans="2:56" ht="15" customHeight="1" x14ac:dyDescent="0.25">
      <c r="B179" s="267"/>
      <c r="C179" s="39"/>
      <c r="D179" s="406"/>
      <c r="E179" s="400" t="s">
        <v>60</v>
      </c>
      <c r="F179" s="395"/>
      <c r="G179" s="396"/>
      <c r="H179" s="396"/>
      <c r="I179" s="396"/>
      <c r="J179" s="396"/>
      <c r="K179" s="396"/>
      <c r="L179" s="396"/>
      <c r="M179" s="396"/>
      <c r="N179" s="396"/>
      <c r="O179" s="397"/>
      <c r="P179" s="396"/>
      <c r="Q179" s="395"/>
      <c r="R179" s="398"/>
      <c r="S179" s="267"/>
      <c r="T179" s="267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  <c r="AX179" s="269"/>
      <c r="AY179" s="269"/>
      <c r="AZ179" s="269"/>
      <c r="BA179" s="269"/>
      <c r="BB179" s="269"/>
      <c r="BC179" s="269"/>
      <c r="BD179" s="269"/>
    </row>
    <row r="180" spans="2:56" ht="14.25" x14ac:dyDescent="0.25">
      <c r="B180" s="267"/>
      <c r="C180" s="39"/>
      <c r="D180" s="406"/>
      <c r="E180" s="395" t="s">
        <v>70</v>
      </c>
      <c r="F180" s="395"/>
      <c r="G180" s="396"/>
      <c r="H180" s="396"/>
      <c r="I180" s="396"/>
      <c r="J180" s="396"/>
      <c r="K180" s="396"/>
      <c r="L180" s="396"/>
      <c r="M180" s="396"/>
      <c r="N180" s="396"/>
      <c r="O180" s="397"/>
      <c r="P180" s="396"/>
      <c r="Q180" s="395"/>
      <c r="R180" s="398"/>
      <c r="S180" s="267"/>
      <c r="T180" s="267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  <c r="AX180" s="269"/>
      <c r="AY180" s="269"/>
      <c r="AZ180" s="269"/>
      <c r="BA180" s="269"/>
      <c r="BB180" s="269"/>
      <c r="BC180" s="269"/>
      <c r="BD180" s="269"/>
    </row>
    <row r="181" spans="2:56" ht="14.25" x14ac:dyDescent="0.25">
      <c r="B181" s="267"/>
      <c r="C181" s="39"/>
      <c r="D181" s="406"/>
      <c r="E181" s="395" t="s">
        <v>71</v>
      </c>
      <c r="F181" s="395"/>
      <c r="G181" s="396"/>
      <c r="H181" s="396"/>
      <c r="I181" s="396"/>
      <c r="J181" s="396"/>
      <c r="K181" s="396"/>
      <c r="L181" s="396"/>
      <c r="M181" s="396"/>
      <c r="N181" s="396"/>
      <c r="O181" s="397"/>
      <c r="P181" s="396"/>
      <c r="Q181" s="395"/>
      <c r="R181" s="398"/>
      <c r="S181" s="267"/>
      <c r="T181" s="267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  <c r="AX181" s="269"/>
      <c r="AY181" s="269"/>
      <c r="AZ181" s="269"/>
      <c r="BA181" s="269"/>
      <c r="BB181" s="269"/>
      <c r="BC181" s="269"/>
      <c r="BD181" s="269"/>
    </row>
    <row r="182" spans="2:56" ht="16.5" customHeight="1" x14ac:dyDescent="0.25">
      <c r="B182" s="267"/>
      <c r="C182" s="39"/>
      <c r="D182" s="406"/>
      <c r="E182" s="400" t="s">
        <v>62</v>
      </c>
      <c r="F182" s="395"/>
      <c r="G182" s="396"/>
      <c r="H182" s="396"/>
      <c r="I182" s="396"/>
      <c r="J182" s="396"/>
      <c r="K182" s="396"/>
      <c r="L182" s="396"/>
      <c r="M182" s="396"/>
      <c r="N182" s="396"/>
      <c r="O182" s="397"/>
      <c r="P182" s="396"/>
      <c r="Q182" s="395"/>
      <c r="R182" s="398"/>
      <c r="S182" s="267"/>
      <c r="T182" s="267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  <c r="AX182" s="269"/>
      <c r="AY182" s="269"/>
      <c r="AZ182" s="269"/>
      <c r="BA182" s="269"/>
      <c r="BB182" s="269"/>
      <c r="BC182" s="269"/>
      <c r="BD182" s="269"/>
    </row>
    <row r="183" spans="2:56" ht="14.25" x14ac:dyDescent="0.25">
      <c r="B183" s="267"/>
      <c r="C183" s="39"/>
      <c r="D183" s="406"/>
      <c r="E183" s="395" t="s">
        <v>61</v>
      </c>
      <c r="F183" s="395"/>
      <c r="G183" s="396"/>
      <c r="H183" s="396"/>
      <c r="I183" s="396"/>
      <c r="J183" s="396"/>
      <c r="K183" s="396"/>
      <c r="L183" s="396"/>
      <c r="M183" s="396"/>
      <c r="N183" s="396"/>
      <c r="O183" s="397"/>
      <c r="P183" s="396"/>
      <c r="Q183" s="395"/>
      <c r="R183" s="398"/>
      <c r="S183" s="267"/>
      <c r="T183" s="267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  <c r="AX183" s="269"/>
      <c r="AY183" s="269"/>
      <c r="AZ183" s="269"/>
      <c r="BA183" s="269"/>
      <c r="BB183" s="269"/>
      <c r="BC183" s="269"/>
      <c r="BD183" s="269"/>
    </row>
    <row r="184" spans="2:56" ht="17.25" customHeight="1" x14ac:dyDescent="0.25">
      <c r="B184" s="267"/>
      <c r="C184" s="39"/>
      <c r="D184" s="406"/>
      <c r="E184" s="400" t="s">
        <v>63</v>
      </c>
      <c r="F184" s="395"/>
      <c r="G184" s="396"/>
      <c r="H184" s="396"/>
      <c r="I184" s="396"/>
      <c r="J184" s="396"/>
      <c r="K184" s="396"/>
      <c r="L184" s="396"/>
      <c r="M184" s="396"/>
      <c r="N184" s="396"/>
      <c r="O184" s="397"/>
      <c r="P184" s="396"/>
      <c r="Q184" s="395"/>
      <c r="R184" s="398"/>
      <c r="S184" s="267"/>
      <c r="T184" s="267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  <c r="AX184" s="269"/>
      <c r="AY184" s="269"/>
      <c r="AZ184" s="269"/>
      <c r="BA184" s="269"/>
      <c r="BB184" s="269"/>
      <c r="BC184" s="269"/>
      <c r="BD184" s="269"/>
    </row>
    <row r="185" spans="2:56" ht="3.75" customHeight="1" x14ac:dyDescent="0.25">
      <c r="B185" s="267"/>
      <c r="C185" s="39"/>
      <c r="D185" s="406"/>
      <c r="E185" s="395"/>
      <c r="F185" s="395"/>
      <c r="G185" s="396"/>
      <c r="H185" s="396"/>
      <c r="I185" s="396"/>
      <c r="J185" s="396"/>
      <c r="K185" s="396"/>
      <c r="L185" s="396"/>
      <c r="M185" s="396"/>
      <c r="N185" s="396"/>
      <c r="O185" s="397"/>
      <c r="P185" s="396"/>
      <c r="Q185" s="395"/>
      <c r="R185" s="398"/>
      <c r="S185" s="267"/>
      <c r="T185" s="267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  <c r="AX185" s="269"/>
      <c r="AY185" s="269"/>
      <c r="AZ185" s="269"/>
      <c r="BA185" s="269"/>
      <c r="BB185" s="269"/>
      <c r="BC185" s="269"/>
      <c r="BD185" s="269"/>
    </row>
    <row r="186" spans="2:56" ht="14.25" x14ac:dyDescent="0.25">
      <c r="B186" s="267"/>
      <c r="C186" s="39"/>
      <c r="D186" s="406"/>
      <c r="E186" s="401" t="s">
        <v>64</v>
      </c>
      <c r="F186" s="395"/>
      <c r="G186" s="396"/>
      <c r="H186" s="396"/>
      <c r="I186" s="396"/>
      <c r="J186" s="396"/>
      <c r="K186" s="396"/>
      <c r="L186" s="396"/>
      <c r="M186" s="396"/>
      <c r="N186" s="396"/>
      <c r="O186" s="397"/>
      <c r="P186" s="396"/>
      <c r="Q186" s="395"/>
      <c r="R186" s="398"/>
      <c r="S186" s="267"/>
      <c r="T186" s="267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  <c r="AX186" s="269"/>
      <c r="AY186" s="269"/>
      <c r="AZ186" s="269"/>
      <c r="BA186" s="269"/>
      <c r="BB186" s="269"/>
      <c r="BC186" s="269"/>
      <c r="BD186" s="269"/>
    </row>
    <row r="187" spans="2:56" ht="14.25" customHeight="1" x14ac:dyDescent="0.25">
      <c r="B187" s="267"/>
      <c r="C187" s="39"/>
      <c r="D187" s="406"/>
      <c r="E187" s="401" t="s">
        <v>65</v>
      </c>
      <c r="F187" s="395"/>
      <c r="G187" s="396"/>
      <c r="H187" s="396"/>
      <c r="I187" s="396"/>
      <c r="J187" s="396"/>
      <c r="K187" s="396"/>
      <c r="L187" s="396"/>
      <c r="M187" s="396"/>
      <c r="N187" s="396"/>
      <c r="O187" s="397"/>
      <c r="P187" s="396"/>
      <c r="Q187" s="395"/>
      <c r="R187" s="398"/>
      <c r="S187" s="267"/>
      <c r="T187" s="267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  <c r="AX187" s="269"/>
      <c r="AY187" s="269"/>
      <c r="AZ187" s="269"/>
      <c r="BA187" s="269"/>
      <c r="BB187" s="269"/>
      <c r="BC187" s="269"/>
      <c r="BD187" s="269"/>
    </row>
    <row r="188" spans="2:56" ht="14.25" x14ac:dyDescent="0.25">
      <c r="B188" s="267"/>
      <c r="C188" s="39"/>
      <c r="D188" s="406"/>
      <c r="E188" s="395"/>
      <c r="F188" s="395"/>
      <c r="G188" s="396"/>
      <c r="H188" s="396"/>
      <c r="I188" s="396"/>
      <c r="J188" s="396"/>
      <c r="K188" s="396"/>
      <c r="L188" s="396"/>
      <c r="M188" s="396"/>
      <c r="N188" s="396"/>
      <c r="O188" s="397"/>
      <c r="P188" s="396"/>
      <c r="Q188" s="395"/>
      <c r="R188" s="398"/>
      <c r="S188" s="267"/>
      <c r="T188" s="267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  <c r="AX188" s="269"/>
      <c r="AY188" s="269"/>
      <c r="AZ188" s="269"/>
      <c r="BA188" s="269"/>
      <c r="BB188" s="269"/>
      <c r="BC188" s="269"/>
      <c r="BD188" s="269"/>
    </row>
    <row r="189" spans="2:56" ht="16.5" x14ac:dyDescent="0.3">
      <c r="B189" s="267"/>
      <c r="C189" s="39"/>
      <c r="D189" s="406"/>
      <c r="E189" s="399" t="s">
        <v>66</v>
      </c>
      <c r="F189" s="395"/>
      <c r="G189" s="396"/>
      <c r="H189" s="396"/>
      <c r="I189" s="396"/>
      <c r="J189" s="396"/>
      <c r="K189" s="396"/>
      <c r="L189" s="396"/>
      <c r="M189" s="396"/>
      <c r="N189" s="396"/>
      <c r="O189" s="397"/>
      <c r="P189" s="396"/>
      <c r="Q189" s="395"/>
      <c r="R189" s="398"/>
      <c r="S189" s="267"/>
      <c r="T189" s="267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  <c r="AX189" s="269"/>
      <c r="AY189" s="269"/>
      <c r="AZ189" s="269"/>
      <c r="BA189" s="269"/>
      <c r="BB189" s="269"/>
      <c r="BC189" s="269"/>
      <c r="BD189" s="269"/>
    </row>
    <row r="190" spans="2:56" ht="14.25" x14ac:dyDescent="0.25">
      <c r="B190" s="267"/>
      <c r="C190" s="39"/>
      <c r="D190" s="406"/>
      <c r="E190" s="395" t="s">
        <v>106</v>
      </c>
      <c r="F190" s="395"/>
      <c r="G190" s="396"/>
      <c r="H190" s="396"/>
      <c r="I190" s="396"/>
      <c r="J190" s="396"/>
      <c r="K190" s="396"/>
      <c r="L190" s="396"/>
      <c r="M190" s="396"/>
      <c r="N190" s="396"/>
      <c r="O190" s="397"/>
      <c r="P190" s="396"/>
      <c r="Q190" s="395"/>
      <c r="R190" s="398"/>
      <c r="S190" s="267"/>
      <c r="T190" s="267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  <c r="AX190" s="269"/>
      <c r="AY190" s="269"/>
      <c r="AZ190" s="269"/>
      <c r="BA190" s="269"/>
      <c r="BB190" s="269"/>
      <c r="BC190" s="269"/>
      <c r="BD190" s="269"/>
    </row>
    <row r="191" spans="2:56" ht="14.25" x14ac:dyDescent="0.25">
      <c r="B191" s="267"/>
      <c r="C191" s="39"/>
      <c r="D191" s="406"/>
      <c r="E191" s="395" t="s">
        <v>67</v>
      </c>
      <c r="F191" s="395"/>
      <c r="G191" s="396"/>
      <c r="H191" s="396"/>
      <c r="I191" s="396"/>
      <c r="J191" s="396"/>
      <c r="K191" s="396"/>
      <c r="L191" s="396"/>
      <c r="M191" s="396"/>
      <c r="N191" s="396"/>
      <c r="O191" s="397"/>
      <c r="P191" s="396"/>
      <c r="Q191" s="395"/>
      <c r="R191" s="398"/>
      <c r="S191" s="267"/>
      <c r="T191" s="267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  <c r="AX191" s="269"/>
      <c r="AY191" s="269"/>
      <c r="AZ191" s="269"/>
      <c r="BA191" s="269"/>
      <c r="BB191" s="269"/>
      <c r="BC191" s="269"/>
      <c r="BD191" s="269"/>
    </row>
    <row r="192" spans="2:56" ht="14.25" x14ac:dyDescent="0.25">
      <c r="B192" s="267"/>
      <c r="C192" s="39"/>
      <c r="D192" s="406"/>
      <c r="E192" s="400"/>
      <c r="F192" s="395"/>
      <c r="G192" s="396"/>
      <c r="H192" s="396"/>
      <c r="I192" s="396"/>
      <c r="J192" s="396"/>
      <c r="K192" s="396"/>
      <c r="L192" s="396"/>
      <c r="M192" s="396"/>
      <c r="N192" s="396"/>
      <c r="O192" s="397"/>
      <c r="P192" s="396"/>
      <c r="Q192" s="395"/>
      <c r="R192" s="398"/>
      <c r="S192" s="267"/>
      <c r="T192" s="267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  <c r="AX192" s="269"/>
      <c r="AY192" s="269"/>
      <c r="AZ192" s="269"/>
      <c r="BA192" s="269"/>
      <c r="BB192" s="269"/>
      <c r="BC192" s="269"/>
      <c r="BD192" s="269"/>
    </row>
    <row r="193" spans="2:56" ht="16.5" x14ac:dyDescent="0.3">
      <c r="B193" s="267"/>
      <c r="C193" s="39"/>
      <c r="D193" s="406"/>
      <c r="E193" s="402" t="s">
        <v>101</v>
      </c>
      <c r="F193" s="395"/>
      <c r="G193" s="396"/>
      <c r="H193" s="396"/>
      <c r="I193" s="396"/>
      <c r="J193" s="396"/>
      <c r="K193" s="396"/>
      <c r="L193" s="396"/>
      <c r="M193" s="396"/>
      <c r="N193" s="396"/>
      <c r="O193" s="397"/>
      <c r="P193" s="396"/>
      <c r="Q193" s="395"/>
      <c r="R193" s="398"/>
      <c r="S193" s="267"/>
      <c r="T193" s="267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  <c r="AX193" s="269"/>
      <c r="AY193" s="269"/>
      <c r="AZ193" s="269"/>
      <c r="BA193" s="269"/>
      <c r="BB193" s="269"/>
      <c r="BC193" s="269"/>
      <c r="BD193" s="269"/>
    </row>
    <row r="194" spans="2:56" ht="13.5" thickBot="1" x14ac:dyDescent="0.25">
      <c r="B194" s="267"/>
      <c r="C194" s="39"/>
      <c r="D194" s="407"/>
      <c r="E194" s="403"/>
      <c r="F194" s="403"/>
      <c r="G194" s="403"/>
      <c r="H194" s="403"/>
      <c r="I194" s="403"/>
      <c r="J194" s="403"/>
      <c r="K194" s="403"/>
      <c r="L194" s="403"/>
      <c r="M194" s="403"/>
      <c r="N194" s="403"/>
      <c r="O194" s="404"/>
      <c r="P194" s="403"/>
      <c r="Q194" s="403"/>
      <c r="R194" s="405"/>
      <c r="S194" s="267"/>
      <c r="T194" s="267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  <c r="AX194" s="269"/>
      <c r="AY194" s="269"/>
      <c r="AZ194" s="269"/>
      <c r="BA194" s="269"/>
      <c r="BB194" s="269"/>
      <c r="BC194" s="269"/>
      <c r="BD194" s="269"/>
    </row>
    <row r="195" spans="2:56" x14ac:dyDescent="0.2">
      <c r="B195" s="267"/>
      <c r="C195" s="39"/>
      <c r="D195" s="323"/>
      <c r="E195" s="324"/>
      <c r="F195" s="324"/>
      <c r="G195" s="324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5"/>
      <c r="S195" s="267"/>
      <c r="T195" s="267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  <c r="AX195" s="269"/>
      <c r="AY195" s="269"/>
      <c r="AZ195" s="269"/>
      <c r="BA195" s="269"/>
      <c r="BB195" s="269"/>
      <c r="BC195" s="269"/>
      <c r="BD195" s="269"/>
    </row>
    <row r="196" spans="2:56" x14ac:dyDescent="0.2">
      <c r="B196" s="267"/>
      <c r="C196" s="39"/>
      <c r="D196" s="326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327"/>
      <c r="S196" s="267"/>
      <c r="T196" s="267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  <c r="AX196" s="269"/>
      <c r="AY196" s="269"/>
      <c r="AZ196" s="269"/>
      <c r="BA196" s="269"/>
      <c r="BB196" s="269"/>
      <c r="BC196" s="269"/>
      <c r="BD196" s="269"/>
    </row>
    <row r="197" spans="2:56" ht="26.25" x14ac:dyDescent="0.45">
      <c r="B197" s="267"/>
      <c r="C197" s="39"/>
      <c r="D197" s="326"/>
      <c r="E197" s="336"/>
      <c r="F197" s="336"/>
      <c r="G197" s="336"/>
      <c r="H197" s="501" t="s">
        <v>99</v>
      </c>
      <c r="I197" s="501"/>
      <c r="J197" s="501"/>
      <c r="K197" s="501"/>
      <c r="L197" s="501"/>
      <c r="M197" s="501"/>
      <c r="N197" s="337"/>
      <c r="O197" s="337"/>
      <c r="P197" s="337"/>
      <c r="Q197" s="337"/>
      <c r="R197" s="338"/>
      <c r="S197" s="392"/>
      <c r="T197" s="267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  <c r="AX197" s="269"/>
      <c r="AY197" s="269"/>
      <c r="AZ197" s="269"/>
      <c r="BA197" s="269"/>
      <c r="BB197" s="269"/>
      <c r="BC197" s="269"/>
      <c r="BD197" s="269"/>
    </row>
    <row r="198" spans="2:56" ht="38.25" x14ac:dyDescent="0.65">
      <c r="B198" s="267"/>
      <c r="C198" s="39"/>
      <c r="D198" s="326"/>
      <c r="E198" s="278"/>
      <c r="F198" s="278"/>
      <c r="G198" s="278"/>
      <c r="H198" s="278"/>
      <c r="I198" s="334"/>
      <c r="J198" s="334"/>
      <c r="K198" s="334"/>
      <c r="L198" s="334"/>
      <c r="M198" s="334"/>
      <c r="N198" s="334"/>
      <c r="O198" s="334"/>
      <c r="P198" s="334"/>
      <c r="Q198" s="334"/>
      <c r="R198" s="327"/>
      <c r="S198" s="267"/>
      <c r="T198" s="267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  <c r="AX198" s="269"/>
      <c r="AY198" s="269"/>
      <c r="AZ198" s="269"/>
      <c r="BA198" s="269"/>
      <c r="BB198" s="269"/>
      <c r="BC198" s="269"/>
      <c r="BD198" s="269"/>
    </row>
    <row r="199" spans="2:56" x14ac:dyDescent="0.2">
      <c r="B199" s="267"/>
      <c r="C199" s="39"/>
      <c r="D199" s="326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327"/>
      <c r="S199" s="267"/>
      <c r="T199" s="267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  <c r="AX199" s="269"/>
      <c r="AY199" s="269"/>
      <c r="AZ199" s="269"/>
      <c r="BA199" s="269"/>
      <c r="BB199" s="269"/>
      <c r="BC199" s="269"/>
      <c r="BD199" s="269"/>
    </row>
    <row r="200" spans="2:56" x14ac:dyDescent="0.2">
      <c r="B200" s="267"/>
      <c r="C200" s="39"/>
      <c r="D200" s="326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327"/>
      <c r="S200" s="267"/>
      <c r="T200" s="267"/>
      <c r="U200" s="269"/>
      <c r="V200" s="269"/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9"/>
      <c r="AV200" s="269"/>
      <c r="AW200" s="269"/>
      <c r="AX200" s="269"/>
      <c r="AY200" s="269"/>
      <c r="AZ200" s="269"/>
      <c r="BA200" s="269"/>
      <c r="BB200" s="269"/>
      <c r="BC200" s="269"/>
      <c r="BD200" s="269"/>
    </row>
    <row r="201" spans="2:56" x14ac:dyDescent="0.2">
      <c r="B201" s="267"/>
      <c r="C201" s="39"/>
      <c r="D201" s="326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327"/>
      <c r="S201" s="267"/>
      <c r="T201" s="267"/>
      <c r="U201" s="269"/>
      <c r="V201" s="269"/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9"/>
      <c r="AV201" s="269"/>
      <c r="AW201" s="269"/>
      <c r="AX201" s="269"/>
      <c r="AY201" s="269"/>
      <c r="AZ201" s="269"/>
      <c r="BA201" s="269"/>
      <c r="BB201" s="269"/>
      <c r="BC201" s="269"/>
      <c r="BD201" s="269"/>
    </row>
    <row r="202" spans="2:56" x14ac:dyDescent="0.2">
      <c r="B202" s="267"/>
      <c r="C202" s="39"/>
      <c r="D202" s="326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327"/>
      <c r="S202" s="267"/>
      <c r="T202" s="267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  <c r="AX202" s="269"/>
      <c r="AY202" s="269"/>
      <c r="AZ202" s="269"/>
      <c r="BA202" s="269"/>
      <c r="BB202" s="269"/>
      <c r="BC202" s="269"/>
      <c r="BD202" s="269"/>
    </row>
    <row r="203" spans="2:56" x14ac:dyDescent="0.2">
      <c r="B203" s="267"/>
      <c r="C203" s="39"/>
      <c r="D203" s="326"/>
      <c r="E203" s="278"/>
      <c r="F203" s="278"/>
      <c r="G203" s="335" t="s">
        <v>97</v>
      </c>
      <c r="H203" s="278"/>
      <c r="I203" s="281"/>
      <c r="J203" s="278"/>
      <c r="K203" s="278"/>
      <c r="L203" s="278"/>
      <c r="M203" s="278"/>
      <c r="N203" s="278"/>
      <c r="O203" s="278"/>
      <c r="P203" s="278"/>
      <c r="Q203" s="278"/>
      <c r="R203" s="327"/>
      <c r="S203" s="267"/>
      <c r="T203" s="267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  <c r="AX203" s="269"/>
      <c r="AY203" s="269"/>
      <c r="AZ203" s="269"/>
      <c r="BA203" s="269"/>
      <c r="BB203" s="269"/>
      <c r="BC203" s="269"/>
      <c r="BD203" s="269"/>
    </row>
    <row r="204" spans="2:56" ht="17.25" x14ac:dyDescent="0.3">
      <c r="B204" s="267"/>
      <c r="C204" s="39"/>
      <c r="D204" s="326"/>
      <c r="E204" s="331"/>
      <c r="F204" s="331"/>
      <c r="G204" s="335" t="s">
        <v>98</v>
      </c>
      <c r="H204" s="332"/>
      <c r="I204" s="281"/>
      <c r="J204" s="332"/>
      <c r="K204" s="332"/>
      <c r="L204" s="332"/>
      <c r="M204" s="332"/>
      <c r="N204" s="332"/>
      <c r="O204" s="332"/>
      <c r="P204" s="332"/>
      <c r="Q204" s="332"/>
      <c r="R204" s="327"/>
      <c r="S204" s="267"/>
      <c r="T204" s="267"/>
      <c r="U204" s="269"/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AM204" s="269"/>
      <c r="AN204" s="269"/>
      <c r="AO204" s="269"/>
      <c r="AP204" s="269"/>
      <c r="AQ204" s="269"/>
      <c r="AR204" s="269"/>
      <c r="AS204" s="269"/>
      <c r="AT204" s="269"/>
      <c r="AU204" s="269"/>
      <c r="AV204" s="269"/>
      <c r="AW204" s="269"/>
      <c r="AX204" s="269"/>
      <c r="AY204" s="269"/>
      <c r="AZ204" s="269"/>
      <c r="BA204" s="269"/>
      <c r="BB204" s="269"/>
      <c r="BC204" s="269"/>
      <c r="BD204" s="269"/>
    </row>
    <row r="205" spans="2:56" x14ac:dyDescent="0.2">
      <c r="B205" s="267"/>
      <c r="C205" s="39"/>
      <c r="D205" s="326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327"/>
      <c r="S205" s="267"/>
      <c r="T205" s="267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  <c r="AX205" s="269"/>
      <c r="AY205" s="269"/>
      <c r="AZ205" s="269"/>
      <c r="BA205" s="269"/>
      <c r="BB205" s="269"/>
      <c r="BC205" s="269"/>
      <c r="BD205" s="269"/>
    </row>
    <row r="206" spans="2:56" x14ac:dyDescent="0.2">
      <c r="B206" s="267"/>
      <c r="C206" s="39"/>
      <c r="D206" s="326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327"/>
      <c r="S206" s="267"/>
      <c r="T206" s="267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  <c r="AX206" s="269"/>
      <c r="AY206" s="269"/>
      <c r="AZ206" s="269"/>
      <c r="BA206" s="269"/>
      <c r="BB206" s="269"/>
      <c r="BC206" s="269"/>
      <c r="BD206" s="269"/>
    </row>
    <row r="207" spans="2:56" ht="13.5" thickBot="1" x14ac:dyDescent="0.25">
      <c r="B207" s="267"/>
      <c r="C207" s="39"/>
      <c r="D207" s="328"/>
      <c r="E207" s="329"/>
      <c r="F207" s="329"/>
      <c r="G207" s="329"/>
      <c r="H207" s="329"/>
      <c r="I207" s="329"/>
      <c r="J207" s="329"/>
      <c r="K207" s="329"/>
      <c r="L207" s="329"/>
      <c r="M207" s="329"/>
      <c r="N207" s="329"/>
      <c r="O207" s="329"/>
      <c r="P207" s="329"/>
      <c r="Q207" s="329"/>
      <c r="R207" s="330"/>
      <c r="S207" s="267"/>
      <c r="T207" s="267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  <c r="AX207" s="269"/>
      <c r="AY207" s="269"/>
      <c r="AZ207" s="269"/>
      <c r="BA207" s="269"/>
      <c r="BB207" s="269"/>
      <c r="BC207" s="269"/>
      <c r="BD207" s="269"/>
    </row>
    <row r="208" spans="2:56" x14ac:dyDescent="0.2">
      <c r="B208" s="267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129"/>
      <c r="P208" s="39"/>
      <c r="Q208" s="39"/>
      <c r="R208" s="39"/>
      <c r="S208" s="267"/>
      <c r="T208" s="267"/>
      <c r="U208" s="269"/>
      <c r="V208" s="269"/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AO208" s="269"/>
      <c r="AP208" s="269"/>
      <c r="AQ208" s="269"/>
      <c r="AR208" s="269"/>
      <c r="AS208" s="269"/>
      <c r="AT208" s="269"/>
      <c r="AU208" s="269"/>
      <c r="AV208" s="269"/>
      <c r="AW208" s="269"/>
      <c r="AX208" s="269"/>
      <c r="AY208" s="269"/>
      <c r="AZ208" s="269"/>
      <c r="BA208" s="269"/>
      <c r="BB208" s="269"/>
      <c r="BC208" s="269"/>
      <c r="BD208" s="269"/>
    </row>
    <row r="209" spans="2:56" x14ac:dyDescent="0.2">
      <c r="B209" s="267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129"/>
      <c r="P209" s="39"/>
      <c r="Q209" s="39"/>
      <c r="R209" s="39"/>
      <c r="S209" s="267"/>
      <c r="T209" s="267"/>
      <c r="U209" s="269"/>
      <c r="V209" s="269"/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  <c r="AX209" s="269"/>
      <c r="AY209" s="269"/>
      <c r="AZ209" s="269"/>
      <c r="BA209" s="269"/>
      <c r="BB209" s="269"/>
      <c r="BC209" s="269"/>
      <c r="BD209" s="269"/>
    </row>
    <row r="210" spans="2:56" x14ac:dyDescent="0.2">
      <c r="B210" s="267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129"/>
      <c r="P210" s="39"/>
      <c r="Q210" s="39"/>
      <c r="R210" s="39"/>
      <c r="S210" s="267"/>
      <c r="T210" s="267"/>
      <c r="U210" s="269"/>
      <c r="V210" s="269"/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AO210" s="269"/>
      <c r="AP210" s="269"/>
      <c r="AQ210" s="269"/>
      <c r="AR210" s="269"/>
      <c r="AS210" s="269"/>
      <c r="AT210" s="269"/>
      <c r="AU210" s="269"/>
      <c r="AV210" s="269"/>
      <c r="AW210" s="269"/>
      <c r="AX210" s="269"/>
      <c r="AY210" s="269"/>
      <c r="AZ210" s="269"/>
      <c r="BA210" s="269"/>
      <c r="BB210" s="269"/>
      <c r="BC210" s="269"/>
      <c r="BD210" s="269"/>
    </row>
    <row r="211" spans="2:56" x14ac:dyDescent="0.2">
      <c r="B211" s="267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129"/>
      <c r="P211" s="39"/>
      <c r="Q211" s="39"/>
      <c r="R211" s="39"/>
      <c r="S211" s="267"/>
      <c r="T211" s="267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  <c r="AL211" s="269"/>
      <c r="AM211" s="269"/>
      <c r="AN211" s="269"/>
      <c r="AO211" s="269"/>
      <c r="AP211" s="269"/>
      <c r="AQ211" s="269"/>
      <c r="AR211" s="269"/>
      <c r="AS211" s="269"/>
      <c r="AT211" s="269"/>
      <c r="AU211" s="269"/>
      <c r="AV211" s="269"/>
      <c r="AW211" s="269"/>
      <c r="AX211" s="269"/>
      <c r="AY211" s="269"/>
      <c r="AZ211" s="269"/>
      <c r="BA211" s="269"/>
      <c r="BB211" s="269"/>
      <c r="BC211" s="269"/>
      <c r="BD211" s="269"/>
    </row>
    <row r="212" spans="2:56" x14ac:dyDescent="0.2">
      <c r="B212" s="267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129"/>
      <c r="P212" s="39"/>
      <c r="Q212" s="39"/>
      <c r="R212" s="39"/>
      <c r="S212" s="267"/>
      <c r="T212" s="267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  <c r="AX212" s="269"/>
      <c r="AY212" s="269"/>
      <c r="AZ212" s="269"/>
      <c r="BA212" s="269"/>
      <c r="BB212" s="269"/>
      <c r="BC212" s="269"/>
      <c r="BD212" s="269"/>
    </row>
    <row r="213" spans="2:56" x14ac:dyDescent="0.2">
      <c r="B213" s="267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129"/>
      <c r="P213" s="39"/>
      <c r="Q213" s="39"/>
      <c r="R213" s="39"/>
      <c r="S213" s="267"/>
      <c r="T213" s="267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AO213" s="269"/>
      <c r="AP213" s="269"/>
      <c r="AQ213" s="269"/>
      <c r="AR213" s="269"/>
      <c r="AS213" s="269"/>
      <c r="AT213" s="269"/>
      <c r="AU213" s="269"/>
      <c r="AV213" s="269"/>
      <c r="AW213" s="269"/>
      <c r="AX213" s="269"/>
      <c r="AY213" s="269"/>
      <c r="AZ213" s="269"/>
      <c r="BA213" s="269"/>
      <c r="BB213" s="269"/>
      <c r="BC213" s="269"/>
      <c r="BD213" s="269"/>
    </row>
    <row r="214" spans="2:56" x14ac:dyDescent="0.2">
      <c r="B214" s="267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129"/>
      <c r="P214" s="39"/>
      <c r="Q214" s="39"/>
      <c r="R214" s="39"/>
      <c r="S214" s="267"/>
      <c r="T214" s="267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  <c r="AX214" s="269"/>
      <c r="AY214" s="269"/>
      <c r="AZ214" s="269"/>
      <c r="BA214" s="269"/>
      <c r="BB214" s="269"/>
      <c r="BC214" s="269"/>
      <c r="BD214" s="269"/>
    </row>
    <row r="215" spans="2:56" x14ac:dyDescent="0.2">
      <c r="B215" s="267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129"/>
      <c r="P215" s="39"/>
      <c r="Q215" s="39"/>
      <c r="R215" s="39"/>
      <c r="S215" s="267"/>
      <c r="T215" s="267"/>
      <c r="U215" s="269"/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AO215" s="269"/>
      <c r="AP215" s="269"/>
      <c r="AQ215" s="269"/>
      <c r="AR215" s="269"/>
      <c r="AS215" s="269"/>
      <c r="AT215" s="269"/>
      <c r="AU215" s="269"/>
      <c r="AV215" s="269"/>
      <c r="AW215" s="269"/>
      <c r="AX215" s="269"/>
      <c r="AY215" s="269"/>
      <c r="AZ215" s="269"/>
      <c r="BA215" s="269"/>
      <c r="BB215" s="269"/>
      <c r="BC215" s="269"/>
      <c r="BD215" s="269"/>
    </row>
    <row r="216" spans="2:56" x14ac:dyDescent="0.2">
      <c r="B216" s="267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129"/>
      <c r="P216" s="39"/>
      <c r="Q216" s="39"/>
      <c r="R216" s="39"/>
      <c r="S216" s="267"/>
      <c r="T216" s="267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  <c r="AL216" s="269"/>
      <c r="AM216" s="269"/>
      <c r="AN216" s="269"/>
      <c r="AO216" s="269"/>
      <c r="AP216" s="269"/>
      <c r="AQ216" s="269"/>
      <c r="AR216" s="269"/>
      <c r="AS216" s="269"/>
      <c r="AT216" s="269"/>
      <c r="AU216" s="269"/>
      <c r="AV216" s="269"/>
      <c r="AW216" s="269"/>
      <c r="AX216" s="269"/>
      <c r="AY216" s="269"/>
      <c r="AZ216" s="269"/>
      <c r="BA216" s="269"/>
      <c r="BB216" s="269"/>
      <c r="BC216" s="269"/>
      <c r="BD216" s="269"/>
    </row>
    <row r="217" spans="2:56" x14ac:dyDescent="0.2">
      <c r="B217" s="267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129"/>
      <c r="P217" s="39"/>
      <c r="Q217" s="39"/>
      <c r="R217" s="39"/>
      <c r="S217" s="267"/>
      <c r="T217" s="267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  <c r="AJ217" s="269"/>
      <c r="AK217" s="269"/>
      <c r="AL217" s="269"/>
      <c r="AM217" s="269"/>
      <c r="AN217" s="269"/>
      <c r="AO217" s="269"/>
      <c r="AP217" s="269"/>
      <c r="AQ217" s="269"/>
      <c r="AR217" s="269"/>
      <c r="AS217" s="269"/>
      <c r="AT217" s="269"/>
      <c r="AU217" s="269"/>
      <c r="AV217" s="269"/>
      <c r="AW217" s="269"/>
      <c r="AX217" s="269"/>
      <c r="AY217" s="269"/>
      <c r="AZ217" s="269"/>
      <c r="BA217" s="269"/>
      <c r="BB217" s="269"/>
      <c r="BC217" s="269"/>
      <c r="BD217" s="269"/>
    </row>
    <row r="218" spans="2:56" x14ac:dyDescent="0.2">
      <c r="B218" s="267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129"/>
      <c r="P218" s="39"/>
      <c r="Q218" s="39"/>
      <c r="R218" s="39"/>
      <c r="S218" s="267"/>
      <c r="T218" s="267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  <c r="AL218" s="269"/>
      <c r="AM218" s="269"/>
      <c r="AN218" s="269"/>
      <c r="AO218" s="269"/>
      <c r="AP218" s="269"/>
      <c r="AQ218" s="269"/>
      <c r="AR218" s="269"/>
      <c r="AS218" s="269"/>
      <c r="AT218" s="269"/>
      <c r="AU218" s="269"/>
      <c r="AV218" s="269"/>
      <c r="AW218" s="269"/>
      <c r="AX218" s="269"/>
      <c r="AY218" s="269"/>
      <c r="AZ218" s="269"/>
      <c r="BA218" s="269"/>
      <c r="BB218" s="269"/>
      <c r="BC218" s="269"/>
      <c r="BD218" s="269"/>
    </row>
    <row r="219" spans="2:56" x14ac:dyDescent="0.2">
      <c r="B219" s="267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129"/>
      <c r="P219" s="39"/>
      <c r="Q219" s="39"/>
      <c r="R219" s="39"/>
      <c r="S219" s="267"/>
      <c r="T219" s="267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  <c r="AX219" s="269"/>
      <c r="AY219" s="269"/>
      <c r="AZ219" s="269"/>
      <c r="BA219" s="269"/>
      <c r="BB219" s="269"/>
      <c r="BC219" s="269"/>
      <c r="BD219" s="269"/>
    </row>
    <row r="220" spans="2:56" x14ac:dyDescent="0.2">
      <c r="B220" s="267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129"/>
      <c r="P220" s="39"/>
      <c r="Q220" s="39"/>
      <c r="R220" s="39"/>
      <c r="S220" s="267"/>
      <c r="T220" s="267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AK220" s="269"/>
      <c r="AL220" s="269"/>
      <c r="AM220" s="269"/>
      <c r="AN220" s="269"/>
      <c r="AO220" s="269"/>
      <c r="AP220" s="269"/>
      <c r="AQ220" s="269"/>
      <c r="AR220" s="269"/>
      <c r="AS220" s="269"/>
      <c r="AT220" s="269"/>
      <c r="AU220" s="269"/>
      <c r="AV220" s="269"/>
      <c r="AW220" s="269"/>
      <c r="AX220" s="269"/>
      <c r="AY220" s="269"/>
      <c r="AZ220" s="269"/>
      <c r="BA220" s="269"/>
      <c r="BB220" s="269"/>
      <c r="BC220" s="269"/>
      <c r="BD220" s="269"/>
    </row>
    <row r="221" spans="2:56" x14ac:dyDescent="0.2">
      <c r="B221" s="267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129"/>
      <c r="P221" s="39"/>
      <c r="Q221" s="39"/>
      <c r="R221" s="39"/>
      <c r="S221" s="267"/>
      <c r="T221" s="267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  <c r="AJ221" s="269"/>
      <c r="AK221" s="269"/>
      <c r="AL221" s="269"/>
      <c r="AM221" s="269"/>
      <c r="AN221" s="269"/>
      <c r="AO221" s="269"/>
      <c r="AP221" s="269"/>
      <c r="AQ221" s="269"/>
      <c r="AR221" s="269"/>
      <c r="AS221" s="269"/>
      <c r="AT221" s="269"/>
      <c r="AU221" s="269"/>
      <c r="AV221" s="269"/>
      <c r="AW221" s="269"/>
      <c r="AX221" s="269"/>
      <c r="AY221" s="269"/>
      <c r="AZ221" s="269"/>
      <c r="BA221" s="269"/>
      <c r="BB221" s="269"/>
      <c r="BC221" s="269"/>
      <c r="BD221" s="269"/>
    </row>
    <row r="222" spans="2:56" x14ac:dyDescent="0.2">
      <c r="B222" s="267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129"/>
      <c r="P222" s="39"/>
      <c r="Q222" s="39"/>
      <c r="R222" s="39"/>
      <c r="S222" s="267"/>
      <c r="T222" s="267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AK222" s="269"/>
      <c r="AL222" s="269"/>
      <c r="AM222" s="269"/>
      <c r="AN222" s="269"/>
      <c r="AO222" s="269"/>
      <c r="AP222" s="269"/>
      <c r="AQ222" s="269"/>
      <c r="AR222" s="269"/>
      <c r="AS222" s="269"/>
      <c r="AT222" s="269"/>
      <c r="AU222" s="269"/>
      <c r="AV222" s="269"/>
      <c r="AW222" s="269"/>
      <c r="AX222" s="269"/>
      <c r="AY222" s="269"/>
      <c r="AZ222" s="269"/>
      <c r="BA222" s="269"/>
      <c r="BB222" s="269"/>
      <c r="BC222" s="269"/>
      <c r="BD222" s="269"/>
    </row>
    <row r="223" spans="2:56" x14ac:dyDescent="0.2">
      <c r="B223" s="267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129"/>
      <c r="P223" s="39"/>
      <c r="Q223" s="39"/>
      <c r="R223" s="39"/>
      <c r="S223" s="267"/>
      <c r="T223" s="267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  <c r="AJ223" s="269"/>
      <c r="AK223" s="269"/>
      <c r="AL223" s="269"/>
      <c r="AM223" s="269"/>
      <c r="AN223" s="269"/>
      <c r="AO223" s="269"/>
      <c r="AP223" s="269"/>
      <c r="AQ223" s="269"/>
      <c r="AR223" s="269"/>
      <c r="AS223" s="269"/>
      <c r="AT223" s="269"/>
      <c r="AU223" s="269"/>
      <c r="AV223" s="269"/>
      <c r="AW223" s="269"/>
      <c r="AX223" s="269"/>
      <c r="AY223" s="269"/>
      <c r="AZ223" s="269"/>
      <c r="BA223" s="269"/>
      <c r="BB223" s="269"/>
      <c r="BC223" s="269"/>
      <c r="BD223" s="269"/>
    </row>
    <row r="224" spans="2:56" x14ac:dyDescent="0.2">
      <c r="B224" s="267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129"/>
      <c r="P224" s="39"/>
      <c r="Q224" s="39"/>
      <c r="R224" s="39"/>
      <c r="S224" s="267"/>
      <c r="T224" s="267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69"/>
      <c r="AO224" s="269"/>
      <c r="AP224" s="269"/>
      <c r="AQ224" s="269"/>
      <c r="AR224" s="269"/>
      <c r="AS224" s="269"/>
      <c r="AT224" s="269"/>
      <c r="AU224" s="269"/>
      <c r="AV224" s="269"/>
      <c r="AW224" s="269"/>
      <c r="AX224" s="269"/>
      <c r="AY224" s="269"/>
      <c r="AZ224" s="269"/>
      <c r="BA224" s="269"/>
      <c r="BB224" s="269"/>
      <c r="BC224" s="269"/>
      <c r="BD224" s="269"/>
    </row>
    <row r="225" spans="2:56" x14ac:dyDescent="0.2">
      <c r="B225" s="267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129"/>
      <c r="P225" s="39"/>
      <c r="Q225" s="39"/>
      <c r="R225" s="39"/>
      <c r="S225" s="267"/>
      <c r="T225" s="267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  <c r="AJ225" s="269"/>
      <c r="AK225" s="269"/>
      <c r="AL225" s="269"/>
      <c r="AM225" s="269"/>
      <c r="AN225" s="269"/>
      <c r="AO225" s="269"/>
      <c r="AP225" s="269"/>
      <c r="AQ225" s="269"/>
      <c r="AR225" s="269"/>
      <c r="AS225" s="269"/>
      <c r="AT225" s="269"/>
      <c r="AU225" s="269"/>
      <c r="AV225" s="269"/>
      <c r="AW225" s="269"/>
      <c r="AX225" s="269"/>
      <c r="AY225" s="269"/>
      <c r="AZ225" s="269"/>
      <c r="BA225" s="269"/>
      <c r="BB225" s="269"/>
      <c r="BC225" s="269"/>
      <c r="BD225" s="269"/>
    </row>
    <row r="226" spans="2:56" x14ac:dyDescent="0.2">
      <c r="B226" s="267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129"/>
      <c r="P226" s="39"/>
      <c r="Q226" s="39"/>
      <c r="R226" s="39"/>
      <c r="S226" s="267"/>
      <c r="T226" s="267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AK226" s="269"/>
      <c r="AL226" s="269"/>
      <c r="AM226" s="269"/>
      <c r="AN226" s="269"/>
      <c r="AO226" s="269"/>
      <c r="AP226" s="269"/>
      <c r="AQ226" s="269"/>
      <c r="AR226" s="269"/>
      <c r="AS226" s="269"/>
      <c r="AT226" s="269"/>
      <c r="AU226" s="269"/>
      <c r="AV226" s="269"/>
      <c r="AW226" s="269"/>
      <c r="AX226" s="269"/>
      <c r="AY226" s="269"/>
      <c r="AZ226" s="269"/>
      <c r="BA226" s="269"/>
      <c r="BB226" s="269"/>
      <c r="BC226" s="269"/>
      <c r="BD226" s="269"/>
    </row>
    <row r="227" spans="2:56" x14ac:dyDescent="0.2">
      <c r="B227" s="267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129"/>
      <c r="P227" s="39"/>
      <c r="Q227" s="39"/>
      <c r="R227" s="39"/>
      <c r="S227" s="267"/>
      <c r="T227" s="267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69"/>
      <c r="AR227" s="269"/>
      <c r="AS227" s="269"/>
      <c r="AT227" s="269"/>
      <c r="AU227" s="269"/>
      <c r="AV227" s="269"/>
      <c r="AW227" s="269"/>
      <c r="AX227" s="269"/>
      <c r="AY227" s="269"/>
      <c r="AZ227" s="269"/>
      <c r="BA227" s="269"/>
      <c r="BB227" s="269"/>
      <c r="BC227" s="269"/>
      <c r="BD227" s="269"/>
    </row>
    <row r="228" spans="2:56" x14ac:dyDescent="0.2">
      <c r="B228" s="267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129"/>
      <c r="P228" s="39"/>
      <c r="Q228" s="39"/>
      <c r="R228" s="39"/>
      <c r="S228" s="267"/>
      <c r="T228" s="267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  <c r="AX228" s="269"/>
      <c r="AY228" s="269"/>
      <c r="AZ228" s="269"/>
      <c r="BA228" s="269"/>
      <c r="BB228" s="269"/>
      <c r="BC228" s="269"/>
      <c r="BD228" s="269"/>
    </row>
    <row r="229" spans="2:56" x14ac:dyDescent="0.2">
      <c r="B229" s="267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129"/>
      <c r="P229" s="39"/>
      <c r="Q229" s="39"/>
      <c r="R229" s="39"/>
      <c r="S229" s="267"/>
      <c r="T229" s="267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  <c r="AL229" s="269"/>
      <c r="AM229" s="269"/>
      <c r="AN229" s="269"/>
      <c r="AO229" s="269"/>
      <c r="AP229" s="269"/>
      <c r="AQ229" s="269"/>
      <c r="AR229" s="269"/>
      <c r="AS229" s="269"/>
      <c r="AT229" s="269"/>
      <c r="AU229" s="269"/>
      <c r="AV229" s="269"/>
      <c r="AW229" s="269"/>
      <c r="AX229" s="269"/>
      <c r="AY229" s="269"/>
      <c r="AZ229" s="269"/>
      <c r="BA229" s="269"/>
      <c r="BB229" s="269"/>
      <c r="BC229" s="269"/>
      <c r="BD229" s="269"/>
    </row>
    <row r="230" spans="2:56" x14ac:dyDescent="0.2">
      <c r="B230" s="267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129"/>
      <c r="P230" s="39"/>
      <c r="Q230" s="39"/>
      <c r="R230" s="39"/>
      <c r="S230" s="267"/>
      <c r="T230" s="267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  <c r="AX230" s="269"/>
      <c r="AY230" s="269"/>
      <c r="AZ230" s="269"/>
      <c r="BA230" s="269"/>
      <c r="BB230" s="269"/>
      <c r="BC230" s="269"/>
      <c r="BD230" s="269"/>
    </row>
    <row r="231" spans="2:56" x14ac:dyDescent="0.2">
      <c r="B231" s="267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129"/>
      <c r="P231" s="39"/>
      <c r="Q231" s="39"/>
      <c r="R231" s="39"/>
      <c r="S231" s="267"/>
      <c r="T231" s="267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69"/>
      <c r="AT231" s="269"/>
      <c r="AU231" s="269"/>
      <c r="AV231" s="269"/>
      <c r="AW231" s="269"/>
      <c r="AX231" s="269"/>
      <c r="AY231" s="269"/>
      <c r="AZ231" s="269"/>
      <c r="BA231" s="269"/>
      <c r="BB231" s="269"/>
      <c r="BC231" s="269"/>
      <c r="BD231" s="269"/>
    </row>
    <row r="232" spans="2:56" x14ac:dyDescent="0.2">
      <c r="B232" s="267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129"/>
      <c r="P232" s="39"/>
      <c r="Q232" s="39"/>
      <c r="R232" s="39"/>
      <c r="S232" s="267"/>
      <c r="T232" s="267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AO232" s="269"/>
      <c r="AP232" s="269"/>
      <c r="AQ232" s="269"/>
      <c r="AR232" s="269"/>
      <c r="AS232" s="269"/>
      <c r="AT232" s="269"/>
      <c r="AU232" s="269"/>
      <c r="AV232" s="269"/>
      <c r="AW232" s="269"/>
      <c r="AX232" s="269"/>
      <c r="AY232" s="269"/>
      <c r="AZ232" s="269"/>
      <c r="BA232" s="269"/>
      <c r="BB232" s="269"/>
      <c r="BC232" s="269"/>
      <c r="BD232" s="269"/>
    </row>
    <row r="233" spans="2:56" x14ac:dyDescent="0.2">
      <c r="B233" s="267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129"/>
      <c r="P233" s="39"/>
      <c r="Q233" s="39"/>
      <c r="R233" s="39"/>
      <c r="S233" s="267"/>
      <c r="T233" s="267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69"/>
      <c r="BC233" s="269"/>
      <c r="BD233" s="269"/>
    </row>
    <row r="234" spans="2:56" x14ac:dyDescent="0.2">
      <c r="B234" s="267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129"/>
      <c r="P234" s="39"/>
      <c r="Q234" s="39"/>
      <c r="R234" s="39"/>
      <c r="S234" s="267"/>
      <c r="T234" s="267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269"/>
      <c r="AX234" s="269"/>
      <c r="AY234" s="269"/>
      <c r="AZ234" s="269"/>
      <c r="BA234" s="269"/>
      <c r="BB234" s="269"/>
      <c r="BC234" s="269"/>
      <c r="BD234" s="269"/>
    </row>
    <row r="235" spans="2:56" x14ac:dyDescent="0.2">
      <c r="B235" s="267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129"/>
      <c r="P235" s="39"/>
      <c r="Q235" s="39"/>
      <c r="R235" s="39"/>
      <c r="S235" s="267"/>
      <c r="T235" s="267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AO235" s="269"/>
      <c r="AP235" s="269"/>
      <c r="AQ235" s="269"/>
      <c r="AR235" s="269"/>
      <c r="AS235" s="269"/>
      <c r="AT235" s="269"/>
      <c r="AU235" s="269"/>
      <c r="AV235" s="269"/>
      <c r="AW235" s="269"/>
      <c r="AX235" s="269"/>
      <c r="AY235" s="269"/>
      <c r="AZ235" s="269"/>
      <c r="BA235" s="269"/>
      <c r="BB235" s="269"/>
      <c r="BC235" s="269"/>
      <c r="BD235" s="269"/>
    </row>
    <row r="236" spans="2:56" x14ac:dyDescent="0.2">
      <c r="B236" s="267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129"/>
      <c r="P236" s="39"/>
      <c r="Q236" s="39"/>
      <c r="R236" s="39"/>
      <c r="S236" s="267"/>
      <c r="T236" s="267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  <c r="AX236" s="269"/>
      <c r="AY236" s="269"/>
      <c r="AZ236" s="269"/>
      <c r="BA236" s="269"/>
      <c r="BB236" s="269"/>
      <c r="BC236" s="269"/>
      <c r="BD236" s="269"/>
    </row>
    <row r="237" spans="2:56" x14ac:dyDescent="0.2">
      <c r="B237" s="267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129"/>
      <c r="P237" s="39"/>
      <c r="Q237" s="39"/>
      <c r="R237" s="39"/>
      <c r="S237" s="267"/>
      <c r="T237" s="267"/>
      <c r="U237" s="269"/>
      <c r="V237" s="269"/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AO237" s="269"/>
      <c r="AP237" s="269"/>
      <c r="AQ237" s="269"/>
      <c r="AR237" s="269"/>
      <c r="AS237" s="269"/>
      <c r="AT237" s="269"/>
      <c r="AU237" s="269"/>
      <c r="AV237" s="269"/>
      <c r="AW237" s="269"/>
      <c r="AX237" s="269"/>
      <c r="AY237" s="269"/>
      <c r="AZ237" s="269"/>
      <c r="BA237" s="269"/>
      <c r="BB237" s="269"/>
      <c r="BC237" s="269"/>
      <c r="BD237" s="269"/>
    </row>
    <row r="238" spans="2:56" x14ac:dyDescent="0.2">
      <c r="B238" s="267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129"/>
      <c r="P238" s="39"/>
      <c r="Q238" s="39"/>
      <c r="R238" s="39"/>
      <c r="S238" s="267"/>
      <c r="T238" s="267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269"/>
      <c r="AX238" s="269"/>
      <c r="AY238" s="269"/>
      <c r="AZ238" s="269"/>
      <c r="BA238" s="269"/>
      <c r="BB238" s="269"/>
      <c r="BC238" s="269"/>
      <c r="BD238" s="269"/>
    </row>
    <row r="239" spans="2:56" x14ac:dyDescent="0.2">
      <c r="B239" s="267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129"/>
      <c r="P239" s="39"/>
      <c r="Q239" s="39"/>
      <c r="R239" s="39"/>
      <c r="S239" s="267"/>
      <c r="T239" s="267"/>
      <c r="U239" s="269"/>
      <c r="V239" s="269"/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  <c r="AL239" s="269"/>
      <c r="AM239" s="269"/>
      <c r="AN239" s="269"/>
      <c r="AO239" s="269"/>
      <c r="AP239" s="269"/>
      <c r="AQ239" s="269"/>
      <c r="AR239" s="269"/>
      <c r="AS239" s="269"/>
      <c r="AT239" s="269"/>
      <c r="AU239" s="269"/>
      <c r="AV239" s="269"/>
      <c r="AW239" s="269"/>
      <c r="AX239" s="269"/>
      <c r="AY239" s="269"/>
      <c r="AZ239" s="269"/>
      <c r="BA239" s="269"/>
      <c r="BB239" s="269"/>
      <c r="BC239" s="269"/>
      <c r="BD239" s="269"/>
    </row>
    <row r="240" spans="2:56" x14ac:dyDescent="0.2">
      <c r="B240" s="267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129"/>
      <c r="P240" s="39"/>
      <c r="Q240" s="39"/>
      <c r="R240" s="39"/>
      <c r="S240" s="267"/>
      <c r="T240" s="267"/>
      <c r="U240" s="269"/>
      <c r="V240" s="269"/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  <c r="AX240" s="269"/>
      <c r="AY240" s="269"/>
      <c r="AZ240" s="269"/>
      <c r="BA240" s="269"/>
      <c r="BB240" s="269"/>
      <c r="BC240" s="269"/>
      <c r="BD240" s="269"/>
    </row>
    <row r="241" spans="2:56" x14ac:dyDescent="0.2">
      <c r="B241" s="267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129"/>
      <c r="P241" s="39"/>
      <c r="Q241" s="39"/>
      <c r="R241" s="39"/>
      <c r="S241" s="267"/>
      <c r="T241" s="267"/>
      <c r="U241" s="269"/>
      <c r="V241" s="269"/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  <c r="AL241" s="269"/>
      <c r="AM241" s="269"/>
      <c r="AN241" s="269"/>
      <c r="AO241" s="269"/>
      <c r="AP241" s="269"/>
      <c r="AQ241" s="269"/>
      <c r="AR241" s="269"/>
      <c r="AS241" s="269"/>
      <c r="AT241" s="269"/>
      <c r="AU241" s="269"/>
      <c r="AV241" s="269"/>
      <c r="AW241" s="269"/>
      <c r="AX241" s="269"/>
      <c r="AY241" s="269"/>
      <c r="AZ241" s="269"/>
      <c r="BA241" s="269"/>
      <c r="BB241" s="269"/>
      <c r="BC241" s="269"/>
      <c r="BD241" s="269"/>
    </row>
    <row r="242" spans="2:56" x14ac:dyDescent="0.2">
      <c r="B242" s="267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129"/>
      <c r="P242" s="39"/>
      <c r="Q242" s="39"/>
      <c r="R242" s="39"/>
      <c r="S242" s="267"/>
      <c r="T242" s="267"/>
      <c r="U242" s="269"/>
      <c r="V242" s="269"/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  <c r="AL242" s="269"/>
      <c r="AM242" s="269"/>
      <c r="AN242" s="269"/>
      <c r="AO242" s="269"/>
      <c r="AP242" s="269"/>
      <c r="AQ242" s="269"/>
      <c r="AR242" s="269"/>
      <c r="AS242" s="269"/>
      <c r="AT242" s="269"/>
      <c r="AU242" s="269"/>
      <c r="AV242" s="269"/>
      <c r="AW242" s="269"/>
      <c r="AX242" s="269"/>
      <c r="AY242" s="269"/>
      <c r="AZ242" s="269"/>
      <c r="BA242" s="269"/>
      <c r="BB242" s="269"/>
      <c r="BC242" s="269"/>
      <c r="BD242" s="269"/>
    </row>
    <row r="243" spans="2:56" x14ac:dyDescent="0.2">
      <c r="B243" s="267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129"/>
      <c r="P243" s="39"/>
      <c r="Q243" s="39"/>
      <c r="R243" s="39"/>
      <c r="S243" s="267"/>
      <c r="T243" s="267"/>
      <c r="U243" s="269"/>
      <c r="V243" s="269"/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  <c r="AL243" s="269"/>
      <c r="AM243" s="269"/>
      <c r="AN243" s="269"/>
      <c r="AO243" s="269"/>
      <c r="AP243" s="269"/>
      <c r="AQ243" s="269"/>
      <c r="AR243" s="269"/>
      <c r="AS243" s="269"/>
      <c r="AT243" s="269"/>
      <c r="AU243" s="269"/>
      <c r="AV243" s="269"/>
      <c r="AW243" s="269"/>
      <c r="AX243" s="269"/>
      <c r="AY243" s="269"/>
      <c r="AZ243" s="269"/>
      <c r="BA243" s="269"/>
      <c r="BB243" s="269"/>
      <c r="BC243" s="269"/>
      <c r="BD243" s="269"/>
    </row>
    <row r="244" spans="2:56" x14ac:dyDescent="0.2">
      <c r="B244" s="267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129"/>
      <c r="P244" s="39"/>
      <c r="Q244" s="39"/>
      <c r="R244" s="39"/>
      <c r="S244" s="267"/>
      <c r="T244" s="267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  <c r="AX244" s="269"/>
      <c r="AY244" s="269"/>
      <c r="AZ244" s="269"/>
      <c r="BA244" s="269"/>
      <c r="BB244" s="269"/>
      <c r="BC244" s="269"/>
      <c r="BD244" s="269"/>
    </row>
    <row r="245" spans="2:56" x14ac:dyDescent="0.2">
      <c r="B245" s="267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129"/>
      <c r="P245" s="39"/>
      <c r="Q245" s="39"/>
      <c r="R245" s="39"/>
      <c r="S245" s="267"/>
      <c r="T245" s="267"/>
      <c r="U245" s="269"/>
      <c r="V245" s="269"/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  <c r="AX245" s="269"/>
      <c r="AY245" s="269"/>
      <c r="AZ245" s="269"/>
      <c r="BA245" s="269"/>
      <c r="BB245" s="269"/>
      <c r="BC245" s="269"/>
      <c r="BD245" s="269"/>
    </row>
    <row r="246" spans="2:56" x14ac:dyDescent="0.2">
      <c r="B246" s="267"/>
      <c r="C246" s="39"/>
      <c r="D246" s="39"/>
      <c r="E246" s="68"/>
      <c r="F246" s="183"/>
      <c r="G246" s="183"/>
      <c r="H246" s="183"/>
      <c r="I246" s="68" t="s">
        <v>69</v>
      </c>
      <c r="J246" s="183"/>
      <c r="K246" s="183"/>
      <c r="L246" s="39"/>
      <c r="M246" s="39"/>
      <c r="N246" s="39"/>
      <c r="O246" s="129"/>
      <c r="P246" s="39"/>
      <c r="Q246" s="39"/>
      <c r="R246" s="39"/>
      <c r="S246" s="267"/>
      <c r="T246" s="267"/>
      <c r="U246" s="269"/>
      <c r="V246" s="269"/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  <c r="AL246" s="269"/>
      <c r="AM246" s="269"/>
      <c r="AN246" s="269"/>
      <c r="AO246" s="269"/>
      <c r="AP246" s="269"/>
      <c r="AQ246" s="269"/>
      <c r="AR246" s="269"/>
      <c r="AS246" s="269"/>
      <c r="AT246" s="269"/>
      <c r="AU246" s="269"/>
      <c r="AV246" s="269"/>
      <c r="AW246" s="269"/>
      <c r="AX246" s="269"/>
      <c r="AY246" s="269"/>
      <c r="AZ246" s="269"/>
      <c r="BA246" s="269"/>
      <c r="BB246" s="269"/>
      <c r="BC246" s="269"/>
      <c r="BD246" s="269"/>
    </row>
    <row r="247" spans="2:56" x14ac:dyDescent="0.2">
      <c r="B247" s="267"/>
      <c r="C247" s="39"/>
      <c r="D247" s="39"/>
      <c r="E247" s="68"/>
      <c r="F247" s="183"/>
      <c r="G247" s="183"/>
      <c r="H247" s="183"/>
      <c r="I247" s="178">
        <f>CÁLCULOS!$M$16</f>
        <v>2.2600000000000002</v>
      </c>
      <c r="J247" s="183"/>
      <c r="K247" s="183"/>
      <c r="L247" s="39"/>
      <c r="M247" s="39"/>
      <c r="N247" s="39"/>
      <c r="O247" s="129"/>
      <c r="P247" s="39"/>
      <c r="Q247" s="39"/>
      <c r="R247" s="39"/>
      <c r="S247" s="267"/>
      <c r="T247" s="267"/>
      <c r="U247" s="269"/>
      <c r="V247" s="269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69"/>
      <c r="AG247" s="269"/>
      <c r="AH247" s="269"/>
      <c r="AI247" s="269"/>
      <c r="AJ247" s="269"/>
      <c r="AK247" s="269"/>
      <c r="AL247" s="269"/>
      <c r="AM247" s="269"/>
      <c r="AN247" s="269"/>
      <c r="AO247" s="269"/>
      <c r="AP247" s="269"/>
      <c r="AQ247" s="269"/>
      <c r="AR247" s="269"/>
      <c r="AS247" s="269"/>
      <c r="AT247" s="269"/>
      <c r="AU247" s="269"/>
      <c r="AV247" s="269"/>
      <c r="AW247" s="269"/>
      <c r="AX247" s="269"/>
      <c r="AY247" s="269"/>
      <c r="AZ247" s="269"/>
      <c r="BA247" s="269"/>
      <c r="BB247" s="269"/>
      <c r="BC247" s="269"/>
      <c r="BD247" s="269"/>
    </row>
    <row r="248" spans="2:56" x14ac:dyDescent="0.2">
      <c r="B248" s="267"/>
      <c r="C248" s="39"/>
      <c r="D248" s="39"/>
      <c r="E248" s="68"/>
      <c r="F248" s="183"/>
      <c r="G248" s="183"/>
      <c r="H248" s="183"/>
      <c r="I248" s="178">
        <f>CÁLCULOS!$M$32</f>
        <v>3.18</v>
      </c>
      <c r="J248" s="183"/>
      <c r="K248" s="183"/>
      <c r="L248" s="39"/>
      <c r="M248" s="39"/>
      <c r="N248" s="39"/>
      <c r="O248" s="129"/>
      <c r="P248" s="39"/>
      <c r="Q248" s="39"/>
      <c r="R248" s="39"/>
      <c r="S248" s="267"/>
      <c r="T248" s="267"/>
      <c r="U248" s="269"/>
      <c r="V248" s="269"/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AK248" s="269"/>
      <c r="AL248" s="269"/>
      <c r="AM248" s="269"/>
      <c r="AN248" s="269"/>
      <c r="AO248" s="269"/>
      <c r="AP248" s="269"/>
      <c r="AQ248" s="269"/>
      <c r="AR248" s="269"/>
      <c r="AS248" s="269"/>
      <c r="AT248" s="269"/>
      <c r="AU248" s="269"/>
      <c r="AV248" s="269"/>
      <c r="AW248" s="269"/>
      <c r="AX248" s="269"/>
      <c r="AY248" s="269"/>
      <c r="AZ248" s="269"/>
      <c r="BA248" s="269"/>
      <c r="BB248" s="269"/>
      <c r="BC248" s="269"/>
      <c r="BD248" s="269"/>
    </row>
    <row r="249" spans="2:56" x14ac:dyDescent="0.2">
      <c r="B249" s="267"/>
      <c r="C249" s="39"/>
      <c r="D249" s="39"/>
      <c r="E249" s="183"/>
      <c r="F249" s="183"/>
      <c r="G249" s="183"/>
      <c r="H249" s="183"/>
      <c r="I249" s="183"/>
      <c r="J249" s="183"/>
      <c r="K249" s="183"/>
      <c r="L249" s="39"/>
      <c r="M249" s="39"/>
      <c r="N249" s="39"/>
      <c r="O249" s="129"/>
      <c r="P249" s="39"/>
      <c r="Q249" s="39"/>
      <c r="R249" s="39"/>
      <c r="S249" s="267"/>
      <c r="T249" s="267"/>
      <c r="U249" s="269"/>
      <c r="V249" s="269"/>
      <c r="W249" s="269"/>
      <c r="X249" s="269"/>
      <c r="Y249" s="269"/>
      <c r="Z249" s="269"/>
      <c r="AA249" s="269"/>
      <c r="AB249" s="269"/>
      <c r="AC249" s="269"/>
      <c r="AD249" s="269"/>
      <c r="AE249" s="269"/>
      <c r="AF249" s="269"/>
      <c r="AG249" s="269"/>
      <c r="AH249" s="269"/>
      <c r="AI249" s="269"/>
      <c r="AJ249" s="269"/>
      <c r="AK249" s="269"/>
      <c r="AL249" s="269"/>
      <c r="AM249" s="269"/>
      <c r="AN249" s="269"/>
      <c r="AO249" s="269"/>
      <c r="AP249" s="269"/>
      <c r="AQ249" s="269"/>
      <c r="AR249" s="269"/>
      <c r="AS249" s="269"/>
      <c r="AT249" s="269"/>
      <c r="AU249" s="269"/>
      <c r="AV249" s="269"/>
      <c r="AW249" s="269"/>
      <c r="AX249" s="269"/>
      <c r="AY249" s="269"/>
      <c r="AZ249" s="269"/>
      <c r="BA249" s="269"/>
      <c r="BB249" s="269"/>
      <c r="BC249" s="269"/>
      <c r="BD249" s="269"/>
    </row>
    <row r="250" spans="2:56" x14ac:dyDescent="0.2">
      <c r="B250" s="267"/>
      <c r="C250" s="39"/>
      <c r="D250" s="39"/>
      <c r="E250" s="183"/>
      <c r="F250" s="183"/>
      <c r="G250" s="183"/>
      <c r="H250" s="183"/>
      <c r="I250" s="183"/>
      <c r="J250" s="183"/>
      <c r="K250" s="183"/>
      <c r="L250" s="39"/>
      <c r="M250" s="39"/>
      <c r="N250" s="39"/>
      <c r="O250" s="129"/>
      <c r="P250" s="39"/>
      <c r="Q250" s="39"/>
      <c r="R250" s="39"/>
      <c r="S250" s="267"/>
      <c r="T250" s="267"/>
      <c r="U250" s="269"/>
      <c r="V250" s="269"/>
      <c r="W250" s="269"/>
      <c r="X250" s="269"/>
      <c r="Y250" s="269"/>
      <c r="Z250" s="269"/>
      <c r="AA250" s="269"/>
      <c r="AB250" s="269"/>
      <c r="AC250" s="269"/>
      <c r="AD250" s="269"/>
      <c r="AE250" s="269"/>
      <c r="AF250" s="269"/>
      <c r="AG250" s="269"/>
      <c r="AH250" s="269"/>
      <c r="AI250" s="269"/>
      <c r="AJ250" s="269"/>
      <c r="AK250" s="269"/>
      <c r="AL250" s="269"/>
      <c r="AM250" s="269"/>
      <c r="AN250" s="269"/>
      <c r="AO250" s="269"/>
      <c r="AP250" s="269"/>
      <c r="AQ250" s="269"/>
      <c r="AR250" s="269"/>
      <c r="AS250" s="269"/>
      <c r="AT250" s="269"/>
      <c r="AU250" s="269"/>
      <c r="AV250" s="269"/>
      <c r="AW250" s="269"/>
      <c r="AX250" s="269"/>
      <c r="AY250" s="269"/>
      <c r="AZ250" s="269"/>
      <c r="BA250" s="269"/>
      <c r="BB250" s="269"/>
      <c r="BC250" s="269"/>
      <c r="BD250" s="269"/>
    </row>
    <row r="251" spans="2:56" x14ac:dyDescent="0.2">
      <c r="B251" s="267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129"/>
      <c r="P251" s="39"/>
      <c r="Q251" s="39"/>
      <c r="R251" s="39"/>
      <c r="S251" s="267"/>
      <c r="T251" s="267"/>
      <c r="U251" s="269"/>
      <c r="V251" s="269"/>
      <c r="W251" s="269"/>
      <c r="X251" s="269"/>
      <c r="Y251" s="269"/>
      <c r="Z251" s="269"/>
      <c r="AA251" s="269"/>
      <c r="AB251" s="269"/>
      <c r="AC251" s="269"/>
      <c r="AD251" s="269"/>
      <c r="AE251" s="269"/>
      <c r="AF251" s="269"/>
      <c r="AG251" s="269"/>
      <c r="AH251" s="269"/>
      <c r="AI251" s="269"/>
      <c r="AJ251" s="269"/>
      <c r="AK251" s="269"/>
      <c r="AL251" s="269"/>
      <c r="AM251" s="269"/>
      <c r="AN251" s="269"/>
      <c r="AO251" s="269"/>
      <c r="AP251" s="269"/>
      <c r="AQ251" s="269"/>
      <c r="AR251" s="269"/>
      <c r="AS251" s="269"/>
      <c r="AT251" s="269"/>
      <c r="AU251" s="269"/>
      <c r="AV251" s="269"/>
      <c r="AW251" s="269"/>
      <c r="AX251" s="269"/>
      <c r="AY251" s="269"/>
      <c r="AZ251" s="269"/>
      <c r="BA251" s="269"/>
      <c r="BB251" s="269"/>
      <c r="BC251" s="269"/>
      <c r="BD251" s="269"/>
    </row>
    <row r="252" spans="2:56" x14ac:dyDescent="0.2">
      <c r="B252" s="267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129"/>
      <c r="P252" s="39"/>
      <c r="Q252" s="39"/>
      <c r="R252" s="39"/>
      <c r="S252" s="267"/>
      <c r="T252" s="267"/>
      <c r="U252" s="269"/>
      <c r="V252" s="269"/>
      <c r="W252" s="269"/>
      <c r="X252" s="269"/>
      <c r="Y252" s="269"/>
      <c r="Z252" s="269"/>
      <c r="AA252" s="269"/>
      <c r="AB252" s="269"/>
      <c r="AC252" s="269"/>
      <c r="AD252" s="269"/>
      <c r="AE252" s="269"/>
      <c r="AF252" s="269"/>
      <c r="AG252" s="269"/>
      <c r="AH252" s="269"/>
      <c r="AI252" s="269"/>
      <c r="AJ252" s="269"/>
      <c r="AK252" s="269"/>
      <c r="AL252" s="269"/>
      <c r="AM252" s="269"/>
      <c r="AN252" s="269"/>
      <c r="AO252" s="269"/>
      <c r="AP252" s="269"/>
      <c r="AQ252" s="269"/>
      <c r="AR252" s="269"/>
      <c r="AS252" s="269"/>
      <c r="AT252" s="269"/>
      <c r="AU252" s="269"/>
      <c r="AV252" s="269"/>
      <c r="AW252" s="269"/>
      <c r="AX252" s="269"/>
      <c r="AY252" s="269"/>
      <c r="AZ252" s="269"/>
      <c r="BA252" s="269"/>
      <c r="BB252" s="269"/>
      <c r="BC252" s="269"/>
      <c r="BD252" s="269"/>
    </row>
    <row r="253" spans="2:56" x14ac:dyDescent="0.2">
      <c r="B253" s="267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129"/>
      <c r="P253" s="39"/>
      <c r="Q253" s="39"/>
      <c r="R253" s="39"/>
      <c r="S253" s="267"/>
      <c r="T253" s="267"/>
      <c r="U253" s="269"/>
      <c r="V253" s="269"/>
      <c r="W253" s="269"/>
      <c r="X253" s="269"/>
      <c r="Y253" s="269"/>
      <c r="Z253" s="269"/>
      <c r="AA253" s="269"/>
      <c r="AB253" s="269"/>
      <c r="AC253" s="269"/>
      <c r="AD253" s="269"/>
      <c r="AE253" s="269"/>
      <c r="AF253" s="269"/>
      <c r="AG253" s="269"/>
      <c r="AH253" s="269"/>
      <c r="AI253" s="269"/>
      <c r="AJ253" s="269"/>
      <c r="AK253" s="269"/>
      <c r="AL253" s="269"/>
      <c r="AM253" s="269"/>
      <c r="AN253" s="269"/>
      <c r="AO253" s="269"/>
      <c r="AP253" s="269"/>
      <c r="AQ253" s="269"/>
      <c r="AR253" s="269"/>
      <c r="AS253" s="269"/>
      <c r="AT253" s="269"/>
      <c r="AU253" s="269"/>
      <c r="AV253" s="269"/>
      <c r="AW253" s="269"/>
      <c r="AX253" s="269"/>
      <c r="AY253" s="269"/>
      <c r="AZ253" s="269"/>
      <c r="BA253" s="269"/>
      <c r="BB253" s="269"/>
      <c r="BC253" s="269"/>
      <c r="BD253" s="269"/>
    </row>
    <row r="254" spans="2:56" x14ac:dyDescent="0.2">
      <c r="B254" s="267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129"/>
      <c r="P254" s="39"/>
      <c r="Q254" s="39"/>
      <c r="R254" s="39"/>
      <c r="S254" s="267"/>
      <c r="T254" s="267"/>
      <c r="U254" s="269"/>
      <c r="V254" s="269"/>
      <c r="W254" s="269"/>
      <c r="X254" s="269"/>
      <c r="Y254" s="269"/>
      <c r="Z254" s="269"/>
      <c r="AA254" s="269"/>
      <c r="AB254" s="269"/>
      <c r="AC254" s="269"/>
      <c r="AD254" s="269"/>
      <c r="AE254" s="269"/>
      <c r="AF254" s="269"/>
      <c r="AG254" s="269"/>
      <c r="AH254" s="269"/>
      <c r="AI254" s="269"/>
      <c r="AJ254" s="269"/>
      <c r="AK254" s="269"/>
      <c r="AL254" s="269"/>
      <c r="AM254" s="269"/>
      <c r="AN254" s="269"/>
      <c r="AO254" s="269"/>
      <c r="AP254" s="269"/>
      <c r="AQ254" s="269"/>
      <c r="AR254" s="269"/>
      <c r="AS254" s="269"/>
      <c r="AT254" s="269"/>
      <c r="AU254" s="269"/>
      <c r="AV254" s="269"/>
      <c r="AW254" s="269"/>
      <c r="AX254" s="269"/>
      <c r="AY254" s="269"/>
      <c r="AZ254" s="269"/>
      <c r="BA254" s="269"/>
      <c r="BB254" s="269"/>
      <c r="BC254" s="269"/>
      <c r="BD254" s="269"/>
    </row>
    <row r="255" spans="2:56" x14ac:dyDescent="0.2">
      <c r="B255" s="267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129"/>
      <c r="P255" s="39"/>
      <c r="Q255" s="39"/>
      <c r="R255" s="39"/>
      <c r="S255" s="267"/>
      <c r="T255" s="267"/>
      <c r="U255" s="269"/>
      <c r="V255" s="269"/>
      <c r="W255" s="269"/>
      <c r="X255" s="269"/>
      <c r="Y255" s="269"/>
      <c r="Z255" s="269"/>
      <c r="AA255" s="269"/>
      <c r="AB255" s="269"/>
      <c r="AC255" s="269"/>
      <c r="AD255" s="269"/>
      <c r="AE255" s="269"/>
      <c r="AF255" s="269"/>
      <c r="AG255" s="269"/>
      <c r="AH255" s="269"/>
      <c r="AI255" s="269"/>
      <c r="AJ255" s="269"/>
      <c r="AK255" s="269"/>
      <c r="AL255" s="269"/>
      <c r="AM255" s="269"/>
      <c r="AN255" s="269"/>
      <c r="AO255" s="269"/>
      <c r="AP255" s="269"/>
      <c r="AQ255" s="269"/>
      <c r="AR255" s="269"/>
      <c r="AS255" s="269"/>
      <c r="AT255" s="269"/>
      <c r="AU255" s="269"/>
      <c r="AV255" s="269"/>
      <c r="AW255" s="269"/>
      <c r="AX255" s="269"/>
      <c r="AY255" s="269"/>
      <c r="AZ255" s="269"/>
      <c r="BA255" s="269"/>
      <c r="BB255" s="269"/>
      <c r="BC255" s="269"/>
      <c r="BD255" s="269"/>
    </row>
    <row r="256" spans="2:56" x14ac:dyDescent="0.2">
      <c r="B256" s="267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129"/>
      <c r="P256" s="39"/>
      <c r="Q256" s="39"/>
      <c r="R256" s="39"/>
      <c r="S256" s="267"/>
      <c r="T256" s="267"/>
      <c r="U256" s="269"/>
      <c r="V256" s="269"/>
      <c r="W256" s="269"/>
      <c r="X256" s="269"/>
      <c r="Y256" s="269"/>
      <c r="Z256" s="269"/>
      <c r="AA256" s="269"/>
      <c r="AB256" s="269"/>
      <c r="AC256" s="269"/>
      <c r="AD256" s="269"/>
      <c r="AE256" s="269"/>
      <c r="AF256" s="269"/>
      <c r="AG256" s="269"/>
      <c r="AH256" s="269"/>
      <c r="AI256" s="269"/>
      <c r="AJ256" s="269"/>
      <c r="AK256" s="269"/>
      <c r="AL256" s="269"/>
      <c r="AM256" s="269"/>
      <c r="AN256" s="269"/>
      <c r="AO256" s="269"/>
      <c r="AP256" s="269"/>
      <c r="AQ256" s="269"/>
      <c r="AR256" s="269"/>
      <c r="AS256" s="269"/>
      <c r="AT256" s="269"/>
      <c r="AU256" s="269"/>
      <c r="AV256" s="269"/>
      <c r="AW256" s="269"/>
      <c r="AX256" s="269"/>
      <c r="AY256" s="269"/>
      <c r="AZ256" s="269"/>
      <c r="BA256" s="269"/>
      <c r="BB256" s="269"/>
      <c r="BC256" s="269"/>
      <c r="BD256" s="269"/>
    </row>
    <row r="257" spans="2:56" x14ac:dyDescent="0.2">
      <c r="B257" s="267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129"/>
      <c r="P257" s="39"/>
      <c r="Q257" s="39"/>
      <c r="R257" s="39"/>
      <c r="S257" s="267"/>
      <c r="T257" s="267"/>
      <c r="U257" s="269"/>
      <c r="V257" s="269"/>
      <c r="W257" s="269"/>
      <c r="X257" s="269"/>
      <c r="Y257" s="269"/>
      <c r="Z257" s="269"/>
      <c r="AA257" s="269"/>
      <c r="AB257" s="269"/>
      <c r="AC257" s="269"/>
      <c r="AD257" s="269"/>
      <c r="AE257" s="269"/>
      <c r="AF257" s="269"/>
      <c r="AG257" s="269"/>
      <c r="AH257" s="269"/>
      <c r="AI257" s="269"/>
      <c r="AJ257" s="269"/>
      <c r="AK257" s="269"/>
      <c r="AL257" s="269"/>
      <c r="AM257" s="269"/>
      <c r="AN257" s="269"/>
      <c r="AO257" s="269"/>
      <c r="AP257" s="269"/>
      <c r="AQ257" s="269"/>
      <c r="AR257" s="269"/>
      <c r="AS257" s="269"/>
      <c r="AT257" s="269"/>
      <c r="AU257" s="269"/>
      <c r="AV257" s="269"/>
      <c r="AW257" s="269"/>
      <c r="AX257" s="269"/>
      <c r="AY257" s="269"/>
      <c r="AZ257" s="269"/>
      <c r="BA257" s="269"/>
      <c r="BB257" s="269"/>
      <c r="BC257" s="269"/>
      <c r="BD257" s="269"/>
    </row>
    <row r="258" spans="2:56" x14ac:dyDescent="0.2">
      <c r="B258" s="267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129"/>
      <c r="P258" s="39"/>
      <c r="Q258" s="39"/>
      <c r="R258" s="39"/>
      <c r="S258" s="267"/>
      <c r="T258" s="267"/>
      <c r="U258" s="269"/>
      <c r="V258" s="269"/>
      <c r="W258" s="269"/>
      <c r="X258" s="269"/>
      <c r="Y258" s="269"/>
      <c r="Z258" s="269"/>
      <c r="AA258" s="269"/>
      <c r="AB258" s="269"/>
      <c r="AC258" s="269"/>
      <c r="AD258" s="269"/>
      <c r="AE258" s="269"/>
      <c r="AF258" s="269"/>
      <c r="AG258" s="269"/>
      <c r="AH258" s="269"/>
      <c r="AI258" s="269"/>
      <c r="AJ258" s="269"/>
      <c r="AK258" s="269"/>
      <c r="AL258" s="269"/>
      <c r="AM258" s="269"/>
      <c r="AN258" s="269"/>
      <c r="AO258" s="269"/>
      <c r="AP258" s="269"/>
      <c r="AQ258" s="269"/>
      <c r="AR258" s="269"/>
      <c r="AS258" s="269"/>
      <c r="AT258" s="269"/>
      <c r="AU258" s="269"/>
      <c r="AV258" s="269"/>
      <c r="AW258" s="269"/>
      <c r="AX258" s="269"/>
      <c r="AY258" s="269"/>
      <c r="AZ258" s="269"/>
      <c r="BA258" s="269"/>
      <c r="BB258" s="269"/>
      <c r="BC258" s="269"/>
      <c r="BD258" s="269"/>
    </row>
    <row r="259" spans="2:56" x14ac:dyDescent="0.2">
      <c r="B259" s="267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129"/>
      <c r="P259" s="39"/>
      <c r="Q259" s="39"/>
      <c r="R259" s="39"/>
      <c r="S259" s="267"/>
      <c r="T259" s="267"/>
      <c r="U259" s="269"/>
      <c r="V259" s="269"/>
      <c r="W259" s="269"/>
      <c r="X259" s="269"/>
      <c r="Y259" s="269"/>
      <c r="Z259" s="269"/>
      <c r="AA259" s="269"/>
      <c r="AB259" s="269"/>
      <c r="AC259" s="269"/>
      <c r="AD259" s="269"/>
      <c r="AE259" s="269"/>
      <c r="AF259" s="269"/>
      <c r="AG259" s="269"/>
      <c r="AH259" s="269"/>
      <c r="AI259" s="269"/>
      <c r="AJ259" s="269"/>
      <c r="AK259" s="269"/>
      <c r="AL259" s="269"/>
      <c r="AM259" s="269"/>
      <c r="AN259" s="269"/>
      <c r="AO259" s="269"/>
      <c r="AP259" s="269"/>
      <c r="AQ259" s="269"/>
      <c r="AR259" s="269"/>
      <c r="AS259" s="269"/>
      <c r="AT259" s="269"/>
      <c r="AU259" s="269"/>
      <c r="AV259" s="269"/>
      <c r="AW259" s="269"/>
      <c r="AX259" s="269"/>
      <c r="AY259" s="269"/>
      <c r="AZ259" s="269"/>
      <c r="BA259" s="269"/>
      <c r="BB259" s="269"/>
      <c r="BC259" s="269"/>
      <c r="BD259" s="269"/>
    </row>
    <row r="260" spans="2:56" x14ac:dyDescent="0.2">
      <c r="B260" s="267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129"/>
      <c r="P260" s="39"/>
      <c r="Q260" s="39"/>
      <c r="R260" s="39"/>
      <c r="S260" s="267"/>
      <c r="T260" s="267"/>
      <c r="U260" s="269"/>
      <c r="V260" s="269"/>
      <c r="W260" s="269"/>
      <c r="X260" s="269"/>
      <c r="Y260" s="269"/>
      <c r="Z260" s="269"/>
      <c r="AA260" s="269"/>
      <c r="AB260" s="269"/>
      <c r="AC260" s="269"/>
      <c r="AD260" s="269"/>
      <c r="AE260" s="269"/>
      <c r="AF260" s="269"/>
      <c r="AG260" s="269"/>
      <c r="AH260" s="269"/>
      <c r="AI260" s="269"/>
      <c r="AJ260" s="269"/>
      <c r="AK260" s="269"/>
      <c r="AL260" s="269"/>
      <c r="AM260" s="269"/>
      <c r="AN260" s="269"/>
      <c r="AO260" s="269"/>
      <c r="AP260" s="269"/>
      <c r="AQ260" s="269"/>
      <c r="AR260" s="269"/>
      <c r="AS260" s="269"/>
      <c r="AT260" s="269"/>
      <c r="AU260" s="269"/>
      <c r="AV260" s="269"/>
      <c r="AW260" s="269"/>
      <c r="AX260" s="269"/>
      <c r="AY260" s="269"/>
      <c r="AZ260" s="269"/>
      <c r="BA260" s="269"/>
      <c r="BB260" s="269"/>
      <c r="BC260" s="269"/>
      <c r="BD260" s="269"/>
    </row>
    <row r="261" spans="2:56" x14ac:dyDescent="0.2">
      <c r="B261" s="267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129"/>
      <c r="P261" s="39"/>
      <c r="Q261" s="39"/>
      <c r="R261" s="39"/>
      <c r="S261" s="267"/>
      <c r="T261" s="267"/>
      <c r="U261" s="269"/>
      <c r="V261" s="269"/>
      <c r="W261" s="269"/>
      <c r="X261" s="269"/>
      <c r="Y261" s="269"/>
      <c r="Z261" s="269"/>
      <c r="AA261" s="269"/>
      <c r="AB261" s="269"/>
      <c r="AC261" s="269"/>
      <c r="AD261" s="269"/>
      <c r="AE261" s="269"/>
      <c r="AF261" s="269"/>
      <c r="AG261" s="269"/>
      <c r="AH261" s="269"/>
      <c r="AI261" s="269"/>
      <c r="AJ261" s="269"/>
      <c r="AK261" s="269"/>
      <c r="AL261" s="269"/>
      <c r="AM261" s="269"/>
      <c r="AN261" s="269"/>
      <c r="AO261" s="269"/>
      <c r="AP261" s="269"/>
      <c r="AQ261" s="269"/>
      <c r="AR261" s="269"/>
      <c r="AS261" s="269"/>
      <c r="AT261" s="269"/>
      <c r="AU261" s="269"/>
      <c r="AV261" s="269"/>
      <c r="AW261" s="269"/>
      <c r="AX261" s="269"/>
      <c r="AY261" s="269"/>
      <c r="AZ261" s="269"/>
      <c r="BA261" s="269"/>
      <c r="BB261" s="269"/>
      <c r="BC261" s="269"/>
      <c r="BD261" s="269"/>
    </row>
    <row r="262" spans="2:56" x14ac:dyDescent="0.2">
      <c r="B262" s="267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129"/>
      <c r="P262" s="39"/>
      <c r="Q262" s="39"/>
      <c r="R262" s="39"/>
      <c r="S262" s="267"/>
      <c r="T262" s="267"/>
      <c r="U262" s="269"/>
      <c r="V262" s="269"/>
      <c r="W262" s="269"/>
      <c r="X262" s="269"/>
      <c r="Y262" s="269"/>
      <c r="Z262" s="269"/>
      <c r="AA262" s="269"/>
      <c r="AB262" s="269"/>
      <c r="AC262" s="269"/>
      <c r="AD262" s="269"/>
      <c r="AE262" s="269"/>
      <c r="AF262" s="269"/>
      <c r="AG262" s="269"/>
      <c r="AH262" s="269"/>
      <c r="AI262" s="269"/>
      <c r="AJ262" s="269"/>
      <c r="AK262" s="269"/>
      <c r="AL262" s="269"/>
      <c r="AM262" s="269"/>
      <c r="AN262" s="269"/>
      <c r="AO262" s="269"/>
      <c r="AP262" s="269"/>
      <c r="AQ262" s="269"/>
      <c r="AR262" s="269"/>
      <c r="AS262" s="269"/>
      <c r="AT262" s="269"/>
      <c r="AU262" s="269"/>
      <c r="AV262" s="269"/>
      <c r="AW262" s="269"/>
      <c r="AX262" s="269"/>
      <c r="AY262" s="269"/>
      <c r="AZ262" s="269"/>
      <c r="BA262" s="269"/>
      <c r="BB262" s="269"/>
      <c r="BC262" s="269"/>
      <c r="BD262" s="269"/>
    </row>
    <row r="263" spans="2:56" x14ac:dyDescent="0.2">
      <c r="B263" s="267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129"/>
      <c r="P263" s="39"/>
      <c r="Q263" s="39"/>
      <c r="R263" s="39"/>
      <c r="S263" s="267"/>
      <c r="T263" s="267"/>
      <c r="U263" s="269"/>
      <c r="V263" s="269"/>
      <c r="W263" s="269"/>
      <c r="X263" s="269"/>
      <c r="Y263" s="269"/>
      <c r="Z263" s="269"/>
      <c r="AA263" s="269"/>
      <c r="AB263" s="269"/>
      <c r="AC263" s="269"/>
      <c r="AD263" s="269"/>
      <c r="AE263" s="269"/>
      <c r="AF263" s="269"/>
      <c r="AG263" s="269"/>
      <c r="AH263" s="269"/>
      <c r="AI263" s="269"/>
      <c r="AJ263" s="269"/>
      <c r="AK263" s="269"/>
      <c r="AL263" s="269"/>
      <c r="AM263" s="269"/>
      <c r="AN263" s="269"/>
      <c r="AO263" s="269"/>
      <c r="AP263" s="269"/>
      <c r="AQ263" s="269"/>
      <c r="AR263" s="269"/>
      <c r="AS263" s="269"/>
      <c r="AT263" s="269"/>
      <c r="AU263" s="269"/>
      <c r="AV263" s="269"/>
      <c r="AW263" s="269"/>
      <c r="AX263" s="269"/>
      <c r="AY263" s="269"/>
      <c r="AZ263" s="269"/>
      <c r="BA263" s="269"/>
      <c r="BB263" s="269"/>
      <c r="BC263" s="269"/>
      <c r="BD263" s="269"/>
    </row>
    <row r="264" spans="2:56" x14ac:dyDescent="0.2">
      <c r="B264" s="267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4"/>
      <c r="P264" s="183"/>
      <c r="Q264" s="183"/>
      <c r="R264" s="183"/>
      <c r="S264" s="267"/>
      <c r="T264" s="267"/>
      <c r="U264" s="269"/>
      <c r="V264" s="269"/>
      <c r="W264" s="269"/>
      <c r="X264" s="269"/>
      <c r="Y264" s="269"/>
      <c r="Z264" s="269"/>
      <c r="AA264" s="269"/>
      <c r="AB264" s="269"/>
      <c r="AC264" s="269"/>
      <c r="AD264" s="269"/>
      <c r="AE264" s="269"/>
      <c r="AF264" s="269"/>
      <c r="AG264" s="269"/>
      <c r="AH264" s="269"/>
      <c r="AI264" s="269"/>
      <c r="AJ264" s="269"/>
      <c r="AK264" s="269"/>
      <c r="AL264" s="269"/>
      <c r="AM264" s="269"/>
      <c r="AN264" s="269"/>
      <c r="AO264" s="269"/>
      <c r="AP264" s="269"/>
      <c r="AQ264" s="269"/>
      <c r="AR264" s="269"/>
      <c r="AS264" s="269"/>
      <c r="AT264" s="269"/>
      <c r="AU264" s="269"/>
      <c r="AV264" s="269"/>
      <c r="AW264" s="269"/>
      <c r="AX264" s="269"/>
      <c r="AY264" s="269"/>
      <c r="AZ264" s="269"/>
      <c r="BA264" s="269"/>
      <c r="BB264" s="269"/>
      <c r="BC264" s="269"/>
      <c r="BD264" s="269"/>
    </row>
    <row r="265" spans="2:56" x14ac:dyDescent="0.2"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</row>
    <row r="266" spans="2:56" x14ac:dyDescent="0.2"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</row>
    <row r="267" spans="2:56" x14ac:dyDescent="0.2"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</row>
    <row r="268" spans="2:56" x14ac:dyDescent="0.2"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</row>
    <row r="269" spans="2:56" x14ac:dyDescent="0.2"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</row>
    <row r="270" spans="2:56" x14ac:dyDescent="0.2"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</row>
    <row r="271" spans="2:56" x14ac:dyDescent="0.2"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</row>
    <row r="272" spans="2:56" x14ac:dyDescent="0.2"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</row>
    <row r="273" spans="3:18" x14ac:dyDescent="0.2"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</row>
    <row r="274" spans="3:18" x14ac:dyDescent="0.2"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</row>
    <row r="275" spans="3:18" x14ac:dyDescent="0.2"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</row>
    <row r="276" spans="3:18" x14ac:dyDescent="0.2"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</row>
    <row r="277" spans="3:18" x14ac:dyDescent="0.2"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</row>
    <row r="278" spans="3:18" x14ac:dyDescent="0.2"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3:18" x14ac:dyDescent="0.2"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</row>
    <row r="280" spans="3:18" x14ac:dyDescent="0.2"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</row>
    <row r="281" spans="3:18" x14ac:dyDescent="0.2"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</row>
    <row r="282" spans="3:18" x14ac:dyDescent="0.2"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</row>
    <row r="283" spans="3:18" x14ac:dyDescent="0.2"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</row>
    <row r="284" spans="3:18" x14ac:dyDescent="0.2"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</row>
    <row r="285" spans="3:18" x14ac:dyDescent="0.2"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</row>
    <row r="286" spans="3:18" x14ac:dyDescent="0.2"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</row>
    <row r="287" spans="3:18" x14ac:dyDescent="0.2"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</row>
    <row r="288" spans="3:18" x14ac:dyDescent="0.2"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</row>
    <row r="289" spans="3:18" x14ac:dyDescent="0.2"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</row>
    <row r="290" spans="3:18" x14ac:dyDescent="0.2"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</row>
    <row r="291" spans="3:18" x14ac:dyDescent="0.2"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3:18" x14ac:dyDescent="0.2"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</row>
    <row r="293" spans="3:18" x14ac:dyDescent="0.2"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</row>
    <row r="294" spans="3:18" x14ac:dyDescent="0.2"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</row>
    <row r="295" spans="3:18" x14ac:dyDescent="0.2"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</row>
    <row r="296" spans="3:18" x14ac:dyDescent="0.2"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</row>
    <row r="297" spans="3:18" x14ac:dyDescent="0.2"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</row>
    <row r="298" spans="3:18" x14ac:dyDescent="0.2"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</row>
    <row r="299" spans="3:18" x14ac:dyDescent="0.2"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</row>
    <row r="300" spans="3:18" x14ac:dyDescent="0.2"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</row>
    <row r="301" spans="3:18" x14ac:dyDescent="0.2"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</row>
    <row r="302" spans="3:18" x14ac:dyDescent="0.2"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</row>
    <row r="303" spans="3:18" x14ac:dyDescent="0.2"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</row>
    <row r="304" spans="3:18" x14ac:dyDescent="0.2"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3:18" x14ac:dyDescent="0.2"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</row>
    <row r="306" spans="3:18" x14ac:dyDescent="0.2"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</row>
    <row r="307" spans="3:18" x14ac:dyDescent="0.2"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</row>
    <row r="308" spans="3:18" x14ac:dyDescent="0.2"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</row>
    <row r="309" spans="3:18" x14ac:dyDescent="0.2"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</row>
    <row r="310" spans="3:18" x14ac:dyDescent="0.2"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</row>
    <row r="311" spans="3:18" x14ac:dyDescent="0.2"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</row>
    <row r="312" spans="3:18" x14ac:dyDescent="0.2"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</row>
  </sheetData>
  <sheetProtection sheet="1" objects="1" scenarios="1"/>
  <mergeCells count="38">
    <mergeCell ref="H197:M197"/>
    <mergeCell ref="D170:R170"/>
    <mergeCell ref="M7:N7"/>
    <mergeCell ref="F13:G13"/>
    <mergeCell ref="H23:J23"/>
    <mergeCell ref="M23:N23"/>
    <mergeCell ref="F35:G35"/>
    <mergeCell ref="I35:J35"/>
    <mergeCell ref="I31:J31"/>
    <mergeCell ref="F32:G32"/>
    <mergeCell ref="I32:J32"/>
    <mergeCell ref="F33:G33"/>
    <mergeCell ref="I33:J33"/>
    <mergeCell ref="I34:J34"/>
    <mergeCell ref="I28:J28"/>
    <mergeCell ref="F29:G29"/>
    <mergeCell ref="I29:J29"/>
    <mergeCell ref="F27:G27"/>
    <mergeCell ref="I27:J27"/>
    <mergeCell ref="I13:J13"/>
    <mergeCell ref="I15:J15"/>
    <mergeCell ref="F16:G16"/>
    <mergeCell ref="I16:J16"/>
    <mergeCell ref="F17:G17"/>
    <mergeCell ref="I17:J17"/>
    <mergeCell ref="I18:J18"/>
    <mergeCell ref="I19:J19"/>
    <mergeCell ref="I25:J25"/>
    <mergeCell ref="F26:G26"/>
    <mergeCell ref="I26:J26"/>
    <mergeCell ref="I12:J12"/>
    <mergeCell ref="H6:K6"/>
    <mergeCell ref="H7:J7"/>
    <mergeCell ref="I9:J9"/>
    <mergeCell ref="F10:G10"/>
    <mergeCell ref="I10:J10"/>
    <mergeCell ref="F11:G11"/>
    <mergeCell ref="I11:J11"/>
  </mergeCells>
  <conditionalFormatting sqref="P9:P13 P15:P19 P38:P57 P25:P29 P31:P36">
    <cfRule type="cellIs" dxfId="17" priority="52" operator="equal">
      <formula>"A"</formula>
    </cfRule>
  </conditionalFormatting>
  <conditionalFormatting sqref="M38:P57 M36:P36 G36:K36 G38:K57">
    <cfRule type="cellIs" dxfId="16" priority="50" operator="notEqual">
      <formula>0</formula>
    </cfRule>
  </conditionalFormatting>
  <conditionalFormatting sqref="V9:BD11 V15:BD17 V25:BD28">
    <cfRule type="colorScale" priority="47">
      <colorScale>
        <cfvo type="num" val="1"/>
        <cfvo type="percentile" val="50"/>
        <cfvo type="num" val="5"/>
        <color theme="2"/>
        <color theme="2" tint="-9.9978637043366805E-2"/>
        <color theme="2" tint="-0.249977111117893"/>
      </colorScale>
    </cfRule>
  </conditionalFormatting>
  <conditionalFormatting sqref="P9:P13">
    <cfRule type="dataBar" priority="39">
      <dataBar>
        <cfvo type="min"/>
        <cfvo type="max"/>
        <color rgb="FFFF555A"/>
      </dataBar>
    </cfRule>
  </conditionalFormatting>
  <conditionalFormatting sqref="N9:N13">
    <cfRule type="dataBar" priority="40">
      <dataBar>
        <cfvo type="min"/>
        <cfvo type="max"/>
        <color rgb="FFFFB628"/>
      </dataBar>
    </cfRule>
  </conditionalFormatting>
  <conditionalFormatting sqref="L9:L13 L25:L29">
    <cfRule type="cellIs" dxfId="15" priority="31" operator="equal">
      <formula>$BD$9</formula>
    </cfRule>
    <cfRule type="cellIs" dxfId="14" priority="65" operator="equal">
      <formula>$BD$11</formula>
    </cfRule>
    <cfRule type="cellIs" dxfId="13" priority="66" operator="equal">
      <formula>$BD$10</formula>
    </cfRule>
  </conditionalFormatting>
  <conditionalFormatting sqref="P15:P19">
    <cfRule type="dataBar" priority="7">
      <dataBar>
        <cfvo type="min"/>
        <cfvo type="max"/>
        <color rgb="FF008AEF"/>
      </dataBar>
    </cfRule>
  </conditionalFormatting>
  <conditionalFormatting sqref="N15:N19">
    <cfRule type="dataBar" priority="37">
      <dataBar>
        <cfvo type="min"/>
        <cfvo type="max"/>
        <color rgb="FFFFB628"/>
      </dataBar>
    </cfRule>
  </conditionalFormatting>
  <conditionalFormatting sqref="L15:L19">
    <cfRule type="cellIs" dxfId="12" priority="35" operator="equal">
      <formula>$BD$17</formula>
    </cfRule>
    <cfRule type="cellIs" dxfId="11" priority="36" operator="equal">
      <formula>$BD$16</formula>
    </cfRule>
    <cfRule type="cellIs" dxfId="10" priority="54" operator="equal">
      <formula>$BD$15</formula>
    </cfRule>
  </conditionalFormatting>
  <conditionalFormatting sqref="M20 M36 M38:M57">
    <cfRule type="cellIs" dxfId="9" priority="30" operator="greaterThan">
      <formula>1</formula>
    </cfRule>
  </conditionalFormatting>
  <conditionalFormatting sqref="P25:P29">
    <cfRule type="dataBar" priority="28">
      <dataBar>
        <cfvo type="min"/>
        <cfvo type="max"/>
        <color rgb="FFFF555A"/>
      </dataBar>
    </cfRule>
  </conditionalFormatting>
  <conditionalFormatting sqref="N25:N29">
    <cfRule type="dataBar" priority="27">
      <dataBar>
        <cfvo type="min"/>
        <cfvo type="max"/>
        <color rgb="FFFFB628"/>
      </dataBar>
    </cfRule>
  </conditionalFormatting>
  <conditionalFormatting sqref="L25:L29">
    <cfRule type="cellIs" dxfId="8" priority="24" operator="equal">
      <formula>$BD$9</formula>
    </cfRule>
    <cfRule type="cellIs" dxfId="7" priority="25" operator="equal">
      <formula>$BD$11</formula>
    </cfRule>
    <cfRule type="cellIs" dxfId="6" priority="26" operator="equal">
      <formula>$BD$10</formula>
    </cfRule>
  </conditionalFormatting>
  <conditionalFormatting sqref="L31:L35">
    <cfRule type="cellIs" dxfId="5" priority="17" operator="equal">
      <formula>$BD$11</formula>
    </cfRule>
    <cfRule type="cellIs" dxfId="4" priority="18" operator="equal">
      <formula>$BD$10</formula>
    </cfRule>
  </conditionalFormatting>
  <conditionalFormatting sqref="L25:L35">
    <cfRule type="cellIs" dxfId="3" priority="13" operator="equal">
      <formula>$BD$25</formula>
    </cfRule>
    <cfRule type="cellIs" dxfId="2" priority="14" operator="equal">
      <formula>$BD$27</formula>
    </cfRule>
    <cfRule type="cellIs" dxfId="1" priority="15" operator="equal">
      <formula>$BD$26</formula>
    </cfRule>
    <cfRule type="cellIs" dxfId="0" priority="16" operator="equal">
      <formula>$BD$28</formula>
    </cfRule>
  </conditionalFormatting>
  <conditionalFormatting sqref="P31:P35">
    <cfRule type="dataBar" priority="11">
      <dataBar>
        <cfvo type="min"/>
        <cfvo type="max"/>
        <color rgb="FFFF555A"/>
      </dataBar>
    </cfRule>
  </conditionalFormatting>
  <conditionalFormatting sqref="N31:N35">
    <cfRule type="dataBar" priority="10">
      <dataBar>
        <cfvo type="min"/>
        <cfvo type="max"/>
        <color rgb="FFFFB628"/>
      </dataBar>
    </cfRule>
  </conditionalFormatting>
  <conditionalFormatting sqref="P9:P19">
    <cfRule type="dataBar" priority="6">
      <dataBar>
        <cfvo type="min"/>
        <cfvo type="max"/>
        <color rgb="FFFF555A"/>
      </dataBar>
    </cfRule>
  </conditionalFormatting>
  <conditionalFormatting sqref="P25:P35">
    <cfRule type="dataBar" priority="5">
      <dataBar>
        <cfvo type="min"/>
        <cfvo type="max"/>
        <color rgb="FF008AEF"/>
      </dataBar>
    </cfRule>
  </conditionalFormatting>
  <conditionalFormatting sqref="N9:N19">
    <cfRule type="dataBar" priority="4">
      <dataBar>
        <cfvo type="min"/>
        <cfvo type="max"/>
        <color rgb="FF63C384"/>
      </dataBar>
    </cfRule>
  </conditionalFormatting>
  <conditionalFormatting sqref="N25:N35">
    <cfRule type="dataBar" priority="1">
      <dataBar>
        <cfvo type="min"/>
        <cfvo type="max"/>
        <color rgb="FFFFB628"/>
      </dataBar>
    </cfRule>
  </conditionalFormatting>
  <dataValidations count="3">
    <dataValidation type="list" allowBlank="1" showInputMessage="1" showErrorMessage="1" sqref="L9:L13">
      <formula1>FORTALEZAS</formula1>
    </dataValidation>
    <dataValidation type="list" allowBlank="1" showInputMessage="1" showErrorMessage="1" sqref="L15:L19">
      <formula1>DEBILIDAD</formula1>
    </dataValidation>
    <dataValidation type="list" allowBlank="1" showInputMessage="1" showErrorMessage="1" sqref="L25:L29 L31:L35">
      <formula1>EXTERNAS</formula1>
    </dataValidation>
  </dataValidations>
  <printOptions horizontalCentered="1" verticalCentered="1"/>
  <pageMargins left="0" right="0" top="0" bottom="0" header="0" footer="0"/>
  <pageSetup paperSize="9" fitToWidth="2" fitToHeight="2" orientation="landscape" r:id="rId1"/>
  <rowBreaks count="1" manualBreakCount="1">
    <brk id="36" min="4" max="16" man="1"/>
  </rowBreaks>
  <ignoredErrors>
    <ignoredError sqref="M20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indexed="23"/>
  </sheetPr>
  <dimension ref="B1:P33"/>
  <sheetViews>
    <sheetView workbookViewId="0">
      <selection activeCell="C10" sqref="C10"/>
    </sheetView>
  </sheetViews>
  <sheetFormatPr baseColWidth="10" defaultRowHeight="12.75" x14ac:dyDescent="0.2"/>
  <cols>
    <col min="2" max="2" width="16" customWidth="1"/>
    <col min="3" max="3" width="12.7109375" bestFit="1" customWidth="1"/>
    <col min="5" max="5" width="11.5703125" customWidth="1"/>
  </cols>
  <sheetData>
    <row r="1" spans="2:16" x14ac:dyDescent="0.2">
      <c r="B1" s="1"/>
      <c r="C1" s="29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  <c r="O1" s="27"/>
      <c r="P1" s="27"/>
    </row>
    <row r="3" spans="2:16" x14ac:dyDescent="0.2">
      <c r="E3" s="189"/>
      <c r="F3" s="190"/>
      <c r="G3" s="191"/>
      <c r="H3" s="191"/>
      <c r="I3" s="191"/>
      <c r="J3" s="191"/>
      <c r="K3" s="191"/>
      <c r="L3" s="191"/>
      <c r="M3" s="191"/>
      <c r="N3" s="192"/>
    </row>
    <row r="4" spans="2:16" x14ac:dyDescent="0.2">
      <c r="B4" s="97" t="s">
        <v>35</v>
      </c>
      <c r="E4" s="193"/>
      <c r="F4" s="45"/>
      <c r="G4" s="44"/>
      <c r="H4" s="194">
        <f>SUM(H6:H16)</f>
        <v>1</v>
      </c>
      <c r="I4" s="195" t="str">
        <f>IF(H4&gt;1,"ERROR","OK")</f>
        <v>OK</v>
      </c>
      <c r="J4" s="44" t="str">
        <f>IF(I4="ERROR","ERROR, EL TOTAL DE % SUMA MAS DE 100% Y NO ES POSIBLE, AJÚSTALO","")</f>
        <v/>
      </c>
      <c r="K4" s="44"/>
      <c r="L4" s="44"/>
      <c r="M4" s="44"/>
      <c r="N4" s="70"/>
    </row>
    <row r="5" spans="2:16" x14ac:dyDescent="0.2">
      <c r="B5" s="102">
        <v>1</v>
      </c>
      <c r="E5" s="193"/>
      <c r="F5" s="45"/>
      <c r="G5" s="44"/>
      <c r="H5" s="44"/>
      <c r="I5" s="44"/>
      <c r="J5" s="44"/>
      <c r="K5" s="44"/>
      <c r="L5" s="44"/>
      <c r="M5" s="44"/>
      <c r="N5" s="70"/>
    </row>
    <row r="6" spans="2:16" x14ac:dyDescent="0.2">
      <c r="B6" s="102">
        <v>2</v>
      </c>
      <c r="E6" s="196"/>
      <c r="F6" s="177" t="s">
        <v>48</v>
      </c>
      <c r="G6" s="197">
        <f>IF('DAFO 3'!L9=0,0,IF('DAFO 3'!L9='DAFO 3'!$BD$9,4,IF('DAFO 3'!L9='DAFO 3'!$BD$10,3,IF('DAFO 3'!L9='DAFO 3'!$BD$11,3))))</f>
        <v>4</v>
      </c>
      <c r="H6" s="198">
        <f>'DAFO 3'!M9</f>
        <v>0.12</v>
      </c>
      <c r="I6" s="199">
        <f>IF($I$4="OK",H6*G6,0)</f>
        <v>0.48</v>
      </c>
      <c r="J6" s="199">
        <f>G6</f>
        <v>4</v>
      </c>
      <c r="K6" s="199">
        <f>I6</f>
        <v>0.48</v>
      </c>
      <c r="L6" s="44"/>
      <c r="M6" s="44"/>
      <c r="N6" s="70"/>
    </row>
    <row r="7" spans="2:16" x14ac:dyDescent="0.2">
      <c r="B7" s="102">
        <v>3</v>
      </c>
      <c r="E7" s="196"/>
      <c r="F7" s="179" t="s">
        <v>29</v>
      </c>
      <c r="G7" s="197">
        <f>IF('DAFO 3'!L10=0,0,IF('DAFO 3'!L10='DAFO 3'!$BD$9,4,IF('DAFO 3'!L10='DAFO 3'!$BD$10,3,IF('DAFO 3'!L10='DAFO 3'!$BD$11,3))))</f>
        <v>3</v>
      </c>
      <c r="H7" s="198">
        <f>'DAFO 3'!M10</f>
        <v>0.09</v>
      </c>
      <c r="I7" s="199">
        <f>IF($I$4="OK",H7*G7,0)</f>
        <v>0.27</v>
      </c>
      <c r="J7" s="199">
        <f>G7</f>
        <v>3</v>
      </c>
      <c r="K7" s="199">
        <f>I7</f>
        <v>0.27</v>
      </c>
      <c r="L7" s="44"/>
      <c r="M7" s="44"/>
      <c r="N7" s="70"/>
    </row>
    <row r="8" spans="2:16" x14ac:dyDescent="0.2">
      <c r="B8" s="102">
        <v>4</v>
      </c>
      <c r="E8" s="196"/>
      <c r="F8" s="179" t="s">
        <v>47</v>
      </c>
      <c r="G8" s="197">
        <f>IF('DAFO 3'!L11=0,0,IF('DAFO 3'!L11='DAFO 3'!$BD$9,4,IF('DAFO 3'!L11='DAFO 3'!$BD$10,3,IF('DAFO 3'!L11='DAFO 3'!$BD$11,3))))</f>
        <v>3</v>
      </c>
      <c r="H8" s="198">
        <f>'DAFO 3'!M11</f>
        <v>0.11</v>
      </c>
      <c r="I8" s="199">
        <f>IF($I$4="OK",H8*G8,0)</f>
        <v>0.33</v>
      </c>
      <c r="J8" s="199">
        <f>G8</f>
        <v>3</v>
      </c>
      <c r="K8" s="199">
        <f>I8</f>
        <v>0.33</v>
      </c>
      <c r="L8" s="44"/>
      <c r="M8" s="44"/>
      <c r="N8" s="70"/>
    </row>
    <row r="9" spans="2:16" x14ac:dyDescent="0.2">
      <c r="B9" s="114">
        <v>5</v>
      </c>
      <c r="E9" s="193"/>
      <c r="F9" s="45"/>
      <c r="G9" s="197">
        <f>IF('DAFO 3'!L12=0,0,IF('DAFO 3'!L12='DAFO 3'!$BD$9,4,IF('DAFO 3'!L12='DAFO 3'!$BD$10,3,IF('DAFO 3'!L12='DAFO 3'!$BD$11,3))))</f>
        <v>3</v>
      </c>
      <c r="H9" s="198">
        <f>'DAFO 3'!M12</f>
        <v>0.1</v>
      </c>
      <c r="I9" s="199">
        <f>IF($I$4="OK",H9*G9,0)</f>
        <v>0.30000000000000004</v>
      </c>
      <c r="J9" s="199">
        <f>G9</f>
        <v>3</v>
      </c>
      <c r="K9" s="199">
        <f>I9</f>
        <v>0.30000000000000004</v>
      </c>
      <c r="L9" s="44"/>
      <c r="M9" s="44"/>
      <c r="N9" s="70"/>
    </row>
    <row r="10" spans="2:16" x14ac:dyDescent="0.2">
      <c r="E10" s="193"/>
      <c r="F10" s="45"/>
      <c r="G10" s="197">
        <f>IF('DAFO 3'!L13=0,0,IF('DAFO 3'!L13='DAFO 3'!$BD$9,4,IF('DAFO 3'!L13='DAFO 3'!$BD$10,3,IF('DAFO 3'!L13='DAFO 3'!$BD$11,3))))</f>
        <v>3</v>
      </c>
      <c r="H10" s="198">
        <f>'DAFO 3'!M13</f>
        <v>0</v>
      </c>
      <c r="I10" s="199">
        <f>IF($I$4="OK",H10*G10,0)</f>
        <v>0</v>
      </c>
      <c r="J10" s="199">
        <f>G10</f>
        <v>3</v>
      </c>
      <c r="K10" s="199">
        <f>I10</f>
        <v>0</v>
      </c>
      <c r="L10" s="199">
        <f>SUM(K6:K10)</f>
        <v>1.3800000000000001</v>
      </c>
      <c r="M10" s="44"/>
      <c r="N10" s="70"/>
    </row>
    <row r="11" spans="2:16" x14ac:dyDescent="0.2">
      <c r="B11" s="137" t="s">
        <v>41</v>
      </c>
      <c r="E11" s="193"/>
      <c r="F11" s="45"/>
      <c r="G11" s="44"/>
      <c r="H11" s="44"/>
      <c r="I11" s="44"/>
      <c r="J11" s="44"/>
      <c r="K11" s="44"/>
      <c r="L11" s="44"/>
      <c r="M11" s="44"/>
      <c r="N11" s="70"/>
    </row>
    <row r="12" spans="2:16" x14ac:dyDescent="0.2">
      <c r="B12" s="102">
        <f>B5</f>
        <v>1</v>
      </c>
      <c r="E12" s="196"/>
      <c r="F12" s="180" t="s">
        <v>52</v>
      </c>
      <c r="G12" s="197">
        <f>IF('DAFO 3'!L15=0,0,IF('DAFO 3'!L15='DAFO 3'!$BD$15,1,IF('DAFO 3'!L15='DAFO 3'!$BD$16,2,IF('DAFO 3'!L15='DAFO 3'!$BD$17,2))))</f>
        <v>2</v>
      </c>
      <c r="H12" s="198">
        <f>'DAFO 3'!M15</f>
        <v>0.11</v>
      </c>
      <c r="I12" s="199">
        <f>IF($I$4="OK",H12*G12,0)</f>
        <v>0.22</v>
      </c>
      <c r="J12" s="199">
        <f>G12</f>
        <v>2</v>
      </c>
      <c r="K12" s="199">
        <f>I12</f>
        <v>0.22</v>
      </c>
      <c r="L12" s="44"/>
      <c r="M12" s="44"/>
      <c r="N12" s="70"/>
    </row>
    <row r="13" spans="2:16" x14ac:dyDescent="0.2">
      <c r="B13" s="107">
        <f>B9</f>
        <v>5</v>
      </c>
      <c r="E13" s="196"/>
      <c r="F13" s="181" t="s">
        <v>1</v>
      </c>
      <c r="G13" s="197">
        <f>IF('DAFO 3'!L16=0,0,IF('DAFO 3'!L16='DAFO 3'!$BD$15,1,IF('DAFO 3'!L16='DAFO 3'!$BD$16,2,IF('DAFO 3'!L16='DAFO 3'!$BD$17,2))))</f>
        <v>1</v>
      </c>
      <c r="H13" s="198">
        <f>'DAFO 3'!M16</f>
        <v>0.12</v>
      </c>
      <c r="I13" s="199">
        <f>IF($I$4="OK",H13*G13,0)</f>
        <v>0.12</v>
      </c>
      <c r="J13" s="199">
        <f>G13</f>
        <v>1</v>
      </c>
      <c r="K13" s="199">
        <f>I13</f>
        <v>0.12</v>
      </c>
      <c r="L13" s="44"/>
      <c r="M13" s="44"/>
      <c r="N13" s="70"/>
    </row>
    <row r="14" spans="2:16" x14ac:dyDescent="0.2">
      <c r="E14" s="196"/>
      <c r="F14" s="182" t="s">
        <v>47</v>
      </c>
      <c r="G14" s="197">
        <f>IF('DAFO 3'!L17=0,0,IF('DAFO 3'!L17='DAFO 3'!$BD$15,1,IF('DAFO 3'!L17='DAFO 3'!$BD$16,2,IF('DAFO 3'!L17='DAFO 3'!$BD$17,2))))</f>
        <v>1</v>
      </c>
      <c r="H14" s="198">
        <f>'DAFO 3'!M17</f>
        <v>0.16</v>
      </c>
      <c r="I14" s="199">
        <f>IF($I$4="OK",H14*G14,0)</f>
        <v>0.16</v>
      </c>
      <c r="J14" s="199">
        <f>G14</f>
        <v>1</v>
      </c>
      <c r="K14" s="199">
        <f>I14</f>
        <v>0.16</v>
      </c>
      <c r="L14" s="44"/>
      <c r="M14" s="44"/>
      <c r="N14" s="70"/>
    </row>
    <row r="15" spans="2:16" x14ac:dyDescent="0.2">
      <c r="B15" s="137" t="s">
        <v>42</v>
      </c>
      <c r="E15" s="193"/>
      <c r="F15" s="45"/>
      <c r="G15" s="197">
        <f>IF('DAFO 3'!L18=0,0,IF('DAFO 3'!L18='DAFO 3'!$BD$15,1,IF('DAFO 3'!L18='DAFO 3'!$BD$16,2,IF('DAFO 3'!L18='DAFO 3'!$BD$17,2))))</f>
        <v>2</v>
      </c>
      <c r="H15" s="198">
        <f>'DAFO 3'!M18</f>
        <v>0.19</v>
      </c>
      <c r="I15" s="199">
        <f>IF($I$4="OK",H15*G15,0)</f>
        <v>0.38</v>
      </c>
      <c r="J15" s="199">
        <f>G15</f>
        <v>2</v>
      </c>
      <c r="K15" s="199">
        <f>I15</f>
        <v>0.38</v>
      </c>
      <c r="L15" s="44"/>
      <c r="M15" s="44"/>
      <c r="N15" s="70"/>
    </row>
    <row r="16" spans="2:16" x14ac:dyDescent="0.2">
      <c r="B16" s="102">
        <v>1</v>
      </c>
      <c r="E16" s="193"/>
      <c r="F16" s="45"/>
      <c r="G16" s="197">
        <f>IF('DAFO 3'!L19=0,0,IF('DAFO 3'!L19='DAFO 3'!$BD$15,1,IF('DAFO 3'!L19='DAFO 3'!$BD$16,2,IF('DAFO 3'!L19='DAFO 3'!$BD$17,2))))</f>
        <v>1</v>
      </c>
      <c r="H16" s="198">
        <f>'DAFO 3'!M19</f>
        <v>0</v>
      </c>
      <c r="I16" s="199">
        <f>IF($I$4="OK",H16*G16,0)</f>
        <v>0</v>
      </c>
      <c r="J16" s="199">
        <f>G16</f>
        <v>1</v>
      </c>
      <c r="K16" s="199">
        <f>I16</f>
        <v>0</v>
      </c>
      <c r="L16" s="199">
        <f>SUM(K12:K16)</f>
        <v>0.88</v>
      </c>
      <c r="M16" s="199">
        <f>L16+L10</f>
        <v>2.2600000000000002</v>
      </c>
      <c r="N16" s="70"/>
    </row>
    <row r="17" spans="2:14" x14ac:dyDescent="0.2">
      <c r="B17" s="102">
        <v>2</v>
      </c>
      <c r="E17" s="193"/>
      <c r="F17" s="45"/>
      <c r="G17" s="44"/>
      <c r="H17" s="44"/>
      <c r="I17" s="44"/>
      <c r="J17" s="44"/>
      <c r="K17" s="44"/>
      <c r="L17" s="44"/>
      <c r="M17" s="44"/>
      <c r="N17" s="70"/>
    </row>
    <row r="18" spans="2:14" x14ac:dyDescent="0.2">
      <c r="B18" s="102">
        <v>3</v>
      </c>
      <c r="E18" s="193"/>
      <c r="F18" s="45"/>
      <c r="G18" s="44"/>
      <c r="H18" s="44"/>
      <c r="I18" s="44"/>
      <c r="J18" s="44"/>
      <c r="K18" s="44"/>
      <c r="L18" s="44"/>
      <c r="M18" s="44"/>
      <c r="N18" s="70"/>
    </row>
    <row r="19" spans="2:14" x14ac:dyDescent="0.2">
      <c r="B19" s="114">
        <v>4</v>
      </c>
      <c r="E19" s="193"/>
      <c r="F19" s="45"/>
      <c r="G19" s="44"/>
      <c r="H19" s="44"/>
      <c r="I19" s="44"/>
      <c r="J19" s="44"/>
      <c r="K19" s="44"/>
      <c r="L19" s="44"/>
      <c r="M19" s="44"/>
      <c r="N19" s="70"/>
    </row>
    <row r="20" spans="2:14" x14ac:dyDescent="0.2">
      <c r="E20" s="193"/>
      <c r="F20" s="45"/>
      <c r="G20" s="44"/>
      <c r="H20" s="200">
        <f>SUM(H22:H32)</f>
        <v>1</v>
      </c>
      <c r="I20" s="44" t="str">
        <f>IF(H20&gt;1,"ERROR","OK")</f>
        <v>OK</v>
      </c>
      <c r="J20" s="44" t="str">
        <f>IF(I20="ERROR","ERROR, EL TOTAL DE % SUMA MAS DE 100% Y NO ES POSIBLE, AJÚSTALO","")</f>
        <v/>
      </c>
      <c r="K20" s="44"/>
      <c r="L20" s="44"/>
      <c r="M20" s="44"/>
      <c r="N20" s="70"/>
    </row>
    <row r="21" spans="2:14" x14ac:dyDescent="0.2">
      <c r="E21" s="193"/>
      <c r="F21" s="45"/>
      <c r="G21" s="44"/>
      <c r="H21" s="44"/>
      <c r="I21" s="44"/>
      <c r="J21" s="44"/>
      <c r="K21" s="44"/>
      <c r="L21" s="44"/>
      <c r="M21" s="44"/>
      <c r="N21" s="70"/>
    </row>
    <row r="22" spans="2:14" x14ac:dyDescent="0.2">
      <c r="E22" s="196"/>
      <c r="F22" s="177" t="s">
        <v>48</v>
      </c>
      <c r="G22" s="197">
        <f>IF('DAFO 3'!L25=0,0,IF('DAFO 3'!L25='DAFO 3'!$BD$25,4,IF('DAFO 3'!L25='DAFO 3'!$BD$26,3,IF('DAFO 3'!L25='DAFO 3'!$BD$27,2,IF('DAFO 3'!L25='DAFO 3'!$BD$28,1,0)))))</f>
        <v>4</v>
      </c>
      <c r="H22" s="198">
        <f>'DAFO 3'!M25</f>
        <v>0.13</v>
      </c>
      <c r="I22" s="199">
        <f>IF($I$20="OK",H22*G22,0)</f>
        <v>0.52</v>
      </c>
      <c r="J22" s="199"/>
      <c r="K22" s="199">
        <f>I22</f>
        <v>0.52</v>
      </c>
      <c r="L22" s="44"/>
      <c r="M22" s="44"/>
      <c r="N22" s="70"/>
    </row>
    <row r="23" spans="2:14" x14ac:dyDescent="0.2">
      <c r="E23" s="196"/>
      <c r="F23" s="179" t="s">
        <v>29</v>
      </c>
      <c r="G23" s="197">
        <f>IF('DAFO 3'!L26=0,0,IF('DAFO 3'!L26='DAFO 3'!$BD$25,4,IF('DAFO 3'!L26='DAFO 3'!$BD$26,3,IF('DAFO 3'!L26='DAFO 3'!$BD$27,2,IF('DAFO 3'!L26='DAFO 3'!$BD$28,1,0)))))</f>
        <v>3</v>
      </c>
      <c r="H23" s="198">
        <f>'DAFO 3'!M26</f>
        <v>0.13</v>
      </c>
      <c r="I23" s="199">
        <f>IF($I$20="OK",H23*G23,0)</f>
        <v>0.39</v>
      </c>
      <c r="J23" s="199"/>
      <c r="K23" s="199">
        <f>I23</f>
        <v>0.39</v>
      </c>
      <c r="L23" s="44"/>
      <c r="M23" s="44"/>
      <c r="N23" s="70"/>
    </row>
    <row r="24" spans="2:14" x14ac:dyDescent="0.2">
      <c r="E24" s="196"/>
      <c r="F24" s="179" t="s">
        <v>47</v>
      </c>
      <c r="G24" s="197">
        <f>IF('DAFO 3'!L27=0,0,IF('DAFO 3'!L27='DAFO 3'!$BD$25,4,IF('DAFO 3'!L27='DAFO 3'!$BD$26,3,IF('DAFO 3'!L27='DAFO 3'!$BD$27,2,IF('DAFO 3'!L27='DAFO 3'!$BD$28,1,0)))))</f>
        <v>1</v>
      </c>
      <c r="H24" s="198">
        <f>'DAFO 3'!M27</f>
        <v>0.1</v>
      </c>
      <c r="I24" s="199">
        <f>IF($I$20="OK",H24*G24,0)</f>
        <v>0.1</v>
      </c>
      <c r="J24" s="199"/>
      <c r="K24" s="199">
        <f>I24</f>
        <v>0.1</v>
      </c>
      <c r="L24" s="44"/>
      <c r="M24" s="44"/>
      <c r="N24" s="70"/>
    </row>
    <row r="25" spans="2:14" x14ac:dyDescent="0.2">
      <c r="E25" s="196"/>
      <c r="F25" s="179" t="s">
        <v>1</v>
      </c>
      <c r="G25" s="197">
        <f>IF('DAFO 3'!L28=0,0,IF('DAFO 3'!L28='DAFO 3'!$BD$25,4,IF('DAFO 3'!L28='DAFO 3'!$BD$26,3,IF('DAFO 3'!L28='DAFO 3'!$BD$27,2,IF('DAFO 3'!L28='DAFO 3'!$BD$28,1,0)))))</f>
        <v>4</v>
      </c>
      <c r="H25" s="198">
        <f>'DAFO 3'!M28</f>
        <v>0.14000000000000001</v>
      </c>
      <c r="I25" s="199">
        <f>IF($I$20="OK",H25*G25,0)</f>
        <v>0.56000000000000005</v>
      </c>
      <c r="J25" s="199"/>
      <c r="K25" s="199">
        <f>I25</f>
        <v>0.56000000000000005</v>
      </c>
      <c r="L25" s="44"/>
      <c r="M25" s="44"/>
      <c r="N25" s="70"/>
    </row>
    <row r="26" spans="2:14" x14ac:dyDescent="0.2">
      <c r="E26" s="193"/>
      <c r="F26" s="45"/>
      <c r="G26" s="197">
        <f>IF('DAFO 3'!L29=0,0,IF('DAFO 3'!L29='DAFO 3'!$BD$25,4,IF('DAFO 3'!L29='DAFO 3'!$BD$26,3,IF('DAFO 3'!L29='DAFO 3'!$BD$27,2,IF('DAFO 3'!L29='DAFO 3'!$BD$28,1,0)))))</f>
        <v>4</v>
      </c>
      <c r="H26" s="198">
        <f>'DAFO 3'!M29</f>
        <v>0</v>
      </c>
      <c r="I26" s="199">
        <f>IF($I$20="OK",H26*G26,0)</f>
        <v>0</v>
      </c>
      <c r="J26" s="199"/>
      <c r="K26" s="199">
        <f>I26</f>
        <v>0</v>
      </c>
      <c r="L26" s="199">
        <f>SUM(K22:K26)</f>
        <v>1.57</v>
      </c>
      <c r="M26" s="44"/>
      <c r="N26" s="70"/>
    </row>
    <row r="27" spans="2:14" x14ac:dyDescent="0.2">
      <c r="E27" s="193"/>
      <c r="F27" s="45"/>
      <c r="G27" s="44"/>
      <c r="H27" s="44"/>
      <c r="I27" s="44"/>
      <c r="J27" s="44"/>
      <c r="K27" s="44"/>
      <c r="L27" s="44"/>
      <c r="M27" s="44"/>
      <c r="N27" s="70"/>
    </row>
    <row r="28" spans="2:14" x14ac:dyDescent="0.2">
      <c r="E28" s="193"/>
      <c r="F28" s="45"/>
      <c r="G28" s="197">
        <f>IF('DAFO 3'!L31=0,0,IF('DAFO 3'!L31='DAFO 3'!$BD$25,4,IF('DAFO 3'!L31='DAFO 3'!$BD$26,3,IF('DAFO 3'!L31='DAFO 3'!$BD$27,2,IF('DAFO 3'!L31='DAFO 3'!$BD$28,1,0)))))</f>
        <v>4</v>
      </c>
      <c r="H28" s="198">
        <f>'DAFO 3'!M31</f>
        <v>0.13</v>
      </c>
      <c r="I28" s="199">
        <f>IF($I$20="OK",H28*G28,0)</f>
        <v>0.52</v>
      </c>
      <c r="J28" s="199"/>
      <c r="K28" s="199">
        <f>I28</f>
        <v>0.52</v>
      </c>
      <c r="L28" s="44"/>
      <c r="M28" s="44"/>
      <c r="N28" s="70"/>
    </row>
    <row r="29" spans="2:14" x14ac:dyDescent="0.2">
      <c r="E29" s="193"/>
      <c r="F29" s="45"/>
      <c r="G29" s="197">
        <f>IF('DAFO 3'!L32=0,0,IF('DAFO 3'!L32='DAFO 3'!$BD$25,4,IF('DAFO 3'!L32='DAFO 3'!$BD$26,3,IF('DAFO 3'!L32='DAFO 3'!$BD$27,2,IF('DAFO 3'!L32='DAFO 3'!$BD$28,1,0)))))</f>
        <v>3</v>
      </c>
      <c r="H29" s="198">
        <f>'DAFO 3'!M32</f>
        <v>0.11</v>
      </c>
      <c r="I29" s="199">
        <f>IF($I$20="OK",H29*G29,0)</f>
        <v>0.33</v>
      </c>
      <c r="J29" s="199"/>
      <c r="K29" s="199">
        <f>I29</f>
        <v>0.33</v>
      </c>
      <c r="L29" s="44"/>
      <c r="M29" s="44"/>
      <c r="N29" s="70"/>
    </row>
    <row r="30" spans="2:14" x14ac:dyDescent="0.2">
      <c r="E30" s="193"/>
      <c r="F30" s="45"/>
      <c r="G30" s="197">
        <f>IF('DAFO 3'!L33=0,0,IF('DAFO 3'!L33='DAFO 3'!$BD$25,4,IF('DAFO 3'!L33='DAFO 3'!$BD$26,3,IF('DAFO 3'!L33='DAFO 3'!$BD$27,2,IF('DAFO 3'!L33='DAFO 3'!$BD$28,1,0)))))</f>
        <v>2</v>
      </c>
      <c r="H30" s="198">
        <f>'DAFO 3'!M33</f>
        <v>0.14000000000000001</v>
      </c>
      <c r="I30" s="199">
        <f>IF($I$20="OK",H30*G30,0)</f>
        <v>0.28000000000000003</v>
      </c>
      <c r="J30" s="199"/>
      <c r="K30" s="199">
        <f>I30</f>
        <v>0.28000000000000003</v>
      </c>
      <c r="L30" s="44"/>
      <c r="M30" s="44"/>
      <c r="N30" s="70"/>
    </row>
    <row r="31" spans="2:14" x14ac:dyDescent="0.2">
      <c r="E31" s="193"/>
      <c r="F31" s="45"/>
      <c r="G31" s="197">
        <f>IF('DAFO 3'!L34=0,0,IF('DAFO 3'!L34='DAFO 3'!$BD$25,4,IF('DAFO 3'!L34='DAFO 3'!$BD$26,3,IF('DAFO 3'!L34='DAFO 3'!$BD$27,2,IF('DAFO 3'!L34='DAFO 3'!$BD$28,1,0)))))</f>
        <v>4</v>
      </c>
      <c r="H31" s="198">
        <f>'DAFO 3'!M34</f>
        <v>0.12</v>
      </c>
      <c r="I31" s="199">
        <f>IF($I$20="OK",H31*G31,0)</f>
        <v>0.48</v>
      </c>
      <c r="J31" s="199"/>
      <c r="K31" s="199">
        <f>I31</f>
        <v>0.48</v>
      </c>
      <c r="L31" s="44"/>
      <c r="M31" s="44"/>
      <c r="N31" s="70"/>
    </row>
    <row r="32" spans="2:14" x14ac:dyDescent="0.2">
      <c r="E32" s="193"/>
      <c r="F32" s="45"/>
      <c r="G32" s="197">
        <f>IF('DAFO 3'!L35=0,0,IF('DAFO 3'!L35='DAFO 3'!$BD$25,4,IF('DAFO 3'!L35='DAFO 3'!$BD$26,3,IF('DAFO 3'!L35='DAFO 3'!$BD$27,2,IF('DAFO 3'!L35='DAFO 3'!$BD$28,1,0)))))</f>
        <v>4</v>
      </c>
      <c r="H32" s="198">
        <f>'DAFO 3'!M35</f>
        <v>0</v>
      </c>
      <c r="I32" s="199">
        <f>IF($I$20="OK",H32*G32,0)</f>
        <v>0</v>
      </c>
      <c r="J32" s="199"/>
      <c r="K32" s="199">
        <f>I32</f>
        <v>0</v>
      </c>
      <c r="L32" s="199">
        <f>SUM(K28:K32)</f>
        <v>1.61</v>
      </c>
      <c r="M32" s="199">
        <f>L32+L26</f>
        <v>3.18</v>
      </c>
      <c r="N32" s="70"/>
    </row>
    <row r="33" spans="5:14" x14ac:dyDescent="0.2">
      <c r="E33" s="201"/>
      <c r="F33" s="202"/>
      <c r="G33" s="203"/>
      <c r="H33" s="203"/>
      <c r="I33" s="203"/>
      <c r="J33" s="203"/>
      <c r="K33" s="203"/>
      <c r="L33" s="203"/>
      <c r="M33" s="204"/>
      <c r="N33" s="71"/>
    </row>
  </sheetData>
  <sheetProtection password="E803" sheet="1" objects="1" scenarios="1"/>
  <phoneticPr fontId="2" type="noConversion"/>
  <conditionalFormatting sqref="E6:F8 E12:F14 E22:F25">
    <cfRule type="colorScale" priority="1">
      <colorScale>
        <cfvo type="num" val="1"/>
        <cfvo type="percentile" val="50"/>
        <cfvo type="num" val="5"/>
        <color theme="2"/>
        <color theme="2" tint="-9.9978637043366805E-2"/>
        <color theme="2" tint="-0.249977111117893"/>
      </colorScale>
    </cfRule>
  </conditionalFormatting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8"/>
  </sheetPr>
  <dimension ref="A1:N55"/>
  <sheetViews>
    <sheetView showGridLines="0" showRowColHeaders="0" showZeros="0" showOutlineSymbols="0" topLeftCell="A33" workbookViewId="0">
      <pane xSplit="77" ySplit="194" topLeftCell="BZ227" activePane="bottomRight" state="frozen"/>
      <selection activeCell="A33" sqref="A33"/>
      <selection pane="topRight" activeCell="BJ33" sqref="BJ33"/>
      <selection pane="bottomLeft" activeCell="A183" sqref="A183"/>
      <selection pane="bottomRight" activeCell="J55" sqref="J55"/>
    </sheetView>
  </sheetViews>
  <sheetFormatPr baseColWidth="10" defaultRowHeight="12.75" x14ac:dyDescent="0.2"/>
  <sheetData>
    <row r="1" spans="1:14" ht="13.5" hidden="1" thickBot="1" x14ac:dyDescent="0.25"/>
    <row r="2" spans="1:14" hidden="1" x14ac:dyDescent="0.2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1:14" ht="15" hidden="1" x14ac:dyDescent="0.2">
      <c r="A3" s="2"/>
      <c r="B3" s="30" t="s">
        <v>10</v>
      </c>
      <c r="C3" s="3"/>
      <c r="D3" s="4" t="s">
        <v>11</v>
      </c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hidden="1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hidden="1" x14ac:dyDescent="0.2">
      <c r="A5" s="6"/>
      <c r="B5" s="25" t="e">
        <f>$F$12</f>
        <v>#REF!</v>
      </c>
      <c r="C5" s="25" t="e">
        <f>+G14</f>
        <v>#REF!</v>
      </c>
      <c r="D5" s="25" t="e">
        <f>+G15</f>
        <v>#REF!</v>
      </c>
      <c r="E5" s="25" t="e">
        <f>+G16</f>
        <v>#REF!</v>
      </c>
      <c r="F5" s="25" t="e">
        <f>+G17</f>
        <v>#REF!</v>
      </c>
      <c r="G5" s="25" t="e">
        <f>+G18</f>
        <v>#REF!</v>
      </c>
      <c r="H5" s="25" t="e">
        <f>+G19</f>
        <v>#REF!</v>
      </c>
      <c r="I5" s="25" t="e">
        <f>+G20</f>
        <v>#REF!</v>
      </c>
      <c r="J5" s="25" t="e">
        <f>+G21</f>
        <v>#REF!</v>
      </c>
      <c r="K5" s="25" t="e">
        <f>+G22</f>
        <v>#REF!</v>
      </c>
      <c r="L5" s="25" t="e">
        <f>+G23</f>
        <v>#REF!</v>
      </c>
      <c r="M5" s="25" t="e">
        <f>+G24</f>
        <v>#REF!</v>
      </c>
      <c r="N5" s="8"/>
    </row>
    <row r="6" spans="1:14" hidden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idden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" hidden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8"/>
    </row>
    <row r="9" spans="1:14" hidden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</row>
    <row r="10" spans="1:14" hidden="1" x14ac:dyDescent="0.2">
      <c r="A10" s="9"/>
      <c r="B10" s="7" t="s">
        <v>12</v>
      </c>
      <c r="C10" s="7"/>
      <c r="D10" s="510" t="s">
        <v>13</v>
      </c>
      <c r="E10" s="511"/>
      <c r="F10" s="7"/>
      <c r="G10" s="7"/>
      <c r="H10" s="7"/>
      <c r="I10" s="7"/>
      <c r="J10" s="7"/>
      <c r="K10" s="7"/>
      <c r="L10" s="7"/>
      <c r="M10" s="7"/>
      <c r="N10" s="8"/>
    </row>
    <row r="11" spans="1:14" hidden="1" x14ac:dyDescent="0.2">
      <c r="A11" s="9"/>
      <c r="B11" s="7"/>
      <c r="C11" s="7"/>
      <c r="D11" s="10"/>
      <c r="E11" s="512" t="s">
        <v>14</v>
      </c>
      <c r="F11" s="512"/>
      <c r="G11" s="512"/>
      <c r="H11" s="513"/>
      <c r="I11" s="11"/>
      <c r="J11" s="11"/>
      <c r="K11" s="11"/>
      <c r="L11" s="11"/>
      <c r="M11" s="11"/>
      <c r="N11" s="12"/>
    </row>
    <row r="12" spans="1:14" hidden="1" x14ac:dyDescent="0.2">
      <c r="A12" s="6"/>
      <c r="B12" s="13" t="s">
        <v>28</v>
      </c>
      <c r="C12" s="7"/>
      <c r="D12" s="14" t="s">
        <v>15</v>
      </c>
      <c r="E12" s="7" t="s">
        <v>16</v>
      </c>
      <c r="F12" s="15" t="e">
        <f>#REF!</f>
        <v>#REF!</v>
      </c>
      <c r="G12" s="7"/>
      <c r="H12" s="16"/>
      <c r="I12" s="7"/>
      <c r="J12" s="7"/>
      <c r="K12" s="7"/>
      <c r="L12" s="7"/>
      <c r="M12" s="7"/>
      <c r="N12" s="8"/>
    </row>
    <row r="13" spans="1:14" hidden="1" x14ac:dyDescent="0.2">
      <c r="A13" s="6"/>
      <c r="B13" s="11" t="s">
        <v>17</v>
      </c>
      <c r="C13" s="7"/>
      <c r="D13" s="17">
        <v>1</v>
      </c>
      <c r="E13" s="17" t="str">
        <f t="shared" ref="E13:E24" si="0">B13</f>
        <v>Enero</v>
      </c>
      <c r="F13" s="7" t="e">
        <f>IF(F$12=$B$13,1,0)+IF(F$12=$B$14,2,0)+IF(F$12=$B$15,3,0)+IF(F$12=$B$16,4,0)+IF(F$12=$B$17,5,0)+IF(F$12=$B$18,6,0)+IF(F$12=$B$19,7,0)+IF(F$12=$B$20,8,0)+IF(F$12=$B$21,9,0)+IF(F$12=$B$22,10,0)+IF(F$12=$B$23,11,0)+IF(F$12=$B$24,12,0)</f>
        <v>#REF!</v>
      </c>
      <c r="G13" s="7"/>
      <c r="H13" s="16"/>
      <c r="I13" s="7"/>
      <c r="J13" s="7"/>
      <c r="K13" s="7"/>
      <c r="L13" s="7"/>
      <c r="M13" s="7"/>
      <c r="N13" s="8"/>
    </row>
    <row r="14" spans="1:14" hidden="1" x14ac:dyDescent="0.2">
      <c r="A14" s="6"/>
      <c r="B14" s="11" t="s">
        <v>3</v>
      </c>
      <c r="C14" s="7"/>
      <c r="D14" s="18">
        <v>2</v>
      </c>
      <c r="E14" s="18" t="str">
        <f t="shared" si="0"/>
        <v>Febrero</v>
      </c>
      <c r="F14" s="7" t="e">
        <f>IF(F13=12,1,F13+1)</f>
        <v>#REF!</v>
      </c>
      <c r="G14" s="7" t="e">
        <f>LOOKUP(F14,NUMES,BUSCARMES)</f>
        <v>#REF!</v>
      </c>
      <c r="H14" s="16"/>
      <c r="I14" s="7"/>
      <c r="J14" s="7"/>
      <c r="K14" s="7"/>
      <c r="L14" s="7"/>
      <c r="M14" s="7"/>
      <c r="N14" s="8"/>
    </row>
    <row r="15" spans="1:14" hidden="1" x14ac:dyDescent="0.2">
      <c r="A15" s="6"/>
      <c r="B15" s="11" t="s">
        <v>18</v>
      </c>
      <c r="C15" s="7"/>
      <c r="D15" s="18">
        <v>3</v>
      </c>
      <c r="E15" s="18" t="str">
        <f t="shared" si="0"/>
        <v>Marzo</v>
      </c>
      <c r="F15" s="7" t="e">
        <f>IF(F14=12,1,F14+1)</f>
        <v>#REF!</v>
      </c>
      <c r="G15" s="7" t="e">
        <f t="shared" ref="G15:G24" si="1">LOOKUP(F15,NUMES,BUSCARMES)</f>
        <v>#REF!</v>
      </c>
      <c r="H15" s="16"/>
      <c r="I15" s="7"/>
      <c r="J15" s="7"/>
      <c r="K15" s="7"/>
      <c r="L15" s="7"/>
      <c r="M15" s="7"/>
      <c r="N15" s="8"/>
    </row>
    <row r="16" spans="1:14" hidden="1" x14ac:dyDescent="0.2">
      <c r="A16" s="6"/>
      <c r="B16" s="11" t="s">
        <v>19</v>
      </c>
      <c r="C16" s="7"/>
      <c r="D16" s="18">
        <v>4</v>
      </c>
      <c r="E16" s="18" t="str">
        <f t="shared" si="0"/>
        <v>Abril</v>
      </c>
      <c r="F16" s="7" t="e">
        <f t="shared" ref="F16:F24" si="2">IF(F15=12,1,F15+1)</f>
        <v>#REF!</v>
      </c>
      <c r="G16" s="7" t="e">
        <f t="shared" si="1"/>
        <v>#REF!</v>
      </c>
      <c r="H16" s="16"/>
      <c r="I16" s="7"/>
      <c r="J16" s="7"/>
      <c r="K16" s="7"/>
      <c r="L16" s="7"/>
      <c r="M16" s="7"/>
      <c r="N16" s="8"/>
    </row>
    <row r="17" spans="1:14" hidden="1" x14ac:dyDescent="0.2">
      <c r="A17" s="6"/>
      <c r="B17" s="11" t="s">
        <v>20</v>
      </c>
      <c r="C17" s="7"/>
      <c r="D17" s="18">
        <v>5</v>
      </c>
      <c r="E17" s="18" t="str">
        <f t="shared" si="0"/>
        <v>Mayo</v>
      </c>
      <c r="F17" s="7" t="e">
        <f t="shared" si="2"/>
        <v>#REF!</v>
      </c>
      <c r="G17" s="7" t="e">
        <f t="shared" si="1"/>
        <v>#REF!</v>
      </c>
      <c r="H17" s="16"/>
      <c r="I17" s="7"/>
      <c r="J17" s="7"/>
      <c r="K17" s="7"/>
      <c r="L17" s="7"/>
      <c r="M17" s="7"/>
      <c r="N17" s="8"/>
    </row>
    <row r="18" spans="1:14" hidden="1" x14ac:dyDescent="0.2">
      <c r="A18" s="6"/>
      <c r="B18" s="11" t="s">
        <v>21</v>
      </c>
      <c r="C18" s="7"/>
      <c r="D18" s="18">
        <v>6</v>
      </c>
      <c r="E18" s="18" t="str">
        <f t="shared" si="0"/>
        <v>Junio</v>
      </c>
      <c r="F18" s="7" t="e">
        <f t="shared" si="2"/>
        <v>#REF!</v>
      </c>
      <c r="G18" s="7" t="e">
        <f t="shared" si="1"/>
        <v>#REF!</v>
      </c>
      <c r="H18" s="16"/>
      <c r="I18" s="7"/>
      <c r="J18" s="7"/>
      <c r="K18" s="7"/>
      <c r="L18" s="7"/>
      <c r="M18" s="7"/>
      <c r="N18" s="8"/>
    </row>
    <row r="19" spans="1:14" hidden="1" x14ac:dyDescent="0.2">
      <c r="A19" s="6"/>
      <c r="B19" s="11" t="s">
        <v>22</v>
      </c>
      <c r="C19" s="7"/>
      <c r="D19" s="18">
        <v>7</v>
      </c>
      <c r="E19" s="18" t="str">
        <f t="shared" si="0"/>
        <v>Julio</v>
      </c>
      <c r="F19" s="7" t="e">
        <f t="shared" si="2"/>
        <v>#REF!</v>
      </c>
      <c r="G19" s="7" t="e">
        <f t="shared" si="1"/>
        <v>#REF!</v>
      </c>
      <c r="H19" s="16"/>
      <c r="I19" s="7"/>
      <c r="J19" s="7"/>
      <c r="K19" s="7"/>
      <c r="L19" s="7"/>
      <c r="M19" s="7"/>
      <c r="N19" s="8"/>
    </row>
    <row r="20" spans="1:14" hidden="1" x14ac:dyDescent="0.2">
      <c r="A20" s="6"/>
      <c r="B20" s="11" t="s">
        <v>23</v>
      </c>
      <c r="C20" s="7"/>
      <c r="D20" s="18">
        <v>8</v>
      </c>
      <c r="E20" s="18" t="str">
        <f t="shared" si="0"/>
        <v>Agosto</v>
      </c>
      <c r="F20" s="7" t="e">
        <f t="shared" si="2"/>
        <v>#REF!</v>
      </c>
      <c r="G20" s="7" t="e">
        <f t="shared" si="1"/>
        <v>#REF!</v>
      </c>
      <c r="H20" s="16"/>
      <c r="I20" s="7"/>
      <c r="J20" s="7"/>
      <c r="K20" s="7"/>
      <c r="L20" s="7"/>
      <c r="M20" s="7"/>
      <c r="N20" s="8"/>
    </row>
    <row r="21" spans="1:14" hidden="1" x14ac:dyDescent="0.2">
      <c r="A21" s="6"/>
      <c r="B21" s="11" t="s">
        <v>24</v>
      </c>
      <c r="C21" s="7"/>
      <c r="D21" s="18">
        <v>9</v>
      </c>
      <c r="E21" s="18" t="str">
        <f t="shared" si="0"/>
        <v>Septiembre</v>
      </c>
      <c r="F21" s="7" t="e">
        <f t="shared" si="2"/>
        <v>#REF!</v>
      </c>
      <c r="G21" s="7" t="e">
        <f t="shared" si="1"/>
        <v>#REF!</v>
      </c>
      <c r="H21" s="16"/>
      <c r="I21" s="7"/>
      <c r="J21" s="7"/>
      <c r="K21" s="7"/>
      <c r="L21" s="7"/>
      <c r="M21" s="7"/>
      <c r="N21" s="8"/>
    </row>
    <row r="22" spans="1:14" hidden="1" x14ac:dyDescent="0.2">
      <c r="A22" s="6"/>
      <c r="B22" s="11" t="s">
        <v>25</v>
      </c>
      <c r="C22" s="7"/>
      <c r="D22" s="18">
        <v>10</v>
      </c>
      <c r="E22" s="18" t="str">
        <f t="shared" si="0"/>
        <v>Octubre</v>
      </c>
      <c r="F22" s="7" t="e">
        <f t="shared" si="2"/>
        <v>#REF!</v>
      </c>
      <c r="G22" s="7" t="e">
        <f t="shared" si="1"/>
        <v>#REF!</v>
      </c>
      <c r="H22" s="16"/>
      <c r="I22" s="7"/>
      <c r="J22" s="7"/>
      <c r="K22" s="7"/>
      <c r="L22" s="7"/>
      <c r="M22" s="7"/>
      <c r="N22" s="8"/>
    </row>
    <row r="23" spans="1:14" hidden="1" x14ac:dyDescent="0.2">
      <c r="A23" s="9"/>
      <c r="B23" s="11" t="s">
        <v>26</v>
      </c>
      <c r="C23" s="7"/>
      <c r="D23" s="18">
        <v>11</v>
      </c>
      <c r="E23" s="18" t="str">
        <f t="shared" si="0"/>
        <v>Noviembre</v>
      </c>
      <c r="F23" s="7" t="e">
        <f t="shared" si="2"/>
        <v>#REF!</v>
      </c>
      <c r="G23" s="7" t="e">
        <f t="shared" si="1"/>
        <v>#REF!</v>
      </c>
      <c r="H23" s="16"/>
      <c r="I23" s="7"/>
      <c r="J23" s="7"/>
      <c r="K23" s="7"/>
      <c r="L23" s="7"/>
      <c r="M23" s="7"/>
      <c r="N23" s="8"/>
    </row>
    <row r="24" spans="1:14" hidden="1" x14ac:dyDescent="0.2">
      <c r="A24" s="9"/>
      <c r="B24" s="11" t="s">
        <v>27</v>
      </c>
      <c r="C24" s="7"/>
      <c r="D24" s="19">
        <v>12</v>
      </c>
      <c r="E24" s="19" t="str">
        <f t="shared" si="0"/>
        <v>Diciembre</v>
      </c>
      <c r="F24" s="20" t="e">
        <f t="shared" si="2"/>
        <v>#REF!</v>
      </c>
      <c r="G24" s="20" t="e">
        <f t="shared" si="1"/>
        <v>#REF!</v>
      </c>
      <c r="H24" s="21"/>
      <c r="I24" s="7"/>
      <c r="J24" s="7"/>
      <c r="K24" s="7"/>
      <c r="L24" s="7"/>
      <c r="M24" s="7"/>
      <c r="N24" s="8"/>
    </row>
    <row r="25" spans="1:14" ht="13.5" hidden="1" thickBot="1" x14ac:dyDescent="0.25">
      <c r="A25" s="22"/>
      <c r="B25" s="3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spans="2:11" x14ac:dyDescent="0.2">
      <c r="B33" s="36"/>
      <c r="C33" s="36"/>
      <c r="D33" s="36"/>
      <c r="E33" s="36"/>
      <c r="F33" s="36"/>
      <c r="G33" s="36"/>
      <c r="H33" s="36"/>
      <c r="I33" s="37"/>
      <c r="J33" s="37"/>
      <c r="K33" s="37"/>
    </row>
    <row r="34" spans="2:11" x14ac:dyDescent="0.2">
      <c r="B34" s="36"/>
      <c r="C34" s="36"/>
      <c r="D34" s="36"/>
      <c r="E34" s="36"/>
      <c r="F34" s="36"/>
      <c r="G34" s="36"/>
      <c r="H34" s="36"/>
      <c r="I34" s="37"/>
      <c r="J34" s="37"/>
      <c r="K34" s="37"/>
    </row>
    <row r="35" spans="2:11" x14ac:dyDescent="0.2">
      <c r="B35" s="36"/>
      <c r="C35" s="36"/>
      <c r="D35" s="36"/>
      <c r="E35" s="36"/>
      <c r="F35" s="36"/>
      <c r="G35" s="36"/>
      <c r="H35" s="36"/>
      <c r="I35" s="37"/>
      <c r="J35" s="37"/>
      <c r="K35" s="37"/>
    </row>
    <row r="36" spans="2:11" x14ac:dyDescent="0.2">
      <c r="B36" s="36"/>
      <c r="C36" s="36"/>
      <c r="D36" s="36"/>
      <c r="E36" s="36"/>
      <c r="F36" s="36"/>
      <c r="G36" s="36"/>
      <c r="H36" s="36"/>
      <c r="I36" s="37"/>
      <c r="J36" s="37"/>
      <c r="K36" s="37"/>
    </row>
    <row r="37" spans="2:11" x14ac:dyDescent="0.2">
      <c r="B37" s="36"/>
      <c r="C37" s="36"/>
      <c r="D37" s="36"/>
      <c r="E37" s="36"/>
      <c r="F37" s="36"/>
      <c r="G37" s="36"/>
      <c r="H37" s="36"/>
      <c r="I37" s="37"/>
      <c r="J37" s="37"/>
      <c r="K37" s="37"/>
    </row>
    <row r="38" spans="2:11" x14ac:dyDescent="0.2">
      <c r="B38" s="36"/>
      <c r="C38" s="36"/>
      <c r="D38" s="36"/>
      <c r="E38" s="36"/>
      <c r="F38" s="36"/>
      <c r="G38" s="36"/>
      <c r="H38" s="36"/>
      <c r="I38" s="37"/>
      <c r="J38" s="37"/>
      <c r="K38" s="37"/>
    </row>
    <row r="39" spans="2:11" x14ac:dyDescent="0.2">
      <c r="B39" s="36"/>
      <c r="C39" s="36"/>
      <c r="D39" s="36"/>
      <c r="E39" s="36"/>
      <c r="F39" s="36"/>
      <c r="G39" s="36"/>
      <c r="H39" s="36"/>
      <c r="I39" s="37"/>
      <c r="J39" s="37"/>
      <c r="K39" s="37"/>
    </row>
    <row r="40" spans="2:11" x14ac:dyDescent="0.2">
      <c r="I40" s="37"/>
      <c r="J40" s="37"/>
      <c r="K40" s="37"/>
    </row>
    <row r="41" spans="2:11" x14ac:dyDescent="0.2">
      <c r="I41" s="37"/>
      <c r="J41" s="37"/>
      <c r="K41" s="37"/>
    </row>
    <row r="42" spans="2:11" x14ac:dyDescent="0.2">
      <c r="I42" s="37"/>
      <c r="J42" s="37"/>
      <c r="K42" s="37"/>
    </row>
    <row r="43" spans="2:11" x14ac:dyDescent="0.2">
      <c r="I43" s="37"/>
      <c r="J43" s="37"/>
      <c r="K43" s="37"/>
    </row>
    <row r="44" spans="2:11" x14ac:dyDescent="0.2">
      <c r="I44" s="37"/>
      <c r="J44" s="37"/>
      <c r="K44" s="37"/>
    </row>
    <row r="45" spans="2:11" x14ac:dyDescent="0.2">
      <c r="I45" s="37"/>
      <c r="J45" s="37"/>
      <c r="K45" s="37"/>
    </row>
    <row r="46" spans="2:11" x14ac:dyDescent="0.2">
      <c r="I46" s="37"/>
      <c r="J46" s="37"/>
      <c r="K46" s="37"/>
    </row>
    <row r="47" spans="2:11" x14ac:dyDescent="0.2">
      <c r="I47" s="37"/>
      <c r="J47" s="37"/>
      <c r="K47" s="37"/>
    </row>
    <row r="48" spans="2:11" x14ac:dyDescent="0.2">
      <c r="I48" s="37"/>
      <c r="J48" s="37"/>
      <c r="K48" s="37"/>
    </row>
    <row r="49" spans="2:11" x14ac:dyDescent="0.2">
      <c r="I49" s="37"/>
      <c r="J49" s="37"/>
      <c r="K49" s="37"/>
    </row>
    <row r="50" spans="2:11" x14ac:dyDescent="0.2">
      <c r="I50" s="37"/>
      <c r="J50" s="37"/>
      <c r="K50" s="37"/>
    </row>
    <row r="51" spans="2:11" x14ac:dyDescent="0.2">
      <c r="I51" s="37"/>
      <c r="J51" s="37"/>
      <c r="K51" s="37"/>
    </row>
    <row r="52" spans="2:11" x14ac:dyDescent="0.2">
      <c r="B52" s="36"/>
      <c r="C52" s="514"/>
      <c r="D52" s="514"/>
      <c r="E52" s="514"/>
      <c r="F52" s="514"/>
      <c r="G52" s="36"/>
      <c r="H52" s="36"/>
      <c r="I52" s="37"/>
      <c r="J52" s="37"/>
      <c r="K52" s="37"/>
    </row>
    <row r="53" spans="2:11" x14ac:dyDescent="0.2">
      <c r="B53" s="36"/>
      <c r="C53" s="36"/>
      <c r="D53" s="36"/>
      <c r="E53" s="36"/>
      <c r="F53" s="36"/>
      <c r="G53" s="36"/>
      <c r="H53" s="36"/>
      <c r="I53" s="37"/>
      <c r="J53" s="37"/>
      <c r="K53" s="37"/>
    </row>
    <row r="54" spans="2:11" x14ac:dyDescent="0.2">
      <c r="B54" s="36"/>
      <c r="C54" s="36"/>
      <c r="D54" s="36"/>
      <c r="E54" s="36"/>
      <c r="F54" s="36"/>
      <c r="G54" s="36"/>
      <c r="H54" s="36"/>
      <c r="I54" s="37"/>
      <c r="J54" s="37"/>
      <c r="K54" s="37"/>
    </row>
    <row r="55" spans="2:11" x14ac:dyDescent="0.2">
      <c r="B55" s="36"/>
      <c r="C55" s="36"/>
      <c r="D55" s="36"/>
      <c r="E55" s="36"/>
      <c r="F55" s="36"/>
      <c r="G55" s="36"/>
      <c r="H55" s="36"/>
      <c r="I55" s="37"/>
      <c r="J55" s="37"/>
      <c r="K55" s="37"/>
    </row>
  </sheetData>
  <sheetProtection password="9424" sheet="1" objects="1" scenarios="1"/>
  <mergeCells count="3">
    <mergeCell ref="D10:E10"/>
    <mergeCell ref="E11:H11"/>
    <mergeCell ref="C52:F52"/>
  </mergeCells>
  <phoneticPr fontId="2" type="noConversion"/>
  <pageMargins left="0.75" right="0.75" top="1" bottom="1" header="0" footer="0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24</vt:i4>
      </vt:variant>
    </vt:vector>
  </HeadingPairs>
  <TitlesOfParts>
    <vt:vector size="30" baseType="lpstr">
      <vt:lpstr>ini</vt:lpstr>
      <vt:lpstr>DAFO 1</vt:lpstr>
      <vt:lpstr>DAFO 2</vt:lpstr>
      <vt:lpstr>DAFO 3</vt:lpstr>
      <vt:lpstr>CÁLCULOS</vt:lpstr>
      <vt:lpstr>sb</vt:lpstr>
      <vt:lpstr>AMENAZARAS</vt:lpstr>
      <vt:lpstr>'DAFO 1'!Área_de_impresión</vt:lpstr>
      <vt:lpstr>'DAFO 2'!Área_de_impresión</vt:lpstr>
      <vt:lpstr>'DAFO 3'!Área_de_impresión</vt:lpstr>
      <vt:lpstr>ini!Área_de_impresión</vt:lpstr>
      <vt:lpstr>ARRIBADAFOUNO</vt:lpstr>
      <vt:lpstr>arribados</vt:lpstr>
      <vt:lpstr>ARRIBADOSA</vt:lpstr>
      <vt:lpstr>arribatres</vt:lpstr>
      <vt:lpstr>BUSCARMES</vt:lpstr>
      <vt:lpstr>DEBILIDAD</vt:lpstr>
      <vt:lpstr>EXTERNAS</vt:lpstr>
      <vt:lpstr>FORTALEZAS</vt:lpstr>
      <vt:lpstr>infodos</vt:lpstr>
      <vt:lpstr>INFODOSA</vt:lpstr>
      <vt:lpstr>infotres</vt:lpstr>
      <vt:lpstr>INFOUNO</vt:lpstr>
      <vt:lpstr>INTENSIDAD</vt:lpstr>
      <vt:lpstr>nomeses</vt:lpstr>
      <vt:lpstr>NUMES</vt:lpstr>
      <vt:lpstr>POSITION</vt:lpstr>
      <vt:lpstr>PROUNO</vt:lpstr>
      <vt:lpstr>recotres</vt:lpstr>
      <vt:lpstr>RECOUNO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PMKPRO1V8</dc:title>
  <dc:subject>PLAN DE MARKETING</dc:subject>
  <dc:creator>User</dc:creator>
  <cp:lastModifiedBy>user</cp:lastModifiedBy>
  <cp:lastPrinted>2013-08-30T11:16:56Z</cp:lastPrinted>
  <dcterms:created xsi:type="dcterms:W3CDTF">2011-05-31T13:53:54Z</dcterms:created>
  <dcterms:modified xsi:type="dcterms:W3CDTF">2019-05-13T00:20:59Z</dcterms:modified>
</cp:coreProperties>
</file>