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most current loaded\"/>
    </mc:Choice>
  </mc:AlternateContent>
  <bookViews>
    <workbookView xWindow="0" yWindow="0" windowWidth="20490" windowHeight="7065" firstSheet="1" activeTab="1"/>
  </bookViews>
  <sheets>
    <sheet name="06012017" sheetId="7" r:id="rId1"/>
    <sheet name="07012018" sheetId="6" r:id="rId2"/>
    <sheet name="08012018" sheetId="1" r:id="rId3"/>
    <sheet name="09012018" sheetId="2" r:id="rId4"/>
    <sheet name="10012018" sheetId="4" r:id="rId5"/>
    <sheet name="11012018" sheetId="5" r:id="rId6"/>
    <sheet name="12012018" sheetId="3" r:id="rId7"/>
    <sheet name="13012019" sheetId="8" r:id="rId8"/>
    <sheet name="15012018" sheetId="11" r:id="rId9"/>
    <sheet name="INTERVENTION PROGRAMMES" sheetId="12" r:id="rId10"/>
  </sheets>
  <definedNames>
    <definedName name="_xlnm._FilterDatabase" localSheetId="4" hidden="1">'10012018'!$B$5:$N$60</definedName>
    <definedName name="_xlnm._FilterDatabase" localSheetId="6" hidden="1">'12012018'!$B$4:$N$58</definedName>
    <definedName name="_xlnm._FilterDatabase" localSheetId="7" hidden="1">'13012019'!$B$4:$N$21</definedName>
    <definedName name="_xlnm._FilterDatabase" localSheetId="9" hidden="1">'INTERVENTION PROGRAMMES'!$B$8:$M$35</definedName>
    <definedName name="_xlnm.Print_Area" localSheetId="2">'08012018'!$B$3:$N$17</definedName>
    <definedName name="_xlnm.Print_Area" localSheetId="3">'09012018'!$B$2:$N$70</definedName>
    <definedName name="_xlnm.Print_Area" localSheetId="4">'10012018'!$B$3:$N$77</definedName>
    <definedName name="_xlnm.Print_Area" localSheetId="5">'11012018'!$B$2:$V$64</definedName>
    <definedName name="_xlnm.Print_Area" localSheetId="6">'12012018'!$B$2:$N$76</definedName>
    <definedName name="_xlnm.Print_Area" localSheetId="7">'13012019'!$B$2:$O$41</definedName>
    <definedName name="_xlnm.Print_Area" localSheetId="9">'INTERVENTION PROGRAMMES'!$A$4:$M$92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8" i="12" l="1"/>
  <c r="G68" i="12"/>
  <c r="H82" i="12" l="1"/>
  <c r="G82" i="12"/>
  <c r="I16" i="11"/>
  <c r="H10" i="11"/>
  <c r="I18" i="11"/>
  <c r="I20" i="11"/>
  <c r="H11" i="11"/>
  <c r="I11" i="11"/>
  <c r="I10" i="11"/>
  <c r="H64" i="4"/>
  <c r="H53" i="4"/>
  <c r="I53" i="4"/>
  <c r="H51" i="2"/>
  <c r="F52" i="2"/>
  <c r="G12" i="1"/>
  <c r="I25" i="8"/>
  <c r="H24" i="8"/>
  <c r="H14" i="8"/>
  <c r="I24" i="8"/>
  <c r="I22" i="8"/>
  <c r="H22" i="8"/>
  <c r="I14" i="8"/>
  <c r="H53" i="3"/>
  <c r="I28" i="8"/>
  <c r="H13" i="3"/>
  <c r="I53" i="3"/>
  <c r="I59" i="3"/>
  <c r="I61" i="3"/>
  <c r="H59" i="3"/>
  <c r="H61" i="3"/>
  <c r="I64" i="3"/>
  <c r="I13" i="3"/>
  <c r="I30" i="8"/>
  <c r="I66" i="3"/>
  <c r="I61" i="4"/>
  <c r="H61" i="4"/>
  <c r="H66" i="4"/>
  <c r="H70" i="4"/>
  <c r="I70" i="3"/>
  <c r="I32" i="8"/>
  <c r="I34" i="8"/>
  <c r="H25" i="8"/>
  <c r="I40" i="6"/>
  <c r="I42" i="6"/>
  <c r="H47" i="5"/>
  <c r="H42" i="5"/>
  <c r="H53" i="5"/>
  <c r="H57" i="5"/>
  <c r="G51" i="5"/>
  <c r="I51" i="2"/>
  <c r="H5" i="2"/>
  <c r="I11" i="1"/>
  <c r="H11" i="1"/>
  <c r="G52" i="2"/>
</calcChain>
</file>

<file path=xl/sharedStrings.xml><?xml version="1.0" encoding="utf-8"?>
<sst xmlns="http://schemas.openxmlformats.org/spreadsheetml/2006/main" count="1998" uniqueCount="678">
  <si>
    <t>PDO/OGHARA</t>
  </si>
  <si>
    <t>DATE</t>
  </si>
  <si>
    <t>MARKETER CLASS</t>
  </si>
  <si>
    <t>SN</t>
  </si>
  <si>
    <t>MARKETER NAME</t>
  </si>
  <si>
    <t>MT No</t>
  </si>
  <si>
    <t>TRUCK No</t>
  </si>
  <si>
    <t>PROG (LTRS)</t>
  </si>
  <si>
    <t>LOADED (LTRS)</t>
  </si>
  <si>
    <t>DRIVER'S NAME</t>
  </si>
  <si>
    <t>DRIVER'S No</t>
  </si>
  <si>
    <t>WB No</t>
  </si>
  <si>
    <t xml:space="preserve">STATION </t>
  </si>
  <si>
    <t>STATE</t>
  </si>
  <si>
    <t>PRECIOUS WEALTH</t>
  </si>
  <si>
    <t>ZIOK</t>
  </si>
  <si>
    <t>NOMA</t>
  </si>
  <si>
    <t>EREOLA</t>
  </si>
  <si>
    <t>IND</t>
  </si>
  <si>
    <t>DSZ 352 XA</t>
  </si>
  <si>
    <t>FKJ 257 XJ</t>
  </si>
  <si>
    <t>GBZ 437 XA</t>
  </si>
  <si>
    <t>DGE 721 XB</t>
  </si>
  <si>
    <t>AGL 876 XB</t>
  </si>
  <si>
    <t>LEOK INT</t>
  </si>
  <si>
    <t>INTERVENTION</t>
  </si>
  <si>
    <t>DELTA</t>
  </si>
  <si>
    <t>EDO</t>
  </si>
  <si>
    <t>UGHELLI</t>
  </si>
  <si>
    <t>WARRI</t>
  </si>
  <si>
    <t>BENIN EXPWAY</t>
  </si>
  <si>
    <t>JOSIAH</t>
  </si>
  <si>
    <t>BERNARD</t>
  </si>
  <si>
    <t>JUSTICE</t>
  </si>
  <si>
    <t>DONATUS</t>
  </si>
  <si>
    <t>ILORIN</t>
  </si>
  <si>
    <t>KWARA</t>
  </si>
  <si>
    <t>OPENING BALANCE</t>
  </si>
  <si>
    <t>8,815,960 - 993,249 = 7,822,711 LITRES</t>
  </si>
  <si>
    <t xml:space="preserve">CLOSING STOCK </t>
  </si>
  <si>
    <t>AUTHENTICATED BY:</t>
  </si>
  <si>
    <t>SIGN &amp; DATE:</t>
  </si>
  <si>
    <t>(PPMC REP)</t>
  </si>
  <si>
    <t>FIVE (05) TRUCKS</t>
  </si>
  <si>
    <t xml:space="preserve">SIGNED: EKPRUKE,  AUSTIN, E </t>
  </si>
  <si>
    <t>OPS MGR. RAINOIL</t>
  </si>
  <si>
    <t xml:space="preserve">PREPARED BY: </t>
  </si>
  <si>
    <t>INDEPENDENT</t>
  </si>
  <si>
    <t>HIFLY</t>
  </si>
  <si>
    <t>MOOVA DEX</t>
  </si>
  <si>
    <t>PHILLBLESS</t>
  </si>
  <si>
    <t>ALPHA BYKEEZ</t>
  </si>
  <si>
    <t>GOSONS</t>
  </si>
  <si>
    <t>J. J. INTEGRATED</t>
  </si>
  <si>
    <t>BONKA</t>
  </si>
  <si>
    <t>DUMMA PET</t>
  </si>
  <si>
    <t>D.D. PAPYNOH</t>
  </si>
  <si>
    <t>RAYLCON</t>
  </si>
  <si>
    <t>OCKCHARD</t>
  </si>
  <si>
    <t>HIMRAL GLOBAL</t>
  </si>
  <si>
    <t>AMEFUA</t>
  </si>
  <si>
    <t>RILIWANU</t>
  </si>
  <si>
    <t>LANAV</t>
  </si>
  <si>
    <t>RASBALINGA</t>
  </si>
  <si>
    <t>FAVOUR STEPS</t>
  </si>
  <si>
    <t>BANEN BEAMAX</t>
  </si>
  <si>
    <t>TOGETHER CITY</t>
  </si>
  <si>
    <t>ADEBAT</t>
  </si>
  <si>
    <t>GOD'STIME PET</t>
  </si>
  <si>
    <t>WILMAS</t>
  </si>
  <si>
    <t>ALWAYS PET</t>
  </si>
  <si>
    <t>IMANI</t>
  </si>
  <si>
    <t>DAWAI</t>
  </si>
  <si>
    <t>CAMATHS</t>
  </si>
  <si>
    <t>JOE PET</t>
  </si>
  <si>
    <t>CHIT-TIM</t>
  </si>
  <si>
    <t>MATT</t>
  </si>
  <si>
    <t>KEVWE</t>
  </si>
  <si>
    <t>MANZ INT</t>
  </si>
  <si>
    <t>ESITON</t>
  </si>
  <si>
    <t>INTERCITADEL</t>
  </si>
  <si>
    <t>TOPRICHBLESS</t>
  </si>
  <si>
    <t>KASTLE INTEGRATED</t>
  </si>
  <si>
    <t>BEN 223 YY</t>
  </si>
  <si>
    <t>XB 311 KWC</t>
  </si>
  <si>
    <t>XU 380 MUS</t>
  </si>
  <si>
    <t>GAR 234 XA</t>
  </si>
  <si>
    <t>AYB 919 XA</t>
  </si>
  <si>
    <t>AKD 236 XD</t>
  </si>
  <si>
    <t>MUS 123 XR</t>
  </si>
  <si>
    <t>EFR 81 XA</t>
  </si>
  <si>
    <t>AFZ 660 XA</t>
  </si>
  <si>
    <t>XB 120 DSZ</t>
  </si>
  <si>
    <t>WWR 395 XA</t>
  </si>
  <si>
    <t>GGE 797 XS</t>
  </si>
  <si>
    <t>XB 219 LEH</t>
  </si>
  <si>
    <t>KTU 400 XA</t>
  </si>
  <si>
    <t>XR 561 KRD</t>
  </si>
  <si>
    <t>XB 222 PTN</t>
  </si>
  <si>
    <t>XU 736 SMK</t>
  </si>
  <si>
    <t>MAN 53 XA</t>
  </si>
  <si>
    <t>XA 956 FMT</t>
  </si>
  <si>
    <t>XN 818 BEN</t>
  </si>
  <si>
    <t>XK 118 USL</t>
  </si>
  <si>
    <t>KTU 739 XV</t>
  </si>
  <si>
    <t>XB 957 WWR</t>
  </si>
  <si>
    <t>EFR 661 XA</t>
  </si>
  <si>
    <t>WWR 326 XA</t>
  </si>
  <si>
    <t>APP 691 XM</t>
  </si>
  <si>
    <t>EFR 308 AA</t>
  </si>
  <si>
    <t>BEN 902 YY</t>
  </si>
  <si>
    <t>XA 548 KPE</t>
  </si>
  <si>
    <t>FUG 447 XA</t>
  </si>
  <si>
    <t>XQ 150 LSD</t>
  </si>
  <si>
    <t>KMC 302 YE</t>
  </si>
  <si>
    <t>AWK 986 ZC</t>
  </si>
  <si>
    <t>XB 233 PTN</t>
  </si>
  <si>
    <t>KJA 794 XR</t>
  </si>
  <si>
    <t>AKD 918 XD</t>
  </si>
  <si>
    <t>EPE 670 XP</t>
  </si>
  <si>
    <t>DSZ 68 XA</t>
  </si>
  <si>
    <t>XU 896 AGL</t>
  </si>
  <si>
    <t>JRT 140 XA</t>
  </si>
  <si>
    <t>XK 597 BEN</t>
  </si>
  <si>
    <t>EFR 836 XA</t>
  </si>
  <si>
    <t>AAA 187 XG</t>
  </si>
  <si>
    <t>LSR 07 XS</t>
  </si>
  <si>
    <t>FORTY- FIVE TRUCKS (45)</t>
  </si>
  <si>
    <t>BENIN</t>
  </si>
  <si>
    <t>ASABA</t>
  </si>
  <si>
    <t>PHC</t>
  </si>
  <si>
    <t>OWERRI</t>
  </si>
  <si>
    <t>KADUNA</t>
  </si>
  <si>
    <t>IGBOKODA</t>
  </si>
  <si>
    <t>ONDO</t>
  </si>
  <si>
    <t>ONITSHA</t>
  </si>
  <si>
    <t>KANO</t>
  </si>
  <si>
    <t>AKURE</t>
  </si>
  <si>
    <t>ANAMBRA</t>
  </si>
  <si>
    <t>IMO</t>
  </si>
  <si>
    <t>RIVERS</t>
  </si>
  <si>
    <t>SUNDAY IBRU</t>
  </si>
  <si>
    <t>OKIEMUTE</t>
  </si>
  <si>
    <t>SATURDAY</t>
  </si>
  <si>
    <t>OSAS</t>
  </si>
  <si>
    <t>AUSTINE</t>
  </si>
  <si>
    <t>JOHN</t>
  </si>
  <si>
    <t>FESTUS</t>
  </si>
  <si>
    <t>EDWIN</t>
  </si>
  <si>
    <t xml:space="preserve">JOHN </t>
  </si>
  <si>
    <t>ENDURANCE</t>
  </si>
  <si>
    <t>EKENE</t>
  </si>
  <si>
    <t>JACOB</t>
  </si>
  <si>
    <t>OBUS</t>
  </si>
  <si>
    <t>BRIGHT</t>
  </si>
  <si>
    <t>AZEEZ</t>
  </si>
  <si>
    <t>LORD</t>
  </si>
  <si>
    <t>EVAN</t>
  </si>
  <si>
    <t>IFEANYI</t>
  </si>
  <si>
    <t>ISREAL</t>
  </si>
  <si>
    <t>SAMMY</t>
  </si>
  <si>
    <t>ALEX</t>
  </si>
  <si>
    <t>LSR 243 XA</t>
  </si>
  <si>
    <t>CJ</t>
  </si>
  <si>
    <t>LUKMAN</t>
  </si>
  <si>
    <t>GODDAY</t>
  </si>
  <si>
    <t>LUCKY</t>
  </si>
  <si>
    <t>OGBMUDIA</t>
  </si>
  <si>
    <t>CHIDI</t>
  </si>
  <si>
    <t>MUTUNCHI</t>
  </si>
  <si>
    <t>ONYEBUCHI</t>
  </si>
  <si>
    <t>DELE</t>
  </si>
  <si>
    <t>KAMARU</t>
  </si>
  <si>
    <t>WALTER</t>
  </si>
  <si>
    <t>AKEEM</t>
  </si>
  <si>
    <t>BENJY</t>
  </si>
  <si>
    <t>AARON</t>
  </si>
  <si>
    <t>DANIEL</t>
  </si>
  <si>
    <t>OJO</t>
  </si>
  <si>
    <t>OJEME</t>
  </si>
  <si>
    <t>BLESSING</t>
  </si>
  <si>
    <t>FRIDAY</t>
  </si>
  <si>
    <t>DAILY PMS LOADING AT RAINOIL DEPOT, ON 9TH JANUARY, 2018</t>
  </si>
  <si>
    <t>DAILY PMS LOADING AT RAINOIL DEPOT, ON 8TH JANUARY, 2018</t>
  </si>
  <si>
    <t>DAILY PMS LOADING AT RAINOIL DEPOT, ON 10TH JANUARY, 2018</t>
  </si>
  <si>
    <t>TADE BIMBOLA</t>
  </si>
  <si>
    <t>DOZZMAN</t>
  </si>
  <si>
    <t>EDENOKOUN</t>
  </si>
  <si>
    <t>CEAPEES</t>
  </si>
  <si>
    <t>NOMA PET</t>
  </si>
  <si>
    <t>TOYOYE</t>
  </si>
  <si>
    <t>RACE</t>
  </si>
  <si>
    <t>MOBIL</t>
  </si>
  <si>
    <t>RASGOKE</t>
  </si>
  <si>
    <t>EHR430 XA</t>
  </si>
  <si>
    <t>GRA 460 XA</t>
  </si>
  <si>
    <t>ENU 21 YA</t>
  </si>
  <si>
    <t>GRA 645 YA</t>
  </si>
  <si>
    <t>UWN819 YN</t>
  </si>
  <si>
    <t>GRA 650 XA</t>
  </si>
  <si>
    <t>XM 627 BEN</t>
  </si>
  <si>
    <t>KRD 463 XD</t>
  </si>
  <si>
    <t>ASB 256</t>
  </si>
  <si>
    <t>FKJ 256 XJ</t>
  </si>
  <si>
    <t>EFR 09 ZQ</t>
  </si>
  <si>
    <t>BEN 137 XY</t>
  </si>
  <si>
    <t>DARLINGTON</t>
  </si>
  <si>
    <t>EMMA</t>
  </si>
  <si>
    <t>HENRY</t>
  </si>
  <si>
    <t>CHUKWUMA</t>
  </si>
  <si>
    <t>ODION</t>
  </si>
  <si>
    <t>MIKAIL</t>
  </si>
  <si>
    <t>MELFORD</t>
  </si>
  <si>
    <t>MOSES</t>
  </si>
  <si>
    <t>OKEMUTE</t>
  </si>
  <si>
    <t>ROLAND</t>
  </si>
  <si>
    <t>SULEJA</t>
  </si>
  <si>
    <t>AKOKA</t>
  </si>
  <si>
    <t>NIGER</t>
  </si>
  <si>
    <t>NAJWA</t>
  </si>
  <si>
    <t>ADMUS</t>
  </si>
  <si>
    <t>ACA 758 ZL</t>
  </si>
  <si>
    <t>EFR 891 XA</t>
  </si>
  <si>
    <t>MKA 835 ZF</t>
  </si>
  <si>
    <t>XJ 192 UWN</t>
  </si>
  <si>
    <t>BEN 310 ZW</t>
  </si>
  <si>
    <t>AUC 240 ZH</t>
  </si>
  <si>
    <t>OGAA</t>
  </si>
  <si>
    <t>BLACKY</t>
  </si>
  <si>
    <t>MUSA</t>
  </si>
  <si>
    <t>MICHAEL</t>
  </si>
  <si>
    <t>JOSHUA</t>
  </si>
  <si>
    <t>PRODUCT</t>
  </si>
  <si>
    <t>LOADING DEPOT</t>
  </si>
  <si>
    <t>ETA</t>
  </si>
  <si>
    <t>RECEIVING DEPOT</t>
  </si>
  <si>
    <t>DESTINATION LOCATION/STATE</t>
  </si>
  <si>
    <t>PLOT/STREET/ROAD NUMBER &amp; NAME</t>
  </si>
  <si>
    <t>LGA</t>
  </si>
  <si>
    <t>ZONE</t>
  </si>
  <si>
    <t>NAME</t>
  </si>
  <si>
    <t>TELEPHONE NO</t>
  </si>
  <si>
    <t>MRS OIL PLC</t>
  </si>
  <si>
    <t>GRA 41 XA</t>
  </si>
  <si>
    <t>PMS</t>
  </si>
  <si>
    <t>RAINOIL</t>
  </si>
  <si>
    <t>EZEKIEL</t>
  </si>
  <si>
    <t>AKA 295 XA</t>
  </si>
  <si>
    <t>SAM</t>
  </si>
  <si>
    <t>OSORIA</t>
  </si>
  <si>
    <t>BEN 869 YY</t>
  </si>
  <si>
    <t>SUNNY</t>
  </si>
  <si>
    <t>LEDOR</t>
  </si>
  <si>
    <t>RRU 576 XA</t>
  </si>
  <si>
    <t>OSAKWE</t>
  </si>
  <si>
    <t>NOCHEAL</t>
  </si>
  <si>
    <t>KWC 388 XA</t>
  </si>
  <si>
    <t>DAWUDU</t>
  </si>
  <si>
    <t>BABA PET</t>
  </si>
  <si>
    <t>WWR 786 XZ</t>
  </si>
  <si>
    <t>EDOS</t>
  </si>
  <si>
    <t>PIS-OKO</t>
  </si>
  <si>
    <t>UROMI</t>
  </si>
  <si>
    <t>AGD 153 XA</t>
  </si>
  <si>
    <t>IGNATIUS</t>
  </si>
  <si>
    <t>EKY 902 XV</t>
  </si>
  <si>
    <t>SALAM</t>
  </si>
  <si>
    <t>PATO-OHIS</t>
  </si>
  <si>
    <t>LSZ 234 XC</t>
  </si>
  <si>
    <t>LLINS GLOBAL</t>
  </si>
  <si>
    <t>FUG 484 XA</t>
  </si>
  <si>
    <t>JOSEPH</t>
  </si>
  <si>
    <t>CITIZENS</t>
  </si>
  <si>
    <t>BEN 673 YY</t>
  </si>
  <si>
    <t>EHICHEOYA</t>
  </si>
  <si>
    <t>AIYU NIG LTD</t>
  </si>
  <si>
    <t>UBJ 185 XA</t>
  </si>
  <si>
    <t>ASHA SHAYI</t>
  </si>
  <si>
    <t>CRC 32 XA</t>
  </si>
  <si>
    <t>IBRAHIM</t>
  </si>
  <si>
    <t>NAJWA GLOBAL</t>
  </si>
  <si>
    <t>MKA 841 ZF</t>
  </si>
  <si>
    <t>SALI</t>
  </si>
  <si>
    <t>MKA 836 ZF</t>
  </si>
  <si>
    <t>I.K</t>
  </si>
  <si>
    <t>KASTLE</t>
  </si>
  <si>
    <t>AGB 96 ZD</t>
  </si>
  <si>
    <t>USL 10 XA</t>
  </si>
  <si>
    <t>KELECHI</t>
  </si>
  <si>
    <t>BAJAF</t>
  </si>
  <si>
    <t>MKA 787 ZU</t>
  </si>
  <si>
    <t>YUNUSA</t>
  </si>
  <si>
    <t>RILIWANU PET</t>
  </si>
  <si>
    <t>XP 441 SMK</t>
  </si>
  <si>
    <t>FEDELIS</t>
  </si>
  <si>
    <t>NNEWI</t>
  </si>
  <si>
    <t>PTN 335 XA</t>
  </si>
  <si>
    <t>ISAAC</t>
  </si>
  <si>
    <t>SHERIF ABDUL</t>
  </si>
  <si>
    <t>OKENE</t>
  </si>
  <si>
    <t>AGB 165 ZD</t>
  </si>
  <si>
    <t>GBELURA</t>
  </si>
  <si>
    <t>GBZ 756 XA</t>
  </si>
  <si>
    <t>ENUGU</t>
  </si>
  <si>
    <t>GRA 445 XA</t>
  </si>
  <si>
    <t>RSH 684 XA</t>
  </si>
  <si>
    <t>CHICHI</t>
  </si>
  <si>
    <t>ASEMOLEX</t>
  </si>
  <si>
    <t>EHR160 XA</t>
  </si>
  <si>
    <t>LEOK</t>
  </si>
  <si>
    <t>SLK 642 XA</t>
  </si>
  <si>
    <t>CHRIS</t>
  </si>
  <si>
    <t>EHR 128 XA</t>
  </si>
  <si>
    <t>AGL 493 XC</t>
  </si>
  <si>
    <t>FEMI</t>
  </si>
  <si>
    <t>BLUE CROWN</t>
  </si>
  <si>
    <t>DGE 511 XB</t>
  </si>
  <si>
    <t>MUHAMED</t>
  </si>
  <si>
    <t>AAA 961 XP</t>
  </si>
  <si>
    <t>NETWORK</t>
  </si>
  <si>
    <t>FOMAS</t>
  </si>
  <si>
    <t>LSD 228 XN</t>
  </si>
  <si>
    <t>JUBRIN</t>
  </si>
  <si>
    <t>TWINS OIL</t>
  </si>
  <si>
    <t>BDG 917 XS</t>
  </si>
  <si>
    <t>ANDREW</t>
  </si>
  <si>
    <t>BELISON</t>
  </si>
  <si>
    <t>XA 776 DSZ</t>
  </si>
  <si>
    <t>CROSSOVER OIL</t>
  </si>
  <si>
    <t>JJJ 457 XK</t>
  </si>
  <si>
    <t>JEROVIED</t>
  </si>
  <si>
    <t>DSZ 128 XA</t>
  </si>
  <si>
    <t>MONDAY</t>
  </si>
  <si>
    <t>EFR 313 XQ</t>
  </si>
  <si>
    <t>RASHEED</t>
  </si>
  <si>
    <t>BAWAS</t>
  </si>
  <si>
    <t>UMUAHIA</t>
  </si>
  <si>
    <t>EKY 309 XK</t>
  </si>
  <si>
    <t>CHARISMA</t>
  </si>
  <si>
    <t>BEN 323 ZN</t>
  </si>
  <si>
    <t>TRUCK OUT VOLUME</t>
  </si>
  <si>
    <t>CLOSING BALNCE</t>
  </si>
  <si>
    <t>FAITH IN GOD</t>
  </si>
  <si>
    <t>OUTSTANDING VOLUME</t>
  </si>
  <si>
    <t>DEDUCTIONS</t>
  </si>
  <si>
    <t>CLOSING BALANCE</t>
  </si>
  <si>
    <t>PPMC HAD AN INITIAL STOCK BALANCE  OF 6,751 LITRES IN RAINOIL TANK AS AT 30TH NOV, 2017.</t>
  </si>
  <si>
    <t>(PPMC BORROWED 1,000,000 LITRES TO LOAD "NNPC RETAIL" ON 25TH THROUGH 31ST DEC, 2017)</t>
  </si>
  <si>
    <t>MAJORS</t>
  </si>
  <si>
    <t>KOGI</t>
  </si>
  <si>
    <t xml:space="preserve">A &amp; E PET </t>
  </si>
  <si>
    <t>SPR 780 XF</t>
  </si>
  <si>
    <t>OGENE</t>
  </si>
  <si>
    <t>RIQUEST</t>
  </si>
  <si>
    <t>KOBAY</t>
  </si>
  <si>
    <t>BEN 149 XY</t>
  </si>
  <si>
    <t>AAA 928 XR</t>
  </si>
  <si>
    <t>URM 578 XA</t>
  </si>
  <si>
    <t>TDU 494 XA</t>
  </si>
  <si>
    <t>BEN</t>
  </si>
  <si>
    <t>WISDOM</t>
  </si>
  <si>
    <t>JUBILEE</t>
  </si>
  <si>
    <t>EKPOMA</t>
  </si>
  <si>
    <t>PREPARED BY: OKONNA, S.I</t>
  </si>
  <si>
    <t>MARKETER</t>
  </si>
  <si>
    <t>S/NO</t>
  </si>
  <si>
    <t>WAYBILL NOS</t>
  </si>
  <si>
    <t>METER TICKET NOS</t>
  </si>
  <si>
    <t>QUANTITY</t>
  </si>
  <si>
    <t>TRUCK NOS</t>
  </si>
  <si>
    <t>DAILY PMS LOADING AT RAINOIL DEPOT, ON 11TH JANUARY, 2018</t>
  </si>
  <si>
    <t>OANDO</t>
  </si>
  <si>
    <t>ASB 635 XA</t>
  </si>
  <si>
    <t>TOKUNBO</t>
  </si>
  <si>
    <t>MRS OIL</t>
  </si>
  <si>
    <t>AKATA</t>
  </si>
  <si>
    <t>ASGOLITE</t>
  </si>
  <si>
    <t>AUC 190 ZH</t>
  </si>
  <si>
    <t>GWA 502 XS</t>
  </si>
  <si>
    <t>GAR 474 XA</t>
  </si>
  <si>
    <t>XA 860 EFR</t>
  </si>
  <si>
    <t>JJJ 926 XD</t>
  </si>
  <si>
    <t>LSD 286 XG</t>
  </si>
  <si>
    <t>LSD 300 XG</t>
  </si>
  <si>
    <t>LSD 284 XG</t>
  </si>
  <si>
    <t>WWR 444 ZU</t>
  </si>
  <si>
    <t>KRD 652 XC</t>
  </si>
  <si>
    <t>BEN 691 ZY</t>
  </si>
  <si>
    <t>BEN 208 ZJ</t>
  </si>
  <si>
    <t>AUC 352 XA</t>
  </si>
  <si>
    <t>KTU 52 XA</t>
  </si>
  <si>
    <t>LSD 295 XG</t>
  </si>
  <si>
    <t>GABRIEL</t>
  </si>
  <si>
    <t>YAKUBU</t>
  </si>
  <si>
    <t>EJIRO</t>
  </si>
  <si>
    <t>PAUL</t>
  </si>
  <si>
    <t>SEGUN</t>
  </si>
  <si>
    <t>QUADIR</t>
  </si>
  <si>
    <t>KARO</t>
  </si>
  <si>
    <t>TONY</t>
  </si>
  <si>
    <t>JEROME</t>
  </si>
  <si>
    <t>KINGSLEY</t>
  </si>
  <si>
    <t>COLLINS</t>
  </si>
  <si>
    <t>CHRISTIAN</t>
  </si>
  <si>
    <t>KABBA</t>
  </si>
  <si>
    <t>NNEBISI</t>
  </si>
  <si>
    <t>ANWAI</t>
  </si>
  <si>
    <t>SUMMARY ON THROUGH-PUT OPERATION BETWEEN PPMC AND RAINOIL DEPOT FOR THE YEAR 2018</t>
  </si>
  <si>
    <t>A</t>
  </si>
  <si>
    <t>B</t>
  </si>
  <si>
    <t>C</t>
  </si>
  <si>
    <t>D</t>
  </si>
  <si>
    <t>ITAIGHO</t>
  </si>
  <si>
    <t>STEADFAST</t>
  </si>
  <si>
    <t>FOSTE</t>
  </si>
  <si>
    <t>HARIZ PET</t>
  </si>
  <si>
    <t>EMMY &amp; SONS</t>
  </si>
  <si>
    <t>CENTURY</t>
  </si>
  <si>
    <t>RAYLION</t>
  </si>
  <si>
    <t>SAIZU</t>
  </si>
  <si>
    <t>RILWANU</t>
  </si>
  <si>
    <t>ALI MUSA</t>
  </si>
  <si>
    <t>ASOLYN</t>
  </si>
  <si>
    <t>AROWOLO</t>
  </si>
  <si>
    <t>BUVEL</t>
  </si>
  <si>
    <t>JAAK OIL</t>
  </si>
  <si>
    <t>SUNCORD</t>
  </si>
  <si>
    <t>TEZINOS</t>
  </si>
  <si>
    <t>BENJONES</t>
  </si>
  <si>
    <t>F.E. &amp; S</t>
  </si>
  <si>
    <t>NEW CITIZEN</t>
  </si>
  <si>
    <t>SUDOZ</t>
  </si>
  <si>
    <t>WANA RES</t>
  </si>
  <si>
    <t>A.I.S GLOBAL</t>
  </si>
  <si>
    <t>PAP NIG</t>
  </si>
  <si>
    <t>FIFTY-FOUR TRUCKS (54)</t>
  </si>
  <si>
    <t>160372/11225</t>
  </si>
  <si>
    <t>160381/11229</t>
  </si>
  <si>
    <t>160383/11223</t>
  </si>
  <si>
    <t>160377/11228</t>
  </si>
  <si>
    <t>160392/11231</t>
  </si>
  <si>
    <t>160378/11226</t>
  </si>
  <si>
    <t>160387/11227</t>
  </si>
  <si>
    <t>160389/11221</t>
  </si>
  <si>
    <t>160390/11222</t>
  </si>
  <si>
    <t>11218/160370</t>
  </si>
  <si>
    <t>11210/160371</t>
  </si>
  <si>
    <t>160385/11232</t>
  </si>
  <si>
    <t>160375/11215</t>
  </si>
  <si>
    <t>USL108 XB</t>
  </si>
  <si>
    <t>PTN 264 XA</t>
  </si>
  <si>
    <t>AGL 977 XL</t>
  </si>
  <si>
    <t>AGB 967 ZD</t>
  </si>
  <si>
    <t>RSH 994 ZA</t>
  </si>
  <si>
    <t>AGL 826 XA</t>
  </si>
  <si>
    <t>XB 223 SKL</t>
  </si>
  <si>
    <t>MSH 743 YY</t>
  </si>
  <si>
    <t>AWK 562 ZC</t>
  </si>
  <si>
    <t>EFR 790 XA</t>
  </si>
  <si>
    <t>USL 504 YP</t>
  </si>
  <si>
    <t>EFR 30 ZQ</t>
  </si>
  <si>
    <t>SKL 292 XA</t>
  </si>
  <si>
    <t>USL 965 XB</t>
  </si>
  <si>
    <t>BEN 82 YP</t>
  </si>
  <si>
    <t>MAN 52 XA</t>
  </si>
  <si>
    <t>MLF 63 XA</t>
  </si>
  <si>
    <t>CRC 187 XA</t>
  </si>
  <si>
    <t>PTN 379 XA</t>
  </si>
  <si>
    <t>YB 727 EPE</t>
  </si>
  <si>
    <t>XA 296 WDD</t>
  </si>
  <si>
    <t>EFR 181 XA</t>
  </si>
  <si>
    <t>JJJ 823 XR</t>
  </si>
  <si>
    <t>JRT 355 XA</t>
  </si>
  <si>
    <t>WWR 317 ZU</t>
  </si>
  <si>
    <t>MRT 428 XA</t>
  </si>
  <si>
    <t>ABD 719 NZ</t>
  </si>
  <si>
    <t>UBJ 517 XA</t>
  </si>
  <si>
    <t>KRD 871 XH</t>
  </si>
  <si>
    <t>XS 630 FKJ</t>
  </si>
  <si>
    <t>RLU 670 XA</t>
  </si>
  <si>
    <t>AFR 229 XA</t>
  </si>
  <si>
    <t>AGL891 XG</t>
  </si>
  <si>
    <t>XB 990 EFR</t>
  </si>
  <si>
    <t>XT 136 EKY</t>
  </si>
  <si>
    <t>PTN 383 XA</t>
  </si>
  <si>
    <t>EFR 619 XP</t>
  </si>
  <si>
    <t>EKY 502 XP</t>
  </si>
  <si>
    <t>XR 520 LSR</t>
  </si>
  <si>
    <t>XC 755 WWR</t>
  </si>
  <si>
    <t>KPE 583 XA</t>
  </si>
  <si>
    <t>JJT 796 ZT</t>
  </si>
  <si>
    <t>PTN 590 XA</t>
  </si>
  <si>
    <t>DKA 680 YE</t>
  </si>
  <si>
    <t>DKA 683 YE</t>
  </si>
  <si>
    <t>DGE414 XB</t>
  </si>
  <si>
    <t>EKY 552 XP</t>
  </si>
  <si>
    <t>EKY 554 XP</t>
  </si>
  <si>
    <t>FGG 181 YN</t>
  </si>
  <si>
    <t>AGU 156 ZL</t>
  </si>
  <si>
    <t>BEN 157 YP</t>
  </si>
  <si>
    <t>LSD 391 XH</t>
  </si>
  <si>
    <t>PTN 382 XA</t>
  </si>
  <si>
    <t>MAREHOR</t>
  </si>
  <si>
    <t>FAMOUS</t>
  </si>
  <si>
    <t>KUNLE</t>
  </si>
  <si>
    <t>JOHNSON</t>
  </si>
  <si>
    <t>GIDEON</t>
  </si>
  <si>
    <t>SAKA</t>
  </si>
  <si>
    <t>HILLARY</t>
  </si>
  <si>
    <t>ONYEKA</t>
  </si>
  <si>
    <t>KEVIN</t>
  </si>
  <si>
    <t>JONATHAN</t>
  </si>
  <si>
    <t>FRANK</t>
  </si>
  <si>
    <t>ESE</t>
  </si>
  <si>
    <t>JOEL</t>
  </si>
  <si>
    <t>GIFT</t>
  </si>
  <si>
    <t>SAMSON</t>
  </si>
  <si>
    <t>OLOKPA</t>
  </si>
  <si>
    <t>DAFE</t>
  </si>
  <si>
    <t>JONAH</t>
  </si>
  <si>
    <t>CYRIL</t>
  </si>
  <si>
    <t>EMMANNUEL</t>
  </si>
  <si>
    <t>VICTOR</t>
  </si>
  <si>
    <t>SUNDAY</t>
  </si>
  <si>
    <t>AMOS</t>
  </si>
  <si>
    <t>SAMUEL</t>
  </si>
  <si>
    <t>OVIKO</t>
  </si>
  <si>
    <t>MAROOF</t>
  </si>
  <si>
    <t>CHARLES</t>
  </si>
  <si>
    <t>HILARY</t>
  </si>
  <si>
    <t>ISAH</t>
  </si>
  <si>
    <t>BONY</t>
  </si>
  <si>
    <t>EMA</t>
  </si>
  <si>
    <t>GODDY</t>
  </si>
  <si>
    <t>EHIS</t>
  </si>
  <si>
    <t>EMEKE</t>
  </si>
  <si>
    <t>EMEKA</t>
  </si>
  <si>
    <t>ABRAKA</t>
  </si>
  <si>
    <t>OKIGWE</t>
  </si>
  <si>
    <t>ORLU</t>
  </si>
  <si>
    <t>LOKOJA</t>
  </si>
  <si>
    <t>AWKA</t>
  </si>
  <si>
    <t xml:space="preserve">TOTAL TRUCKS (38) LOADED, </t>
  </si>
  <si>
    <t>MAJORS LOADED (01) TRUCK</t>
  </si>
  <si>
    <t>INDEPENDENT MARKETERS (37) TRUCKS</t>
  </si>
  <si>
    <t>NO MAJORS TRUCKS</t>
  </si>
  <si>
    <t>FIFTY-FOUR (54) INDEPENDENT TRUCKS</t>
  </si>
  <si>
    <t xml:space="preserve">TOTAL TRUCKS (54) LOADED, </t>
  </si>
  <si>
    <t>APPENDIX</t>
  </si>
  <si>
    <t xml:space="preserve">TOTAL TRUCKS  LOADED, </t>
  </si>
  <si>
    <t>I.Y &amp; SONS</t>
  </si>
  <si>
    <t>ABC 505 XA</t>
  </si>
  <si>
    <t>RSH 208 ZZ</t>
  </si>
  <si>
    <t>AAA 410 XT</t>
  </si>
  <si>
    <t>AFZ 596 XA</t>
  </si>
  <si>
    <t>AGB 852 XA</t>
  </si>
  <si>
    <t>BEN 111 XA</t>
  </si>
  <si>
    <t>BEN 112</t>
  </si>
  <si>
    <t>EFE</t>
  </si>
  <si>
    <t>KENEDY</t>
  </si>
  <si>
    <t>JONA</t>
  </si>
  <si>
    <t>KIWIOWEI OIL</t>
  </si>
  <si>
    <t>AAA 180 XM</t>
  </si>
  <si>
    <t>ABU 176 XA</t>
  </si>
  <si>
    <t>YENAGOA</t>
  </si>
  <si>
    <t>OZORO</t>
  </si>
  <si>
    <t>BAYELSA</t>
  </si>
  <si>
    <t>FIFTY-TWO (52) TRUCKS LOADED</t>
  </si>
  <si>
    <t>05 TRUCKS INTERVENTION</t>
  </si>
  <si>
    <t>TOTAL</t>
  </si>
  <si>
    <t>(38) INDEPENDENT TRUCKS</t>
  </si>
  <si>
    <t>SOLTECH</t>
  </si>
  <si>
    <t>EL  NAFIU</t>
  </si>
  <si>
    <t>FGG 212 YQ</t>
  </si>
  <si>
    <t>BEN 969 XA</t>
  </si>
  <si>
    <t>NCH 229 XA</t>
  </si>
  <si>
    <t>AGL 891 XG</t>
  </si>
  <si>
    <t>AA 180 XM</t>
  </si>
  <si>
    <t>ABC 998 XM</t>
  </si>
  <si>
    <t>LSR 141 XB</t>
  </si>
  <si>
    <t>AGD 626 XA</t>
  </si>
  <si>
    <t>XD 874 WER</t>
  </si>
  <si>
    <t>BEN 814 YY</t>
  </si>
  <si>
    <t>JJJ 255 XL</t>
  </si>
  <si>
    <t>NCH 230 XA</t>
  </si>
  <si>
    <t>NOSA</t>
  </si>
  <si>
    <t>OBI</t>
  </si>
  <si>
    <t>MIKE</t>
  </si>
  <si>
    <t>ESEOSA</t>
  </si>
  <si>
    <t>GOODLUCK</t>
  </si>
  <si>
    <t>NWOMA</t>
  </si>
  <si>
    <t>ISIAKA</t>
  </si>
  <si>
    <t>KELLY</t>
  </si>
  <si>
    <t>MOSCO</t>
  </si>
  <si>
    <t>SAPELE</t>
  </si>
  <si>
    <t>NGBIDI-IMO</t>
  </si>
  <si>
    <t>(09) INDEPENDENT TRUCKS</t>
  </si>
  <si>
    <t>(07) TRUCKS INTERVENTION</t>
  </si>
  <si>
    <t>SIXTEEN (16) TRUCKS LOADED</t>
  </si>
  <si>
    <t>DAILY PMS LOADING AT RAINOIL DEPOT, ON 13TH JANUARY, 2018</t>
  </si>
  <si>
    <t>TOTAL TRUCKS  LOADED</t>
  </si>
  <si>
    <t>(16) INDEPENDENT TRUCKS</t>
  </si>
  <si>
    <t>(08) MAJORS</t>
  </si>
  <si>
    <t>(1,000,000 - 6,751) LITRES TO LOAD "NNPC RETAIL" ON 25TH THROUGH 31ST DEC, 2017)</t>
  </si>
  <si>
    <t>PPMC NOW OWES RAINOIL DEPOT (993,249 LITRES) OF PMS DUE TRUCK-OUT FOR PMS INTERVENTION IN DECEMBER, 2017.</t>
  </si>
  <si>
    <t>PREPARED BY:  OKONNA, S. I</t>
  </si>
  <si>
    <t>PREPARED BY: OKONNA, S. I</t>
  </si>
  <si>
    <t>MAJORS (01)</t>
  </si>
  <si>
    <t xml:space="preserve">RASGOKE </t>
  </si>
  <si>
    <t>LND 17 XB</t>
  </si>
  <si>
    <t>SMK 793 XA</t>
  </si>
  <si>
    <t>ALABI</t>
  </si>
  <si>
    <t>BARRY</t>
  </si>
  <si>
    <t>ORE</t>
  </si>
  <si>
    <t>DAILY PMS LOADING AT RAINOIL DEPOT, ON 15TH JANUARY, 2018</t>
  </si>
  <si>
    <t>(1) INDEPENDENT TRUCKS</t>
  </si>
  <si>
    <t>01 MAJORS</t>
  </si>
  <si>
    <t>TWO (02) TRUCKS LOADED</t>
  </si>
  <si>
    <t xml:space="preserve"> </t>
  </si>
  <si>
    <t>ABIA</t>
  </si>
  <si>
    <t>DATE(S)</t>
  </si>
  <si>
    <t>MARKETERS</t>
  </si>
  <si>
    <t>MARKEER CLASS</t>
  </si>
  <si>
    <t>PROCESS</t>
  </si>
  <si>
    <t>TRUCK NO(S)</t>
  </si>
  <si>
    <t>LOADED QTY (LITRES)</t>
  </si>
  <si>
    <t>PROG QTY (LITRES)</t>
  </si>
  <si>
    <t>DRIVER NAMES</t>
  </si>
  <si>
    <t>PHONE NUMBERS</t>
  </si>
  <si>
    <t>FILLING STATION LOCATION</t>
  </si>
  <si>
    <t>DESTINATION STATES</t>
  </si>
  <si>
    <t>DAILY LOADOUT OF INTERVENTION AT RAINOIL DEPOT 08TH JANUARY, 2018 - 15TH JANUARY, 2018</t>
  </si>
  <si>
    <t>SOUTH-EAST/ SOUTH-SOUTH INTERVENTION</t>
  </si>
  <si>
    <t>TOTAL (37) TRUCKS</t>
  </si>
  <si>
    <t>BAU 261 XR</t>
  </si>
  <si>
    <t>TRR 692 XA</t>
  </si>
  <si>
    <t>BAU 793 XA</t>
  </si>
  <si>
    <t>TRR 903 XA</t>
  </si>
  <si>
    <t>BAU 319 XA</t>
  </si>
  <si>
    <t>DBM 57 XA</t>
  </si>
  <si>
    <t>BAU 324 XA</t>
  </si>
  <si>
    <t>BAU 351 ZE</t>
  </si>
  <si>
    <t>DBM 107 XA</t>
  </si>
  <si>
    <t>TRR 905 XA</t>
  </si>
  <si>
    <t>MMR 36 XA</t>
  </si>
  <si>
    <t>BAU 294 XA</t>
  </si>
  <si>
    <t>BAU 633 XR</t>
  </si>
  <si>
    <t>BAU 533 XR</t>
  </si>
  <si>
    <t>BAU 252 ZE</t>
  </si>
  <si>
    <t>LSR 457 XD</t>
  </si>
  <si>
    <t>LSR 456 XD</t>
  </si>
  <si>
    <t>WWR 977 XA</t>
  </si>
  <si>
    <t>NNPC RETAIL</t>
  </si>
  <si>
    <t>SULEJA DEPOT</t>
  </si>
  <si>
    <t>GGE 626 XT</t>
  </si>
  <si>
    <t>PTG 534 XA</t>
  </si>
  <si>
    <t>AGL 258 XA</t>
  </si>
  <si>
    <t>SKL 80 XA</t>
  </si>
  <si>
    <t>OSAGIE</t>
  </si>
  <si>
    <t>FATAI</t>
  </si>
  <si>
    <t>FELIX</t>
  </si>
  <si>
    <t>ADAMU</t>
  </si>
  <si>
    <t>ALIYA</t>
  </si>
  <si>
    <t>USMAN</t>
  </si>
  <si>
    <t>DANLAMI</t>
  </si>
  <si>
    <t>ABUBAKAR</t>
  </si>
  <si>
    <t>AUWAL</t>
  </si>
  <si>
    <t>MUHAMMED</t>
  </si>
  <si>
    <t>BUHARI</t>
  </si>
  <si>
    <t>YUSUF</t>
  </si>
  <si>
    <t>MOHAMMED</t>
  </si>
  <si>
    <t>BADAMASI</t>
  </si>
  <si>
    <t>ALASAN</t>
  </si>
  <si>
    <t>ABDULLAHI</t>
  </si>
  <si>
    <t>IDRIS</t>
  </si>
  <si>
    <t>AYOR</t>
  </si>
  <si>
    <t>STEPHEN</t>
  </si>
  <si>
    <t>TOTAL (59) TRUCKS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</si>
</sst>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4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</font>
    <font>
      <b/>
      <sz val="22"/>
      <color theme="1"/>
      <name val="Calibri"/>
      <family val="2"/>
    </font>
    <font>
      <b/>
      <sz val="14"/>
      <name val="Bookman Old Style"/>
      <family val="1"/>
    </font>
    <font>
      <b/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6"/>
      <color theme="1"/>
      <name val="Calibri"/>
      <family val="2"/>
    </font>
    <font>
      <sz val="12"/>
      <name val="Calibri"/>
      <family val="2"/>
      <scheme val="minor"/>
    </font>
    <font>
      <b/>
      <u/>
      <sz val="11"/>
      <color theme="0"/>
      <name val="Tahoma"/>
      <family val="2"/>
    </font>
    <font>
      <b/>
      <sz val="12"/>
      <color theme="1"/>
      <name val="Arial"/>
      <family val="2"/>
    </font>
    <font>
      <b/>
      <sz val="16"/>
      <color theme="1"/>
      <name val="Arial"/>
      <family val="2"/>
    </font>
    <font>
      <b/>
      <sz val="11"/>
      <color theme="1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  <font>
      <b/>
      <sz val="10"/>
      <color rgb="FFFF0000"/>
      <name val="Times New Roman"/>
      <family val="1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name val="Calibri"/>
      <family val="2"/>
      <scheme val="minor"/>
    </font>
    <font>
      <b/>
      <sz val="16"/>
      <name val="Calibri"/>
      <family val="2"/>
      <scheme val="minor"/>
    </font>
    <font>
      <b/>
      <sz val="24"/>
      <color theme="1"/>
      <name val="Calibri"/>
      <family val="2"/>
    </font>
    <font>
      <b/>
      <sz val="12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8"/>
      <color theme="1"/>
      <name val="Bookman Old Style"/>
      <family val="1"/>
    </font>
    <font>
      <sz val="20"/>
      <color theme="1"/>
      <name val="Calibri"/>
      <family val="2"/>
      <scheme val="minor"/>
    </font>
    <font>
      <b/>
      <sz val="20"/>
      <color theme="1"/>
      <name val="Bookman Old Style"/>
      <family val="1"/>
    </font>
    <font>
      <sz val="12"/>
      <name val="Arial"/>
      <family val="2"/>
    </font>
    <font>
      <sz val="13"/>
      <color theme="1"/>
      <name val="Calibri"/>
      <family val="2"/>
      <scheme val="minor"/>
    </font>
    <font>
      <sz val="1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96">
    <xf numFmtId="0" fontId="0" fillId="0" borderId="0" xfId="0"/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7" fillId="0" borderId="0" xfId="0" applyFont="1"/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8" xfId="0" applyBorder="1" applyAlignment="1">
      <alignment horizontal="center" vertical="center"/>
    </xf>
    <xf numFmtId="14" fontId="0" fillId="0" borderId="8" xfId="0" applyNumberForma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14" fontId="0" fillId="0" borderId="12" xfId="0" applyNumberForma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3" fontId="0" fillId="0" borderId="8" xfId="0" applyNumberFormat="1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3" fontId="9" fillId="0" borderId="8" xfId="0" applyNumberFormat="1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2" fillId="0" borderId="0" xfId="0" applyFont="1"/>
    <xf numFmtId="0" fontId="0" fillId="0" borderId="0" xfId="0" applyAlignment="1">
      <alignment horizontal="center" wrapText="1"/>
    </xf>
    <xf numFmtId="3" fontId="0" fillId="0" borderId="0" xfId="0" applyNumberFormat="1"/>
    <xf numFmtId="3" fontId="8" fillId="0" borderId="8" xfId="0" applyNumberFormat="1" applyFont="1" applyBorder="1" applyAlignment="1">
      <alignment horizontal="center"/>
    </xf>
    <xf numFmtId="0" fontId="8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3" fontId="0" fillId="0" borderId="12" xfId="0" applyNumberFormat="1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4" fontId="0" fillId="0" borderId="5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3" fontId="0" fillId="0" borderId="5" xfId="0" applyNumberFormat="1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3" fontId="8" fillId="0" borderId="18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3" fontId="8" fillId="0" borderId="2" xfId="0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Border="1"/>
    <xf numFmtId="0" fontId="10" fillId="0" borderId="0" xfId="0" applyFont="1" applyBorder="1" applyAlignment="1">
      <alignment horizontal="center"/>
    </xf>
    <xf numFmtId="3" fontId="11" fillId="0" borderId="0" xfId="0" applyNumberFormat="1" applyFont="1" applyBorder="1" applyAlignment="1">
      <alignment horizontal="center"/>
    </xf>
    <xf numFmtId="3" fontId="8" fillId="0" borderId="0" xfId="0" applyNumberFormat="1" applyFont="1" applyBorder="1" applyAlignment="1">
      <alignment horizontal="center"/>
    </xf>
    <xf numFmtId="3" fontId="6" fillId="0" borderId="0" xfId="0" applyNumberFormat="1" applyFont="1" applyBorder="1" applyAlignment="1">
      <alignment horizontal="center"/>
    </xf>
    <xf numFmtId="4" fontId="11" fillId="0" borderId="0" xfId="0" applyNumberFormat="1" applyFont="1" applyBorder="1" applyAlignment="1">
      <alignment horizontal="center"/>
    </xf>
    <xf numFmtId="3" fontId="8" fillId="0" borderId="0" xfId="0" quotePrefix="1" applyNumberFormat="1" applyFont="1" applyBorder="1" applyAlignment="1">
      <alignment horizontal="center" wrapText="1"/>
    </xf>
    <xf numFmtId="0" fontId="10" fillId="0" borderId="0" xfId="0" applyFont="1" applyBorder="1" applyAlignment="1">
      <alignment horizontal="center" wrapText="1"/>
    </xf>
    <xf numFmtId="0" fontId="8" fillId="0" borderId="0" xfId="0" applyFont="1"/>
    <xf numFmtId="0" fontId="8" fillId="0" borderId="0" xfId="0" applyFont="1" applyAlignment="1">
      <alignment horizontal="center" vertical="center"/>
    </xf>
    <xf numFmtId="0" fontId="7" fillId="0" borderId="8" xfId="0" applyFont="1" applyBorder="1" applyAlignment="1">
      <alignment horizontal="center"/>
    </xf>
    <xf numFmtId="0" fontId="7" fillId="0" borderId="8" xfId="0" applyFont="1" applyBorder="1" applyAlignment="1">
      <alignment horizontal="center" wrapText="1"/>
    </xf>
    <xf numFmtId="0" fontId="13" fillId="0" borderId="8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3" fontId="12" fillId="0" borderId="8" xfId="0" applyNumberFormat="1" applyFont="1" applyBorder="1" applyAlignment="1">
      <alignment horizontal="center" vertical="center"/>
    </xf>
    <xf numFmtId="3" fontId="13" fillId="0" borderId="8" xfId="0" applyNumberFormat="1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3" fontId="12" fillId="0" borderId="5" xfId="0" applyNumberFormat="1" applyFont="1" applyBorder="1" applyAlignment="1">
      <alignment horizontal="center" vertical="center"/>
    </xf>
    <xf numFmtId="0" fontId="8" fillId="0" borderId="8" xfId="0" applyFont="1" applyBorder="1" applyAlignment="1">
      <alignment horizontal="center"/>
    </xf>
    <xf numFmtId="4" fontId="7" fillId="0" borderId="8" xfId="0" applyNumberFormat="1" applyFont="1" applyBorder="1" applyAlignment="1">
      <alignment horizontal="center"/>
    </xf>
    <xf numFmtId="0" fontId="7" fillId="0" borderId="8" xfId="0" quotePrefix="1" applyFont="1" applyBorder="1" applyAlignment="1">
      <alignment horizontal="center" wrapText="1"/>
    </xf>
    <xf numFmtId="0" fontId="7" fillId="0" borderId="9" xfId="0" applyFont="1" applyBorder="1"/>
    <xf numFmtId="0" fontId="7" fillId="0" borderId="10" xfId="0" applyFont="1" applyBorder="1" applyAlignment="1">
      <alignment horizontal="center"/>
    </xf>
    <xf numFmtId="0" fontId="7" fillId="0" borderId="11" xfId="0" applyFont="1" applyBorder="1"/>
    <xf numFmtId="0" fontId="7" fillId="0" borderId="12" xfId="0" applyFont="1" applyBorder="1" applyAlignment="1">
      <alignment horizontal="center"/>
    </xf>
    <xf numFmtId="3" fontId="8" fillId="0" borderId="12" xfId="0" applyNumberFormat="1" applyFont="1" applyBorder="1" applyAlignment="1">
      <alignment horizontal="center"/>
    </xf>
    <xf numFmtId="4" fontId="8" fillId="0" borderId="12" xfId="0" applyNumberFormat="1" applyFont="1" applyBorder="1" applyAlignment="1">
      <alignment horizontal="center"/>
    </xf>
    <xf numFmtId="3" fontId="8" fillId="0" borderId="12" xfId="0" quotePrefix="1" applyNumberFormat="1" applyFont="1" applyBorder="1" applyAlignment="1">
      <alignment horizontal="center" wrapText="1"/>
    </xf>
    <xf numFmtId="0" fontId="7" fillId="0" borderId="12" xfId="0" applyFont="1" applyBorder="1" applyAlignment="1">
      <alignment horizontal="center" wrapText="1"/>
    </xf>
    <xf numFmtId="0" fontId="7" fillId="0" borderId="13" xfId="0" applyFont="1" applyBorder="1" applyAlignment="1">
      <alignment horizontal="center"/>
    </xf>
    <xf numFmtId="3" fontId="8" fillId="0" borderId="15" xfId="0" applyNumberFormat="1" applyFont="1" applyBorder="1" applyAlignment="1">
      <alignment horizontal="center" vertical="center"/>
    </xf>
    <xf numFmtId="3" fontId="0" fillId="0" borderId="8" xfId="0" applyNumberFormat="1" applyBorder="1" applyAlignment="1">
      <alignment horizontal="center" vertical="center"/>
    </xf>
    <xf numFmtId="3" fontId="0" fillId="0" borderId="12" xfId="0" applyNumberForma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8" fillId="0" borderId="24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18" fillId="0" borderId="24" xfId="0" applyFont="1" applyBorder="1" applyAlignment="1">
      <alignment horizontal="center" vertical="center"/>
    </xf>
    <xf numFmtId="3" fontId="19" fillId="0" borderId="26" xfId="0" applyNumberFormat="1" applyFont="1" applyBorder="1" applyAlignment="1">
      <alignment horizontal="center" vertical="center"/>
    </xf>
    <xf numFmtId="0" fontId="17" fillId="0" borderId="27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3" fontId="19" fillId="0" borderId="28" xfId="0" applyNumberFormat="1" applyFont="1" applyBorder="1" applyAlignment="1">
      <alignment horizontal="center" vertical="center"/>
    </xf>
    <xf numFmtId="0" fontId="17" fillId="0" borderId="24" xfId="0" applyFont="1" applyBorder="1" applyAlignment="1">
      <alignment horizontal="center" vertical="center"/>
    </xf>
    <xf numFmtId="0" fontId="17" fillId="0" borderId="27" xfId="0" applyFont="1" applyBorder="1"/>
    <xf numFmtId="0" fontId="17" fillId="0" borderId="0" xfId="0" applyFont="1" applyBorder="1"/>
    <xf numFmtId="3" fontId="20" fillId="0" borderId="24" xfId="0" applyNumberFormat="1" applyFont="1" applyBorder="1" applyAlignment="1">
      <alignment horizontal="center" vertical="center"/>
    </xf>
    <xf numFmtId="3" fontId="21" fillId="0" borderId="26" xfId="0" applyNumberFormat="1" applyFont="1" applyBorder="1" applyAlignment="1">
      <alignment horizontal="center" vertical="center"/>
    </xf>
    <xf numFmtId="0" fontId="20" fillId="0" borderId="27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3" fontId="20" fillId="0" borderId="0" xfId="0" applyNumberFormat="1" applyFont="1" applyBorder="1" applyAlignment="1">
      <alignment horizontal="center" vertical="center"/>
    </xf>
    <xf numFmtId="3" fontId="21" fillId="0" borderId="28" xfId="0" applyNumberFormat="1" applyFont="1" applyBorder="1" applyAlignment="1">
      <alignment horizontal="center" vertical="center"/>
    </xf>
    <xf numFmtId="0" fontId="22" fillId="0" borderId="27" xfId="0" applyFont="1" applyBorder="1"/>
    <xf numFmtId="0" fontId="22" fillId="0" borderId="0" xfId="0" applyFont="1" applyBorder="1"/>
    <xf numFmtId="0" fontId="23" fillId="0" borderId="0" xfId="0" applyFont="1" applyBorder="1" applyAlignment="1">
      <alignment horizontal="center" vertical="center"/>
    </xf>
    <xf numFmtId="0" fontId="23" fillId="0" borderId="28" xfId="0" applyFont="1" applyBorder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vertical="center"/>
    </xf>
    <xf numFmtId="0" fontId="8" fillId="0" borderId="0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3" fontId="8" fillId="0" borderId="25" xfId="0" applyNumberFormat="1" applyFont="1" applyBorder="1" applyAlignment="1">
      <alignment horizontal="center" vertical="center"/>
    </xf>
    <xf numFmtId="0" fontId="0" fillId="2" borderId="0" xfId="0" applyFill="1"/>
    <xf numFmtId="0" fontId="0" fillId="0" borderId="0" xfId="0" applyFont="1"/>
    <xf numFmtId="0" fontId="0" fillId="0" borderId="9" xfId="0" applyFont="1" applyBorder="1" applyAlignment="1">
      <alignment horizontal="center" vertical="center"/>
    </xf>
    <xf numFmtId="14" fontId="0" fillId="0" borderId="8" xfId="0" applyNumberFormat="1" applyFont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14" fontId="0" fillId="0" borderId="12" xfId="0" applyNumberFormat="1" applyFont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0" borderId="22" xfId="0" applyFont="1" applyBorder="1" applyAlignment="1">
      <alignment horizontal="center" vertical="center"/>
    </xf>
    <xf numFmtId="14" fontId="0" fillId="0" borderId="22" xfId="0" applyNumberFormat="1" applyFont="1" applyBorder="1" applyAlignment="1">
      <alignment horizontal="center" vertical="center"/>
    </xf>
    <xf numFmtId="0" fontId="0" fillId="0" borderId="22" xfId="0" applyFont="1" applyFill="1" applyBorder="1" applyAlignment="1">
      <alignment horizontal="center" vertical="center"/>
    </xf>
    <xf numFmtId="0" fontId="0" fillId="0" borderId="31" xfId="0" applyFont="1" applyBorder="1" applyAlignment="1">
      <alignment horizontal="center" vertical="center"/>
    </xf>
    <xf numFmtId="0" fontId="0" fillId="0" borderId="32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14" fontId="0" fillId="0" borderId="5" xfId="0" applyNumberFormat="1" applyFont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 vertical="center"/>
    </xf>
    <xf numFmtId="0" fontId="9" fillId="0" borderId="0" xfId="0" applyFont="1" applyAlignment="1">
      <alignment wrapText="1"/>
    </xf>
    <xf numFmtId="0" fontId="25" fillId="0" borderId="0" xfId="0" applyFont="1"/>
    <xf numFmtId="0" fontId="26" fillId="0" borderId="0" xfId="0" applyFont="1"/>
    <xf numFmtId="0" fontId="27" fillId="0" borderId="0" xfId="0" applyFont="1"/>
    <xf numFmtId="0" fontId="8" fillId="3" borderId="1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3" fontId="8" fillId="3" borderId="2" xfId="0" applyNumberFormat="1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7" fillId="0" borderId="0" xfId="0" applyFont="1" applyBorder="1"/>
    <xf numFmtId="0" fontId="7" fillId="0" borderId="0" xfId="0" applyFont="1" applyBorder="1" applyAlignment="1">
      <alignment horizontal="center"/>
    </xf>
    <xf numFmtId="0" fontId="8" fillId="0" borderId="0" xfId="0" quotePrefix="1" applyFont="1" applyBorder="1" applyAlignment="1">
      <alignment horizontal="center"/>
    </xf>
    <xf numFmtId="4" fontId="8" fillId="0" borderId="0" xfId="0" applyNumberFormat="1" applyFont="1" applyBorder="1" applyAlignment="1">
      <alignment horizontal="center"/>
    </xf>
    <xf numFmtId="0" fontId="7" fillId="0" borderId="0" xfId="0" applyFont="1" applyBorder="1" applyAlignment="1">
      <alignment horizontal="center" wrapText="1"/>
    </xf>
    <xf numFmtId="0" fontId="8" fillId="0" borderId="0" xfId="0" applyFont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6" fillId="0" borderId="0" xfId="0" applyFont="1" applyAlignment="1">
      <alignment horizontal="center" vertical="center"/>
    </xf>
    <xf numFmtId="0" fontId="28" fillId="2" borderId="8" xfId="0" applyFont="1" applyFill="1" applyBorder="1" applyAlignment="1">
      <alignment horizontal="center" vertical="center"/>
    </xf>
    <xf numFmtId="1" fontId="28" fillId="2" borderId="8" xfId="1" applyNumberFormat="1" applyFont="1" applyFill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3" fontId="25" fillId="0" borderId="0" xfId="0" applyNumberFormat="1" applyFont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3" fontId="11" fillId="0" borderId="0" xfId="0" applyNumberFormat="1" applyFont="1" applyBorder="1" applyAlignment="1">
      <alignment horizontal="center" vertical="center"/>
    </xf>
    <xf numFmtId="3" fontId="6" fillId="0" borderId="0" xfId="0" applyNumberFormat="1" applyFont="1" applyBorder="1" applyAlignment="1">
      <alignment horizontal="center" vertical="center"/>
    </xf>
    <xf numFmtId="4" fontId="11" fillId="0" borderId="0" xfId="0" applyNumberFormat="1" applyFont="1" applyBorder="1" applyAlignment="1">
      <alignment horizontal="center" vertical="center"/>
    </xf>
    <xf numFmtId="3" fontId="8" fillId="0" borderId="0" xfId="0" quotePrefix="1" applyNumberFormat="1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3" fontId="0" fillId="0" borderId="0" xfId="0" applyNumberFormat="1" applyAlignment="1">
      <alignment horizontal="center" vertical="center"/>
    </xf>
    <xf numFmtId="3" fontId="2" fillId="0" borderId="0" xfId="0" applyNumberFormat="1" applyFont="1" applyBorder="1" applyAlignment="1">
      <alignment horizontal="center" vertical="center"/>
    </xf>
    <xf numFmtId="0" fontId="8" fillId="0" borderId="23" xfId="0" applyFont="1" applyBorder="1" applyAlignment="1">
      <alignment horizontal="center"/>
    </xf>
    <xf numFmtId="3" fontId="8" fillId="0" borderId="0" xfId="0" applyNumberFormat="1" applyFont="1" applyAlignment="1">
      <alignment horizontal="center" vertical="center"/>
    </xf>
    <xf numFmtId="14" fontId="28" fillId="2" borderId="5" xfId="0" applyNumberFormat="1" applyFont="1" applyFill="1" applyBorder="1" applyAlignment="1">
      <alignment horizontal="center" vertical="center"/>
    </xf>
    <xf numFmtId="0" fontId="28" fillId="2" borderId="5" xfId="0" applyFont="1" applyFill="1" applyBorder="1" applyAlignment="1">
      <alignment horizontal="center" vertical="center"/>
    </xf>
    <xf numFmtId="1" fontId="28" fillId="2" borderId="5" xfId="1" applyNumberFormat="1" applyFont="1" applyFill="1" applyBorder="1" applyAlignment="1">
      <alignment horizontal="center" vertical="center"/>
    </xf>
    <xf numFmtId="3" fontId="28" fillId="2" borderId="5" xfId="0" applyNumberFormat="1" applyFont="1" applyFill="1" applyBorder="1" applyAlignment="1">
      <alignment horizontal="center" vertical="center"/>
    </xf>
    <xf numFmtId="0" fontId="26" fillId="0" borderId="6" xfId="0" applyFont="1" applyBorder="1" applyAlignment="1">
      <alignment horizontal="center" vertical="center"/>
    </xf>
    <xf numFmtId="14" fontId="28" fillId="2" borderId="8" xfId="0" applyNumberFormat="1" applyFont="1" applyFill="1" applyBorder="1" applyAlignment="1">
      <alignment horizontal="center" vertical="center"/>
    </xf>
    <xf numFmtId="3" fontId="28" fillId="2" borderId="8" xfId="0" applyNumberFormat="1" applyFont="1" applyFill="1" applyBorder="1" applyAlignment="1">
      <alignment horizontal="center" vertical="center"/>
    </xf>
    <xf numFmtId="0" fontId="26" fillId="0" borderId="10" xfId="0" applyFont="1" applyBorder="1" applyAlignment="1">
      <alignment horizontal="center" vertical="center"/>
    </xf>
    <xf numFmtId="14" fontId="28" fillId="2" borderId="12" xfId="0" applyNumberFormat="1" applyFont="1" applyFill="1" applyBorder="1" applyAlignment="1">
      <alignment horizontal="center" vertical="center"/>
    </xf>
    <xf numFmtId="0" fontId="28" fillId="2" borderId="12" xfId="0" applyFont="1" applyFill="1" applyBorder="1" applyAlignment="1">
      <alignment horizontal="center" vertical="center"/>
    </xf>
    <xf numFmtId="1" fontId="28" fillId="2" borderId="12" xfId="1" applyNumberFormat="1" applyFont="1" applyFill="1" applyBorder="1" applyAlignment="1">
      <alignment horizontal="center" vertical="center"/>
    </xf>
    <xf numFmtId="3" fontId="28" fillId="2" borderId="12" xfId="0" applyNumberFormat="1" applyFont="1" applyFill="1" applyBorder="1" applyAlignment="1">
      <alignment horizontal="center" vertical="center"/>
    </xf>
    <xf numFmtId="0" fontId="26" fillId="0" borderId="13" xfId="0" applyFont="1" applyBorder="1" applyAlignment="1">
      <alignment horizontal="center" vertical="center"/>
    </xf>
    <xf numFmtId="0" fontId="26" fillId="0" borderId="0" xfId="0" applyFont="1" applyAlignment="1">
      <alignment horizontal="center"/>
    </xf>
    <xf numFmtId="0" fontId="11" fillId="0" borderId="23" xfId="0" applyFont="1" applyBorder="1" applyAlignment="1">
      <alignment horizontal="center"/>
    </xf>
    <xf numFmtId="3" fontId="11" fillId="0" borderId="25" xfId="0" applyNumberFormat="1" applyFont="1" applyBorder="1" applyAlignment="1">
      <alignment horizontal="center" vertical="center"/>
    </xf>
    <xf numFmtId="0" fontId="11" fillId="0" borderId="24" xfId="0" applyFont="1" applyBorder="1" applyAlignment="1">
      <alignment horizontal="center"/>
    </xf>
    <xf numFmtId="0" fontId="25" fillId="0" borderId="29" xfId="0" applyFont="1" applyBorder="1" applyAlignment="1">
      <alignment horizontal="center" vertical="center"/>
    </xf>
    <xf numFmtId="3" fontId="25" fillId="0" borderId="7" xfId="0" applyNumberFormat="1" applyFont="1" applyBorder="1" applyAlignment="1">
      <alignment horizontal="center" vertical="center"/>
    </xf>
    <xf numFmtId="0" fontId="25" fillId="0" borderId="30" xfId="0" applyFont="1" applyBorder="1" applyAlignment="1">
      <alignment horizontal="center" vertical="center"/>
    </xf>
    <xf numFmtId="3" fontId="11" fillId="0" borderId="25" xfId="0" applyNumberFormat="1" applyFont="1" applyBorder="1" applyAlignment="1">
      <alignment horizontal="center"/>
    </xf>
    <xf numFmtId="0" fontId="25" fillId="0" borderId="23" xfId="0" applyFont="1" applyBorder="1"/>
    <xf numFmtId="0" fontId="15" fillId="0" borderId="5" xfId="0" applyFont="1" applyBorder="1" applyAlignment="1">
      <alignment horizontal="center" vertical="center"/>
    </xf>
    <xf numFmtId="0" fontId="25" fillId="3" borderId="1" xfId="0" applyFont="1" applyFill="1" applyBorder="1" applyAlignment="1">
      <alignment horizontal="center" vertical="center" wrapText="1"/>
    </xf>
    <xf numFmtId="0" fontId="25" fillId="3" borderId="2" xfId="0" applyFont="1" applyFill="1" applyBorder="1" applyAlignment="1">
      <alignment horizontal="center" vertical="center" wrapText="1"/>
    </xf>
    <xf numFmtId="3" fontId="25" fillId="3" borderId="2" xfId="0" applyNumberFormat="1" applyFont="1" applyFill="1" applyBorder="1" applyAlignment="1">
      <alignment horizontal="center" vertical="center" wrapText="1"/>
    </xf>
    <xf numFmtId="0" fontId="25" fillId="3" borderId="3" xfId="0" applyFont="1" applyFill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/>
    </xf>
    <xf numFmtId="3" fontId="11" fillId="0" borderId="0" xfId="0" applyNumberFormat="1" applyFont="1" applyAlignment="1">
      <alignment horizontal="center" vertical="center"/>
    </xf>
    <xf numFmtId="14" fontId="26" fillId="0" borderId="22" xfId="0" applyNumberFormat="1" applyFont="1" applyBorder="1" applyAlignment="1">
      <alignment horizontal="center" vertical="center"/>
    </xf>
    <xf numFmtId="0" fontId="26" fillId="0" borderId="22" xfId="0" applyFont="1" applyBorder="1" applyAlignment="1">
      <alignment horizontal="center" vertical="center"/>
    </xf>
    <xf numFmtId="0" fontId="26" fillId="0" borderId="0" xfId="0" applyFont="1" applyBorder="1"/>
    <xf numFmtId="0" fontId="7" fillId="0" borderId="4" xfId="0" applyFont="1" applyBorder="1" applyAlignment="1">
      <alignment horizontal="center" vertical="center"/>
    </xf>
    <xf numFmtId="14" fontId="7" fillId="0" borderId="5" xfId="0" applyNumberFormat="1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14" fontId="7" fillId="0" borderId="8" xfId="0" applyNumberFormat="1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14" fontId="7" fillId="0" borderId="12" xfId="0" applyNumberFormat="1" applyFont="1" applyBorder="1" applyAlignment="1">
      <alignment horizontal="center" vertical="center"/>
    </xf>
    <xf numFmtId="3" fontId="7" fillId="0" borderId="12" xfId="0" applyNumberFormat="1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3" fontId="7" fillId="0" borderId="8" xfId="0" applyNumberFormat="1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3" fontId="15" fillId="0" borderId="8" xfId="0" applyNumberFormat="1" applyFont="1" applyBorder="1" applyAlignment="1">
      <alignment horizontal="center" vertical="center"/>
    </xf>
    <xf numFmtId="1" fontId="15" fillId="2" borderId="8" xfId="1" applyNumberFormat="1" applyFont="1" applyFill="1" applyBorder="1" applyAlignment="1">
      <alignment horizontal="center" vertical="center"/>
    </xf>
    <xf numFmtId="0" fontId="25" fillId="0" borderId="7" xfId="0" applyFont="1" applyBorder="1" applyAlignment="1">
      <alignment horizontal="center" vertical="center"/>
    </xf>
    <xf numFmtId="0" fontId="26" fillId="0" borderId="3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25" fillId="0" borderId="7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5" fillId="3" borderId="14" xfId="0" applyFont="1" applyFill="1" applyBorder="1" applyAlignment="1">
      <alignment horizontal="center" vertical="center" wrapText="1"/>
    </xf>
    <xf numFmtId="0" fontId="25" fillId="3" borderId="15" xfId="0" applyFont="1" applyFill="1" applyBorder="1" applyAlignment="1">
      <alignment horizontal="center" vertical="center" wrapText="1"/>
    </xf>
    <xf numFmtId="3" fontId="25" fillId="3" borderId="15" xfId="0" applyNumberFormat="1" applyFont="1" applyFill="1" applyBorder="1" applyAlignment="1">
      <alignment horizontal="center" vertical="center" wrapText="1"/>
    </xf>
    <xf numFmtId="0" fontId="25" fillId="3" borderId="16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3" fontId="15" fillId="0" borderId="5" xfId="0" applyNumberFormat="1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3" fontId="7" fillId="0" borderId="5" xfId="0" applyNumberFormat="1" applyFont="1" applyBorder="1" applyAlignment="1">
      <alignment horizontal="center" vertical="center"/>
    </xf>
    <xf numFmtId="0" fontId="27" fillId="0" borderId="0" xfId="0" applyFont="1" applyBorder="1"/>
    <xf numFmtId="0" fontId="27" fillId="0" borderId="22" xfId="0" applyFont="1" applyBorder="1" applyAlignment="1">
      <alignment horizontal="center" vertical="center"/>
    </xf>
    <xf numFmtId="14" fontId="27" fillId="0" borderId="22" xfId="0" applyNumberFormat="1" applyFont="1" applyBorder="1" applyAlignment="1">
      <alignment horizontal="center" vertical="center"/>
    </xf>
    <xf numFmtId="14" fontId="25" fillId="0" borderId="7" xfId="0" applyNumberFormat="1" applyFont="1" applyBorder="1" applyAlignment="1">
      <alignment horizontal="center" vertical="center"/>
    </xf>
    <xf numFmtId="0" fontId="25" fillId="0" borderId="0" xfId="0" applyFont="1" applyBorder="1"/>
    <xf numFmtId="3" fontId="26" fillId="0" borderId="32" xfId="0" applyNumberFormat="1" applyFont="1" applyBorder="1" applyAlignment="1">
      <alignment horizontal="center" vertical="center"/>
    </xf>
    <xf numFmtId="0" fontId="27" fillId="0" borderId="31" xfId="0" applyFont="1" applyBorder="1" applyAlignment="1">
      <alignment horizontal="center" vertical="center"/>
    </xf>
    <xf numFmtId="3" fontId="27" fillId="0" borderId="32" xfId="0" applyNumberFormat="1" applyFont="1" applyBorder="1" applyAlignment="1">
      <alignment horizontal="center" vertical="center"/>
    </xf>
    <xf numFmtId="0" fontId="25" fillId="0" borderId="0" xfId="0" applyFont="1" applyBorder="1" applyAlignment="1">
      <alignment horizontal="center" vertical="center"/>
    </xf>
    <xf numFmtId="14" fontId="25" fillId="0" borderId="0" xfId="0" applyNumberFormat="1" applyFont="1" applyBorder="1" applyAlignment="1">
      <alignment horizontal="center" vertical="center"/>
    </xf>
    <xf numFmtId="3" fontId="25" fillId="0" borderId="0" xfId="0" applyNumberFormat="1" applyFont="1" applyBorder="1" applyAlignment="1">
      <alignment horizontal="center" vertical="center"/>
    </xf>
    <xf numFmtId="3" fontId="25" fillId="0" borderId="29" xfId="0" applyNumberFormat="1" applyFont="1" applyBorder="1" applyAlignment="1">
      <alignment horizontal="center" vertical="center"/>
    </xf>
    <xf numFmtId="3" fontId="25" fillId="0" borderId="30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0" fontId="26" fillId="0" borderId="8" xfId="0" applyFont="1" applyBorder="1" applyAlignment="1">
      <alignment horizontal="center" vertical="center"/>
    </xf>
    <xf numFmtId="3" fontId="26" fillId="0" borderId="8" xfId="0" applyNumberFormat="1" applyFont="1" applyBorder="1" applyAlignment="1">
      <alignment horizontal="center" vertical="center"/>
    </xf>
    <xf numFmtId="3" fontId="8" fillId="0" borderId="0" xfId="0" applyNumberFormat="1" applyFont="1" applyBorder="1" applyAlignment="1">
      <alignment horizontal="center" vertical="center"/>
    </xf>
    <xf numFmtId="0" fontId="8" fillId="0" borderId="0" xfId="0" quotePrefix="1" applyFont="1" applyBorder="1" applyAlignment="1">
      <alignment horizontal="center" vertical="center"/>
    </xf>
    <xf numFmtId="4" fontId="8" fillId="0" borderId="0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25" fillId="0" borderId="23" xfId="0" applyFont="1" applyBorder="1" applyAlignment="1">
      <alignment horizontal="center" vertical="center"/>
    </xf>
    <xf numFmtId="0" fontId="26" fillId="0" borderId="12" xfId="0" applyFont="1" applyBorder="1" applyAlignment="1">
      <alignment horizontal="center" vertical="center"/>
    </xf>
    <xf numFmtId="3" fontId="25" fillId="0" borderId="22" xfId="0" applyNumberFormat="1" applyFont="1" applyBorder="1" applyAlignment="1">
      <alignment horizontal="center" vertical="center"/>
    </xf>
    <xf numFmtId="3" fontId="27" fillId="0" borderId="22" xfId="0" applyNumberFormat="1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/>
    </xf>
    <xf numFmtId="3" fontId="25" fillId="0" borderId="0" xfId="0" applyNumberFormat="1" applyFont="1" applyBorder="1" applyAlignment="1">
      <alignment horizontal="center"/>
    </xf>
    <xf numFmtId="4" fontId="25" fillId="0" borderId="0" xfId="0" applyNumberFormat="1" applyFont="1" applyBorder="1" applyAlignment="1">
      <alignment horizontal="center"/>
    </xf>
    <xf numFmtId="3" fontId="25" fillId="0" borderId="0" xfId="0" quotePrefix="1" applyNumberFormat="1" applyFont="1" applyBorder="1" applyAlignment="1">
      <alignment horizontal="center" wrapText="1"/>
    </xf>
    <xf numFmtId="0" fontId="27" fillId="0" borderId="0" xfId="0" applyFont="1" applyBorder="1" applyAlignment="1">
      <alignment horizontal="center" wrapText="1"/>
    </xf>
    <xf numFmtId="3" fontId="27" fillId="0" borderId="0" xfId="0" applyNumberFormat="1" applyFont="1"/>
    <xf numFmtId="0" fontId="27" fillId="0" borderId="0" xfId="0" applyFont="1" applyAlignment="1">
      <alignment horizontal="center" wrapText="1"/>
    </xf>
    <xf numFmtId="3" fontId="11" fillId="0" borderId="0" xfId="0" quotePrefix="1" applyNumberFormat="1" applyFont="1" applyBorder="1" applyAlignment="1">
      <alignment horizontal="center" vertical="center" wrapText="1"/>
    </xf>
    <xf numFmtId="0" fontId="26" fillId="0" borderId="0" xfId="0" applyFont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3" fontId="26" fillId="0" borderId="0" xfId="0" applyNumberFormat="1" applyFont="1" applyAlignment="1">
      <alignment horizontal="center" vertical="center"/>
    </xf>
    <xf numFmtId="0" fontId="25" fillId="0" borderId="24" xfId="0" applyFont="1" applyBorder="1" applyAlignment="1">
      <alignment horizontal="center" vertical="center"/>
    </xf>
    <xf numFmtId="3" fontId="25" fillId="0" borderId="24" xfId="0" applyNumberFormat="1" applyFont="1" applyBorder="1" applyAlignment="1">
      <alignment horizontal="center" vertical="center"/>
    </xf>
    <xf numFmtId="0" fontId="25" fillId="0" borderId="25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 wrapText="1"/>
    </xf>
    <xf numFmtId="0" fontId="26" fillId="0" borderId="35" xfId="0" applyFont="1" applyBorder="1" applyAlignment="1">
      <alignment horizontal="center" vertical="center"/>
    </xf>
    <xf numFmtId="14" fontId="26" fillId="0" borderId="34" xfId="0" applyNumberFormat="1" applyFont="1" applyBorder="1" applyAlignment="1">
      <alignment horizontal="center" vertical="center"/>
    </xf>
    <xf numFmtId="0" fontId="26" fillId="0" borderId="34" xfId="0" applyFont="1" applyBorder="1" applyAlignment="1">
      <alignment horizontal="center" vertical="center"/>
    </xf>
    <xf numFmtId="0" fontId="28" fillId="0" borderId="34" xfId="0" applyFont="1" applyBorder="1" applyAlignment="1">
      <alignment horizontal="center" vertical="center"/>
    </xf>
    <xf numFmtId="3" fontId="26" fillId="0" borderId="34" xfId="0" applyNumberFormat="1" applyFont="1" applyBorder="1" applyAlignment="1">
      <alignment horizontal="center" vertical="center"/>
    </xf>
    <xf numFmtId="0" fontId="26" fillId="0" borderId="36" xfId="0" applyFont="1" applyBorder="1" applyAlignment="1">
      <alignment horizontal="center" vertical="center"/>
    </xf>
    <xf numFmtId="0" fontId="26" fillId="0" borderId="9" xfId="0" applyFont="1" applyBorder="1" applyAlignment="1">
      <alignment horizontal="center" vertical="center"/>
    </xf>
    <xf numFmtId="14" fontId="26" fillId="0" borderId="8" xfId="0" applyNumberFormat="1" applyFont="1" applyBorder="1" applyAlignment="1">
      <alignment horizontal="center" vertical="center"/>
    </xf>
    <xf numFmtId="0" fontId="28" fillId="0" borderId="8" xfId="0" applyFont="1" applyBorder="1" applyAlignment="1">
      <alignment horizontal="center" vertical="center"/>
    </xf>
    <xf numFmtId="3" fontId="28" fillId="0" borderId="8" xfId="0" applyNumberFormat="1" applyFont="1" applyBorder="1" applyAlignment="1">
      <alignment horizontal="center" vertical="center"/>
    </xf>
    <xf numFmtId="0" fontId="26" fillId="0" borderId="11" xfId="0" applyFont="1" applyBorder="1" applyAlignment="1">
      <alignment horizontal="center" vertical="center"/>
    </xf>
    <xf numFmtId="14" fontId="26" fillId="0" borderId="12" xfId="0" applyNumberFormat="1" applyFont="1" applyBorder="1" applyAlignment="1">
      <alignment horizontal="center" vertical="center"/>
    </xf>
    <xf numFmtId="0" fontId="28" fillId="0" borderId="12" xfId="0" applyFont="1" applyBorder="1" applyAlignment="1">
      <alignment horizontal="center" vertical="center"/>
    </xf>
    <xf numFmtId="3" fontId="26" fillId="0" borderId="12" xfId="0" applyNumberFormat="1" applyFont="1" applyBorder="1" applyAlignment="1">
      <alignment horizontal="center" vertical="center"/>
    </xf>
    <xf numFmtId="0" fontId="26" fillId="0" borderId="4" xfId="0" applyFont="1" applyBorder="1" applyAlignment="1">
      <alignment horizontal="center" vertical="center"/>
    </xf>
    <xf numFmtId="14" fontId="26" fillId="0" borderId="5" xfId="0" applyNumberFormat="1" applyFont="1" applyBorder="1" applyAlignment="1">
      <alignment horizontal="center" vertical="center"/>
    </xf>
    <xf numFmtId="0" fontId="26" fillId="0" borderId="5" xfId="0" applyFont="1" applyBorder="1" applyAlignment="1">
      <alignment horizontal="center" vertical="center"/>
    </xf>
    <xf numFmtId="0" fontId="28" fillId="0" borderId="5" xfId="0" applyFont="1" applyBorder="1" applyAlignment="1">
      <alignment horizontal="center" vertical="center"/>
    </xf>
    <xf numFmtId="3" fontId="28" fillId="0" borderId="5" xfId="0" applyNumberFormat="1" applyFont="1" applyBorder="1" applyAlignment="1">
      <alignment horizontal="center" vertical="center"/>
    </xf>
    <xf numFmtId="3" fontId="28" fillId="0" borderId="12" xfId="0" applyNumberFormat="1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3" fontId="25" fillId="0" borderId="2" xfId="0" applyNumberFormat="1" applyFont="1" applyBorder="1" applyAlignment="1">
      <alignment horizontal="center" vertical="center"/>
    </xf>
    <xf numFmtId="0" fontId="25" fillId="0" borderId="2" xfId="0" quotePrefix="1" applyFont="1" applyBorder="1" applyAlignment="1">
      <alignment horizontal="center" vertical="center"/>
    </xf>
    <xf numFmtId="4" fontId="25" fillId="0" borderId="2" xfId="0" applyNumberFormat="1" applyFont="1" applyBorder="1" applyAlignment="1">
      <alignment horizontal="center" vertical="center"/>
    </xf>
    <xf numFmtId="3" fontId="25" fillId="0" borderId="2" xfId="0" quotePrefix="1" applyNumberFormat="1" applyFont="1" applyBorder="1" applyAlignment="1">
      <alignment horizontal="center" vertical="center" wrapText="1"/>
    </xf>
    <xf numFmtId="0" fontId="27" fillId="0" borderId="2" xfId="0" applyFont="1" applyBorder="1" applyAlignment="1">
      <alignment horizontal="center" vertical="center" wrapText="1"/>
    </xf>
    <xf numFmtId="0" fontId="27" fillId="0" borderId="3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5" fillId="0" borderId="0" xfId="0" applyFont="1" applyAlignment="1">
      <alignment horizontal="left" vertical="center"/>
    </xf>
    <xf numFmtId="3" fontId="27" fillId="0" borderId="0" xfId="0" applyNumberFormat="1" applyFont="1" applyAlignment="1">
      <alignment horizontal="center" vertical="center"/>
    </xf>
    <xf numFmtId="3" fontId="11" fillId="0" borderId="39" xfId="0" applyNumberFormat="1" applyFont="1" applyBorder="1" applyAlignment="1">
      <alignment horizontal="center" vertical="center"/>
    </xf>
    <xf numFmtId="3" fontId="11" fillId="0" borderId="28" xfId="0" applyNumberFormat="1" applyFont="1" applyBorder="1" applyAlignment="1">
      <alignment horizontal="center" vertical="center"/>
    </xf>
    <xf numFmtId="3" fontId="25" fillId="0" borderId="40" xfId="0" applyNumberFormat="1" applyFont="1" applyBorder="1" applyAlignment="1">
      <alignment horizontal="center" vertical="center"/>
    </xf>
    <xf numFmtId="3" fontId="25" fillId="0" borderId="41" xfId="0" applyNumberFormat="1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14" fontId="0" fillId="3" borderId="8" xfId="0" applyNumberFormat="1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1" fontId="12" fillId="3" borderId="8" xfId="1" applyNumberFormat="1" applyFont="1" applyFill="1" applyBorder="1" applyAlignment="1">
      <alignment horizontal="center" vertical="center"/>
    </xf>
    <xf numFmtId="3" fontId="0" fillId="3" borderId="8" xfId="0" applyNumberFormat="1" applyFill="1" applyBorder="1" applyAlignment="1">
      <alignment horizontal="center" vertical="center"/>
    </xf>
    <xf numFmtId="3" fontId="0" fillId="3" borderId="8" xfId="0" applyNumberFormat="1" applyFont="1" applyFill="1" applyBorder="1" applyAlignment="1">
      <alignment horizontal="center" vertical="center"/>
    </xf>
    <xf numFmtId="0" fontId="0" fillId="3" borderId="8" xfId="0" applyFont="1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3" borderId="0" xfId="0" applyFill="1"/>
    <xf numFmtId="0" fontId="0" fillId="4" borderId="0" xfId="0" applyFill="1"/>
    <xf numFmtId="0" fontId="12" fillId="0" borderId="12" xfId="0" applyFont="1" applyBorder="1" applyAlignment="1">
      <alignment horizontal="center" vertical="center"/>
    </xf>
    <xf numFmtId="0" fontId="15" fillId="2" borderId="8" xfId="0" applyFont="1" applyFill="1" applyBorder="1" applyAlignment="1">
      <alignment horizontal="center" vertical="center"/>
    </xf>
    <xf numFmtId="3" fontId="15" fillId="2" borderId="8" xfId="0" applyNumberFormat="1" applyFont="1" applyFill="1" applyBorder="1" applyAlignment="1">
      <alignment horizontal="center" vertical="center"/>
    </xf>
    <xf numFmtId="0" fontId="15" fillId="2" borderId="12" xfId="0" applyFont="1" applyFill="1" applyBorder="1" applyAlignment="1">
      <alignment horizontal="center" vertical="center"/>
    </xf>
    <xf numFmtId="3" fontId="31" fillId="0" borderId="8" xfId="0" applyNumberFormat="1" applyFont="1" applyBorder="1" applyAlignment="1">
      <alignment horizontal="center" vertical="center"/>
    </xf>
    <xf numFmtId="3" fontId="31" fillId="0" borderId="12" xfId="0" applyNumberFormat="1" applyFont="1" applyBorder="1" applyAlignment="1">
      <alignment horizontal="center"/>
    </xf>
    <xf numFmtId="0" fontId="26" fillId="0" borderId="2" xfId="0" applyFont="1" applyBorder="1" applyAlignment="1">
      <alignment horizontal="center" vertical="center"/>
    </xf>
    <xf numFmtId="3" fontId="11" fillId="0" borderId="2" xfId="0" applyNumberFormat="1" applyFont="1" applyBorder="1" applyAlignment="1">
      <alignment horizontal="center" vertical="center"/>
    </xf>
    <xf numFmtId="3" fontId="11" fillId="0" borderId="2" xfId="0" quotePrefix="1" applyNumberFormat="1" applyFont="1" applyBorder="1" applyAlignment="1">
      <alignment horizontal="center" vertical="center"/>
    </xf>
    <xf numFmtId="4" fontId="11" fillId="0" borderId="2" xfId="0" applyNumberFormat="1" applyFont="1" applyBorder="1" applyAlignment="1">
      <alignment horizontal="center" vertical="center"/>
    </xf>
    <xf numFmtId="3" fontId="11" fillId="0" borderId="2" xfId="0" quotePrefix="1" applyNumberFormat="1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26" fillId="0" borderId="3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3" fontId="11" fillId="0" borderId="26" xfId="0" applyNumberFormat="1" applyFont="1" applyBorder="1" applyAlignment="1">
      <alignment horizontal="center" vertical="center"/>
    </xf>
    <xf numFmtId="0" fontId="32" fillId="0" borderId="29" xfId="0" applyFont="1" applyBorder="1" applyAlignment="1">
      <alignment horizontal="center" vertical="center"/>
    </xf>
    <xf numFmtId="0" fontId="32" fillId="0" borderId="7" xfId="0" applyFont="1" applyBorder="1" applyAlignment="1">
      <alignment horizontal="center" vertical="center"/>
    </xf>
    <xf numFmtId="3" fontId="32" fillId="0" borderId="7" xfId="0" applyNumberFormat="1" applyFont="1" applyBorder="1" applyAlignment="1">
      <alignment horizontal="center" vertical="center"/>
    </xf>
    <xf numFmtId="0" fontId="32" fillId="0" borderId="30" xfId="0" applyFont="1" applyBorder="1" applyAlignment="1">
      <alignment horizontal="center" vertical="center"/>
    </xf>
    <xf numFmtId="0" fontId="32" fillId="0" borderId="0" xfId="0" applyFont="1"/>
    <xf numFmtId="0" fontId="28" fillId="2" borderId="40" xfId="0" applyFont="1" applyFill="1" applyBorder="1" applyAlignment="1">
      <alignment horizontal="center" vertical="center"/>
    </xf>
    <xf numFmtId="14" fontId="28" fillId="2" borderId="22" xfId="0" applyNumberFormat="1" applyFont="1" applyFill="1" applyBorder="1" applyAlignment="1">
      <alignment horizontal="center" vertical="center"/>
    </xf>
    <xf numFmtId="0" fontId="28" fillId="2" borderId="22" xfId="0" applyFont="1" applyFill="1" applyBorder="1" applyAlignment="1">
      <alignment horizontal="center" vertical="center"/>
    </xf>
    <xf numFmtId="1" fontId="28" fillId="2" borderId="22" xfId="1" applyNumberFormat="1" applyFont="1" applyFill="1" applyBorder="1" applyAlignment="1">
      <alignment horizontal="center" vertical="center"/>
    </xf>
    <xf numFmtId="3" fontId="29" fillId="2" borderId="22" xfId="0" applyNumberFormat="1" applyFont="1" applyFill="1" applyBorder="1" applyAlignment="1">
      <alignment horizontal="center" vertical="center"/>
    </xf>
    <xf numFmtId="3" fontId="28" fillId="2" borderId="22" xfId="0" applyNumberFormat="1" applyFont="1" applyFill="1" applyBorder="1" applyAlignment="1">
      <alignment horizontal="center" vertical="center"/>
    </xf>
    <xf numFmtId="0" fontId="26" fillId="0" borderId="41" xfId="0" applyFont="1" applyBorder="1" applyAlignment="1">
      <alignment horizontal="center" vertical="center"/>
    </xf>
    <xf numFmtId="0" fontId="28" fillId="2" borderId="4" xfId="0" applyFont="1" applyFill="1" applyBorder="1" applyAlignment="1">
      <alignment horizontal="center" vertical="center"/>
    </xf>
    <xf numFmtId="0" fontId="28" fillId="2" borderId="9" xfId="0" applyFont="1" applyFill="1" applyBorder="1" applyAlignment="1">
      <alignment horizontal="center" vertical="center"/>
    </xf>
    <xf numFmtId="0" fontId="28" fillId="2" borderId="11" xfId="0" applyFont="1" applyFill="1" applyBorder="1" applyAlignment="1">
      <alignment horizontal="center" vertical="center"/>
    </xf>
    <xf numFmtId="0" fontId="33" fillId="3" borderId="15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25" fillId="0" borderId="24" xfId="0" applyFont="1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3" fontId="8" fillId="0" borderId="42" xfId="0" applyNumberFormat="1" applyFont="1" applyBorder="1" applyAlignment="1">
      <alignment horizontal="center" vertical="center"/>
    </xf>
    <xf numFmtId="0" fontId="16" fillId="2" borderId="31" xfId="0" applyFont="1" applyFill="1" applyBorder="1" applyAlignment="1">
      <alignment vertical="center" wrapText="1"/>
    </xf>
    <xf numFmtId="0" fontId="16" fillId="2" borderId="0" xfId="0" applyFont="1" applyFill="1" applyBorder="1" applyAlignment="1">
      <alignment vertical="center" wrapText="1"/>
    </xf>
    <xf numFmtId="0" fontId="16" fillId="2" borderId="32" xfId="0" applyFont="1" applyFill="1" applyBorder="1" applyAlignment="1">
      <alignment vertical="center" wrapText="1"/>
    </xf>
    <xf numFmtId="3" fontId="8" fillId="0" borderId="39" xfId="0" applyNumberFormat="1" applyFont="1" applyBorder="1" applyAlignment="1">
      <alignment horizontal="center" vertical="center"/>
    </xf>
    <xf numFmtId="0" fontId="24" fillId="3" borderId="4" xfId="0" applyFont="1" applyFill="1" applyBorder="1" applyAlignment="1">
      <alignment horizontal="center" vertical="center" wrapText="1"/>
    </xf>
    <xf numFmtId="0" fontId="24" fillId="3" borderId="5" xfId="0" applyFont="1" applyFill="1" applyBorder="1" applyAlignment="1">
      <alignment horizontal="center" vertical="center" wrapText="1"/>
    </xf>
    <xf numFmtId="3" fontId="24" fillId="3" borderId="5" xfId="0" applyNumberFormat="1" applyFont="1" applyFill="1" applyBorder="1" applyAlignment="1">
      <alignment horizontal="center" vertical="center" wrapText="1"/>
    </xf>
    <xf numFmtId="0" fontId="24" fillId="3" borderId="6" xfId="0" applyFont="1" applyFill="1" applyBorder="1" applyAlignment="1">
      <alignment horizontal="center" vertical="center" wrapText="1"/>
    </xf>
    <xf numFmtId="3" fontId="2" fillId="0" borderId="8" xfId="0" applyNumberFormat="1" applyFont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14" fontId="7" fillId="2" borderId="37" xfId="0" applyNumberFormat="1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3" fontId="7" fillId="2" borderId="5" xfId="0" applyNumberFormat="1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14" fontId="7" fillId="2" borderId="33" xfId="0" applyNumberFormat="1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3" fontId="7" fillId="2" borderId="8" xfId="0" applyNumberFormat="1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8" xfId="0" applyFont="1" applyFill="1" applyBorder="1"/>
    <xf numFmtId="0" fontId="7" fillId="2" borderId="11" xfId="0" applyFont="1" applyFill="1" applyBorder="1" applyAlignment="1">
      <alignment horizontal="center" vertical="center"/>
    </xf>
    <xf numFmtId="14" fontId="7" fillId="2" borderId="38" xfId="0" applyNumberFormat="1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3" fontId="7" fillId="2" borderId="12" xfId="0" applyNumberFormat="1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14" fontId="26" fillId="0" borderId="44" xfId="0" applyNumberFormat="1" applyFont="1" applyBorder="1" applyAlignment="1">
      <alignment horizontal="center" vertical="center"/>
    </xf>
    <xf numFmtId="0" fontId="26" fillId="0" borderId="40" xfId="0" applyFont="1" applyBorder="1" applyAlignment="1">
      <alignment horizontal="center" vertical="center"/>
    </xf>
    <xf numFmtId="0" fontId="28" fillId="0" borderId="22" xfId="0" applyFont="1" applyBorder="1" applyAlignment="1">
      <alignment horizontal="center" vertical="center"/>
    </xf>
    <xf numFmtId="3" fontId="26" fillId="0" borderId="22" xfId="0" applyNumberFormat="1" applyFont="1" applyBorder="1" applyAlignment="1">
      <alignment horizontal="center" vertical="center"/>
    </xf>
    <xf numFmtId="14" fontId="26" fillId="0" borderId="0" xfId="0" applyNumberFormat="1" applyFont="1" applyBorder="1" applyAlignment="1">
      <alignment horizontal="center" vertical="center"/>
    </xf>
    <xf numFmtId="3" fontId="26" fillId="0" borderId="0" xfId="0" applyNumberFormat="1" applyFont="1" applyBorder="1" applyAlignment="1">
      <alignment horizontal="center" vertical="center"/>
    </xf>
    <xf numFmtId="3" fontId="11" fillId="0" borderId="22" xfId="0" applyNumberFormat="1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14" fontId="7" fillId="0" borderId="0" xfId="0" applyNumberFormat="1" applyFont="1" applyBorder="1" applyAlignment="1">
      <alignment horizontal="center" vertical="center"/>
    </xf>
    <xf numFmtId="3" fontId="7" fillId="0" borderId="0" xfId="0" applyNumberFormat="1" applyFont="1" applyBorder="1" applyAlignment="1">
      <alignment horizontal="center" vertical="center"/>
    </xf>
    <xf numFmtId="0" fontId="7" fillId="0" borderId="0" xfId="0" applyFont="1" applyAlignment="1"/>
    <xf numFmtId="0" fontId="7" fillId="0" borderId="8" xfId="0" applyFont="1" applyFill="1" applyBorder="1" applyAlignment="1">
      <alignment horizontal="center" vertical="center"/>
    </xf>
    <xf numFmtId="14" fontId="7" fillId="2" borderId="8" xfId="0" applyNumberFormat="1" applyFont="1" applyFill="1" applyBorder="1" applyAlignment="1">
      <alignment horizontal="center" vertical="center"/>
    </xf>
    <xf numFmtId="14" fontId="15" fillId="2" borderId="8" xfId="0" applyNumberFormat="1" applyFont="1" applyFill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35" fillId="0" borderId="0" xfId="0" applyFont="1" applyBorder="1"/>
    <xf numFmtId="0" fontId="35" fillId="0" borderId="0" xfId="0" applyFont="1" applyBorder="1" applyAlignment="1">
      <alignment horizontal="center" vertical="center"/>
    </xf>
    <xf numFmtId="14" fontId="35" fillId="0" borderId="0" xfId="0" applyNumberFormat="1" applyFont="1" applyBorder="1" applyAlignment="1">
      <alignment horizontal="center" vertical="center"/>
    </xf>
    <xf numFmtId="0" fontId="35" fillId="0" borderId="0" xfId="0" applyFont="1" applyFill="1" applyBorder="1" applyAlignment="1">
      <alignment horizontal="center" vertical="center"/>
    </xf>
    <xf numFmtId="3" fontId="35" fillId="0" borderId="0" xfId="0" applyNumberFormat="1" applyFont="1" applyBorder="1" applyAlignment="1">
      <alignment horizontal="center" vertical="center"/>
    </xf>
    <xf numFmtId="0" fontId="25" fillId="0" borderId="0" xfId="0" applyFont="1" applyAlignment="1"/>
    <xf numFmtId="3" fontId="25" fillId="0" borderId="0" xfId="0" applyNumberFormat="1" applyFont="1" applyAlignment="1"/>
    <xf numFmtId="0" fontId="7" fillId="0" borderId="8" xfId="0" applyFont="1" applyBorder="1" applyAlignment="1">
      <alignment horizontal="center" vertical="center" wrapText="1"/>
    </xf>
    <xf numFmtId="3" fontId="15" fillId="2" borderId="8" xfId="1" applyNumberFormat="1" applyFont="1" applyFill="1" applyBorder="1" applyAlignment="1">
      <alignment horizontal="center" vertical="center"/>
    </xf>
    <xf numFmtId="3" fontId="15" fillId="2" borderId="8" xfId="1" applyNumberFormat="1" applyFont="1" applyFill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/>
    </xf>
    <xf numFmtId="1" fontId="15" fillId="2" borderId="8" xfId="0" quotePrefix="1" applyNumberFormat="1" applyFont="1" applyFill="1" applyBorder="1" applyAlignment="1">
      <alignment horizontal="center" vertical="center"/>
    </xf>
    <xf numFmtId="1" fontId="15" fillId="2" borderId="8" xfId="0" applyNumberFormat="1" applyFont="1" applyFill="1" applyBorder="1" applyAlignment="1">
      <alignment horizontal="center" vertical="center"/>
    </xf>
    <xf numFmtId="1" fontId="15" fillId="2" borderId="8" xfId="0" applyNumberFormat="1" applyFont="1" applyFill="1" applyBorder="1" applyAlignment="1">
      <alignment horizontal="center" vertical="center" wrapText="1"/>
    </xf>
    <xf numFmtId="1" fontId="15" fillId="2" borderId="8" xfId="0" quotePrefix="1" applyNumberFormat="1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/>
    </xf>
    <xf numFmtId="0" fontId="37" fillId="0" borderId="0" xfId="0" applyFont="1" applyBorder="1"/>
    <xf numFmtId="14" fontId="7" fillId="0" borderId="46" xfId="0" applyNumberFormat="1" applyFont="1" applyBorder="1" applyAlignment="1">
      <alignment horizontal="center" vertical="center"/>
    </xf>
    <xf numFmtId="0" fontId="7" fillId="0" borderId="46" xfId="0" applyFont="1" applyBorder="1" applyAlignment="1">
      <alignment horizontal="center" vertical="center"/>
    </xf>
    <xf numFmtId="0" fontId="15" fillId="0" borderId="46" xfId="0" applyFont="1" applyBorder="1" applyAlignment="1">
      <alignment horizontal="center" vertical="center"/>
    </xf>
    <xf numFmtId="3" fontId="7" fillId="0" borderId="46" xfId="0" applyNumberFormat="1" applyFont="1" applyBorder="1" applyAlignment="1">
      <alignment horizontal="center" vertical="center"/>
    </xf>
    <xf numFmtId="0" fontId="38" fillId="0" borderId="8" xfId="0" applyFont="1" applyBorder="1" applyAlignment="1">
      <alignment horizontal="center" vertical="center"/>
    </xf>
    <xf numFmtId="3" fontId="39" fillId="2" borderId="8" xfId="1" applyNumberFormat="1" applyFont="1" applyFill="1" applyBorder="1" applyAlignment="1">
      <alignment horizontal="center" vertical="center"/>
    </xf>
    <xf numFmtId="0" fontId="39" fillId="0" borderId="8" xfId="0" applyFont="1" applyBorder="1" applyAlignment="1">
      <alignment horizontal="center" vertical="center"/>
    </xf>
    <xf numFmtId="3" fontId="38" fillId="0" borderId="8" xfId="0" applyNumberFormat="1" applyFont="1" applyBorder="1" applyAlignment="1">
      <alignment horizontal="center" vertical="center"/>
    </xf>
    <xf numFmtId="0" fontId="7" fillId="0" borderId="47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 wrapText="1"/>
    </xf>
    <xf numFmtId="0" fontId="7" fillId="0" borderId="48" xfId="0" applyFont="1" applyBorder="1" applyAlignment="1">
      <alignment horizontal="center" vertical="center"/>
    </xf>
    <xf numFmtId="14" fontId="7" fillId="0" borderId="7" xfId="0" applyNumberFormat="1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39" fillId="0" borderId="44" xfId="0" applyFont="1" applyBorder="1" applyAlignment="1">
      <alignment horizontal="center" vertical="center"/>
    </xf>
    <xf numFmtId="0" fontId="7" fillId="0" borderId="44" xfId="0" applyFont="1" applyBorder="1" applyAlignment="1">
      <alignment horizontal="center" vertical="center"/>
    </xf>
    <xf numFmtId="0" fontId="38" fillId="0" borderId="44" xfId="0" applyFont="1" applyBorder="1" applyAlignment="1">
      <alignment horizontal="center" vertical="center"/>
    </xf>
    <xf numFmtId="3" fontId="39" fillId="2" borderId="44" xfId="1" applyNumberFormat="1" applyFont="1" applyFill="1" applyBorder="1" applyAlignment="1">
      <alignment horizontal="center" vertical="center"/>
    </xf>
    <xf numFmtId="3" fontId="38" fillId="0" borderId="44" xfId="0" applyNumberFormat="1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25" fillId="0" borderId="45" xfId="0" applyFont="1" applyBorder="1" applyAlignment="1">
      <alignment horizontal="center" vertical="center" wrapText="1"/>
    </xf>
    <xf numFmtId="0" fontId="25" fillId="0" borderId="0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center" wrapText="1"/>
    </xf>
    <xf numFmtId="0" fontId="17" fillId="0" borderId="23" xfId="0" applyFont="1" applyBorder="1" applyAlignment="1">
      <alignment horizontal="center" vertical="center"/>
    </xf>
    <xf numFmtId="0" fontId="17" fillId="0" borderId="24" xfId="0" applyFont="1" applyBorder="1" applyAlignment="1">
      <alignment horizontal="center" vertical="center"/>
    </xf>
    <xf numFmtId="0" fontId="17" fillId="0" borderId="25" xfId="0" applyFont="1" applyBorder="1" applyAlignment="1">
      <alignment horizontal="center" vertical="center"/>
    </xf>
    <xf numFmtId="0" fontId="20" fillId="0" borderId="23" xfId="0" applyFont="1" applyBorder="1" applyAlignment="1">
      <alignment horizontal="center" vertical="center"/>
    </xf>
    <xf numFmtId="0" fontId="20" fillId="0" borderId="24" xfId="0" applyFont="1" applyBorder="1" applyAlignment="1">
      <alignment horizontal="center" vertical="center"/>
    </xf>
    <xf numFmtId="0" fontId="20" fillId="0" borderId="25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3" fontId="8" fillId="0" borderId="12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30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32" fillId="0" borderId="7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14" fillId="2" borderId="0" xfId="0" applyFont="1" applyFill="1" applyBorder="1" applyAlignment="1">
      <alignment horizontal="center" vertical="center"/>
    </xf>
    <xf numFmtId="0" fontId="14" fillId="2" borderId="32" xfId="0" applyFont="1" applyFill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3" fontId="8" fillId="0" borderId="23" xfId="0" applyNumberFormat="1" applyFont="1" applyBorder="1" applyAlignment="1">
      <alignment horizontal="right"/>
    </xf>
    <xf numFmtId="3" fontId="8" fillId="0" borderId="25" xfId="0" applyNumberFormat="1" applyFont="1" applyBorder="1" applyAlignment="1">
      <alignment horizontal="right"/>
    </xf>
    <xf numFmtId="3" fontId="8" fillId="0" borderId="23" xfId="0" applyNumberFormat="1" applyFont="1" applyBorder="1" applyAlignment="1">
      <alignment horizontal="right" vertical="center"/>
    </xf>
    <xf numFmtId="3" fontId="8" fillId="0" borderId="25" xfId="0" applyNumberFormat="1" applyFont="1" applyBorder="1" applyAlignment="1">
      <alignment horizontal="right" vertical="center"/>
    </xf>
    <xf numFmtId="0" fontId="2" fillId="0" borderId="43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30" fillId="0" borderId="23" xfId="0" applyFont="1" applyBorder="1" applyAlignment="1">
      <alignment horizontal="center" vertical="center"/>
    </xf>
    <xf numFmtId="0" fontId="30" fillId="0" borderId="24" xfId="0" applyFont="1" applyBorder="1" applyAlignment="1">
      <alignment horizontal="center" vertical="center"/>
    </xf>
    <xf numFmtId="0" fontId="30" fillId="0" borderId="25" xfId="0" applyFont="1" applyBorder="1" applyAlignment="1">
      <alignment horizontal="center" vertical="center"/>
    </xf>
    <xf numFmtId="0" fontId="25" fillId="0" borderId="24" xfId="0" applyFont="1" applyBorder="1" applyAlignment="1">
      <alignment horizontal="center" vertical="center"/>
    </xf>
    <xf numFmtId="0" fontId="11" fillId="0" borderId="31" xfId="0" applyFont="1" applyBorder="1" applyAlignment="1">
      <alignment horizontal="center" vertical="center"/>
    </xf>
    <xf numFmtId="0" fontId="11" fillId="0" borderId="32" xfId="0" applyFont="1" applyBorder="1" applyAlignment="1">
      <alignment horizontal="center" vertical="center"/>
    </xf>
    <xf numFmtId="0" fontId="25" fillId="0" borderId="31" xfId="0" applyFont="1" applyBorder="1" applyAlignment="1">
      <alignment horizontal="center" vertical="center"/>
    </xf>
    <xf numFmtId="0" fontId="25" fillId="0" borderId="32" xfId="0" applyFont="1" applyBorder="1" applyAlignment="1">
      <alignment horizontal="center" vertical="center"/>
    </xf>
    <xf numFmtId="0" fontId="25" fillId="0" borderId="7" xfId="0" applyFont="1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5" fillId="0" borderId="19" xfId="0" applyFont="1" applyBorder="1" applyAlignment="1">
      <alignment horizontal="center" vertical="center"/>
    </xf>
    <xf numFmtId="14" fontId="34" fillId="0" borderId="23" xfId="0" applyNumberFormat="1" applyFont="1" applyBorder="1" applyAlignment="1">
      <alignment horizontal="center" vertical="center"/>
    </xf>
    <xf numFmtId="14" fontId="34" fillId="0" borderId="24" xfId="0" applyNumberFormat="1" applyFont="1" applyBorder="1" applyAlignment="1">
      <alignment horizontal="center" vertical="center"/>
    </xf>
    <xf numFmtId="14" fontId="34" fillId="0" borderId="25" xfId="0" applyNumberFormat="1" applyFont="1" applyBorder="1" applyAlignment="1">
      <alignment horizontal="center" vertical="center"/>
    </xf>
    <xf numFmtId="0" fontId="36" fillId="0" borderId="23" xfId="0" applyFont="1" applyBorder="1" applyAlignment="1">
      <alignment horizontal="center" vertical="center"/>
    </xf>
    <xf numFmtId="0" fontId="36" fillId="0" borderId="24" xfId="0" applyFont="1" applyBorder="1" applyAlignment="1">
      <alignment horizontal="center" vertical="center"/>
    </xf>
    <xf numFmtId="0" fontId="36" fillId="0" borderId="25" xfId="0" applyFont="1" applyBorder="1" applyAlignment="1">
      <alignment horizontal="center" vertical="center"/>
    </xf>
    <xf numFmtId="14" fontId="8" fillId="0" borderId="19" xfId="0" applyNumberFormat="1" applyFont="1" applyBorder="1" applyAlignment="1">
      <alignment horizontal="center" vertical="center"/>
    </xf>
  </cellXfs>
  <cellStyles count="2">
    <cellStyle name="Comma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161926</xdr:colOff>
      <xdr:row>1</xdr:row>
      <xdr:rowOff>123825</xdr:rowOff>
    </xdr:from>
    <xdr:to>
      <xdr:col>3</xdr:col>
      <xdr:colOff>285751</xdr:colOff>
      <xdr:row>2</xdr:row>
      <xdr:rowOff>228600</xdr:rowOff>
    </xdr:to>
    <xdr:pic>
      <xdr:nvPicPr>
        <xdr:cNvPr id="2" name="Picture 1" descr="nnpc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6" y="352425"/>
          <a:ext cx="8382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85725</xdr:rowOff>
    </xdr:from>
    <xdr:to>
      <xdr:col>3</xdr:col>
      <xdr:colOff>0</xdr:colOff>
      <xdr:row>2</xdr:row>
      <xdr:rowOff>190500</xdr:rowOff>
    </xdr:to>
    <xdr:pic>
      <xdr:nvPicPr>
        <xdr:cNvPr id="2" name="Picture 1" descr="nnpc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5725"/>
          <a:ext cx="1323975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598714</xdr:colOff>
      <xdr:row>1</xdr:row>
      <xdr:rowOff>0</xdr:rowOff>
    </xdr:from>
    <xdr:to>
      <xdr:col>2</xdr:col>
      <xdr:colOff>775608</xdr:colOff>
      <xdr:row>3</xdr:row>
      <xdr:rowOff>108856</xdr:rowOff>
    </xdr:to>
    <xdr:pic>
      <xdr:nvPicPr>
        <xdr:cNvPr id="3" name="Picture 2" descr="nnpc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8714" y="190500"/>
          <a:ext cx="1170215" cy="680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323850</xdr:colOff>
      <xdr:row>1</xdr:row>
      <xdr:rowOff>63500</xdr:rowOff>
    </xdr:from>
    <xdr:to>
      <xdr:col>2</xdr:col>
      <xdr:colOff>704850</xdr:colOff>
      <xdr:row>3</xdr:row>
      <xdr:rowOff>171450</xdr:rowOff>
    </xdr:to>
    <xdr:pic>
      <xdr:nvPicPr>
        <xdr:cNvPr id="4" name="Picture 3" descr="nnpc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7100" y="254000"/>
          <a:ext cx="904875" cy="679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598713</xdr:colOff>
      <xdr:row>0</xdr:row>
      <xdr:rowOff>149678</xdr:rowOff>
    </xdr:from>
    <xdr:to>
      <xdr:col>2</xdr:col>
      <xdr:colOff>898072</xdr:colOff>
      <xdr:row>2</xdr:row>
      <xdr:rowOff>108858</xdr:rowOff>
    </xdr:to>
    <xdr:pic>
      <xdr:nvPicPr>
        <xdr:cNvPr id="3" name="Picture 2" descr="nnpc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8713" y="149678"/>
          <a:ext cx="1292680" cy="5715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297656</xdr:colOff>
      <xdr:row>0</xdr:row>
      <xdr:rowOff>142875</xdr:rowOff>
    </xdr:from>
    <xdr:to>
      <xdr:col>3</xdr:col>
      <xdr:colOff>0</xdr:colOff>
      <xdr:row>2</xdr:row>
      <xdr:rowOff>178593</xdr:rowOff>
    </xdr:to>
    <xdr:pic>
      <xdr:nvPicPr>
        <xdr:cNvPr id="2" name="Picture 1" descr="nnpc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4875" y="142875"/>
          <a:ext cx="1416844" cy="642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297656</xdr:colOff>
      <xdr:row>0</xdr:row>
      <xdr:rowOff>142875</xdr:rowOff>
    </xdr:from>
    <xdr:to>
      <xdr:col>3</xdr:col>
      <xdr:colOff>0</xdr:colOff>
      <xdr:row>2</xdr:row>
      <xdr:rowOff>178593</xdr:rowOff>
    </xdr:to>
    <xdr:pic>
      <xdr:nvPicPr>
        <xdr:cNvPr id="3" name="Picture 2" descr="nnpc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7256" y="142875"/>
          <a:ext cx="1416844" cy="6453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U12" sqref="U12:V12"/>
    </sheetView>
  </sheetViews>
  <sheetFormatPr defaultRowHeight="15" x14ac:dyDescent="0.25"/>
  <sheetData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V82"/>
  <sheetViews>
    <sheetView view="pageBreakPreview" topLeftCell="A51" zoomScale="60" zoomScaleNormal="100" workbookViewId="0">
      <selection activeCell="F68" sqref="F68"/>
    </sheetView>
  </sheetViews>
  <sheetFormatPr defaultRowHeight="15.75" x14ac:dyDescent="0.25"/>
  <cols>
    <col min="1" max="1" width="8.7109375" style="40" customWidth="1"/>
    <col min="2" max="2" width="18.85546875" style="376" customWidth="1"/>
    <col min="3" max="3" width="29" style="376" customWidth="1"/>
    <col min="4" max="4" width="20" style="376" customWidth="1"/>
    <col min="5" max="5" width="23" style="376" customWidth="1"/>
    <col min="6" max="6" width="15.7109375" style="376" customWidth="1"/>
    <col min="7" max="7" width="24.42578125" style="376" bestFit="1" customWidth="1"/>
    <col min="8" max="8" width="27.5703125" style="376" bestFit="1" customWidth="1"/>
    <col min="9" max="9" width="18.28515625" style="376" customWidth="1"/>
    <col min="10" max="10" width="15.7109375" style="376" bestFit="1" customWidth="1"/>
    <col min="11" max="11" width="18.28515625" style="376" bestFit="1" customWidth="1"/>
    <col min="12" max="12" width="22.140625" style="376" customWidth="1"/>
    <col min="13" max="13" width="16" style="376" customWidth="1"/>
    <col min="14" max="14" width="9.140625" style="40"/>
    <col min="21" max="21" width="11" bestFit="1" customWidth="1"/>
  </cols>
  <sheetData>
    <row r="3" spans="1:22" ht="16.5" thickBot="1" x14ac:dyDescent="0.3"/>
    <row r="4" spans="1:22" s="40" customFormat="1" ht="27" thickBot="1" x14ac:dyDescent="0.3">
      <c r="A4" s="492" t="s">
        <v>632</v>
      </c>
      <c r="B4" s="493"/>
      <c r="C4" s="493"/>
      <c r="D4" s="493"/>
      <c r="E4" s="493"/>
      <c r="F4" s="493"/>
      <c r="G4" s="493"/>
      <c r="H4" s="493"/>
      <c r="I4" s="493"/>
      <c r="J4" s="493"/>
      <c r="K4" s="493"/>
      <c r="L4" s="493"/>
      <c r="M4" s="494"/>
      <c r="N4" s="373"/>
      <c r="O4" s="373"/>
      <c r="P4" s="373"/>
      <c r="Q4" s="373"/>
      <c r="R4" s="373"/>
      <c r="S4" s="373"/>
      <c r="T4" s="373"/>
      <c r="U4" s="373"/>
      <c r="V4" s="373"/>
    </row>
    <row r="5" spans="1:22" s="40" customFormat="1" ht="27" thickBot="1" x14ac:dyDescent="0.45">
      <c r="A5" s="382"/>
      <c r="B5" s="383"/>
      <c r="C5" s="384"/>
      <c r="D5" s="383"/>
      <c r="E5" s="383"/>
      <c r="F5" s="385"/>
      <c r="G5" s="383"/>
      <c r="H5" s="386"/>
      <c r="I5" s="383"/>
      <c r="J5" s="383"/>
      <c r="K5" s="383"/>
      <c r="L5" s="383"/>
      <c r="M5" s="384"/>
      <c r="N5" s="373"/>
      <c r="O5" s="373"/>
      <c r="P5" s="373"/>
      <c r="Q5" s="373"/>
      <c r="R5" s="373"/>
      <c r="S5" s="373"/>
      <c r="T5" s="373"/>
      <c r="U5" s="373"/>
      <c r="V5" s="373"/>
    </row>
    <row r="6" spans="1:22" s="40" customFormat="1" ht="22.5" customHeight="1" thickBot="1" x14ac:dyDescent="0.3">
      <c r="A6" s="489" t="s">
        <v>631</v>
      </c>
      <c r="B6" s="490"/>
      <c r="C6" s="490"/>
      <c r="D6" s="490"/>
      <c r="E6" s="490"/>
      <c r="F6" s="490"/>
      <c r="G6" s="490"/>
      <c r="H6" s="490"/>
      <c r="I6" s="490"/>
      <c r="J6" s="490"/>
      <c r="K6" s="490"/>
      <c r="L6" s="490"/>
      <c r="M6" s="491"/>
      <c r="N6" s="373"/>
      <c r="O6" s="373"/>
      <c r="P6" s="373"/>
      <c r="Q6" s="373"/>
      <c r="R6" s="373"/>
      <c r="S6" s="373"/>
      <c r="T6" s="373"/>
      <c r="U6" s="373"/>
      <c r="V6" s="373"/>
    </row>
    <row r="7" spans="1:22" s="40" customFormat="1" ht="16.5" thickBot="1" x14ac:dyDescent="0.3">
      <c r="B7" s="229"/>
      <c r="C7" s="374"/>
      <c r="D7" s="229"/>
      <c r="E7" s="229"/>
      <c r="F7" s="229"/>
      <c r="G7" s="229"/>
      <c r="H7" s="375"/>
      <c r="I7" s="229"/>
      <c r="J7" s="229"/>
      <c r="K7" s="229"/>
      <c r="L7" s="229"/>
      <c r="M7" s="374"/>
      <c r="N7" s="373"/>
      <c r="O7" s="373"/>
      <c r="P7" s="373"/>
      <c r="Q7" s="373"/>
      <c r="R7" s="373"/>
      <c r="S7" s="373"/>
      <c r="T7" s="373"/>
      <c r="U7" s="373"/>
      <c r="V7" s="373"/>
    </row>
    <row r="8" spans="1:22" s="420" customFormat="1" ht="63.75" thickBot="1" x14ac:dyDescent="0.3">
      <c r="A8" s="417" t="s">
        <v>365</v>
      </c>
      <c r="B8" s="418" t="s">
        <v>620</v>
      </c>
      <c r="C8" s="418" t="s">
        <v>621</v>
      </c>
      <c r="D8" s="418" t="s">
        <v>622</v>
      </c>
      <c r="E8" s="418" t="s">
        <v>623</v>
      </c>
      <c r="F8" s="418" t="s">
        <v>624</v>
      </c>
      <c r="G8" s="418" t="s">
        <v>626</v>
      </c>
      <c r="H8" s="418" t="s">
        <v>625</v>
      </c>
      <c r="I8" s="418" t="s">
        <v>627</v>
      </c>
      <c r="J8" s="418" t="s">
        <v>628</v>
      </c>
      <c r="K8" s="418" t="s">
        <v>366</v>
      </c>
      <c r="L8" s="418" t="s">
        <v>629</v>
      </c>
      <c r="M8" s="419" t="s">
        <v>630</v>
      </c>
    </row>
    <row r="9" spans="1:22" x14ac:dyDescent="0.25">
      <c r="A9" s="188">
        <v>1</v>
      </c>
      <c r="B9" s="189">
        <v>43108</v>
      </c>
      <c r="C9" s="212" t="s">
        <v>14</v>
      </c>
      <c r="D9" s="176" t="s">
        <v>47</v>
      </c>
      <c r="E9" s="212" t="s">
        <v>25</v>
      </c>
      <c r="F9" s="212" t="s">
        <v>19</v>
      </c>
      <c r="G9" s="176">
        <v>33000</v>
      </c>
      <c r="H9" s="212">
        <v>33000</v>
      </c>
      <c r="I9" s="215" t="s">
        <v>31</v>
      </c>
      <c r="J9" s="212">
        <v>8063912572</v>
      </c>
      <c r="K9" s="212">
        <v>160117</v>
      </c>
      <c r="L9" s="212" t="s">
        <v>128</v>
      </c>
      <c r="M9" s="214" t="s">
        <v>27</v>
      </c>
    </row>
    <row r="10" spans="1:22" x14ac:dyDescent="0.25">
      <c r="A10" s="380">
        <v>2</v>
      </c>
      <c r="B10" s="191">
        <v>43108</v>
      </c>
      <c r="C10" s="99" t="s">
        <v>16</v>
      </c>
      <c r="D10" s="74" t="s">
        <v>47</v>
      </c>
      <c r="E10" s="99" t="s">
        <v>25</v>
      </c>
      <c r="F10" s="99" t="s">
        <v>21</v>
      </c>
      <c r="G10" s="74">
        <v>33000</v>
      </c>
      <c r="H10" s="99">
        <v>33000</v>
      </c>
      <c r="I10" s="196" t="s">
        <v>32</v>
      </c>
      <c r="J10" s="99">
        <v>7052286995</v>
      </c>
      <c r="K10" s="99">
        <v>160147</v>
      </c>
      <c r="L10" s="381" t="s">
        <v>128</v>
      </c>
      <c r="M10" s="197" t="s">
        <v>27</v>
      </c>
    </row>
    <row r="11" spans="1:22" x14ac:dyDescent="0.25">
      <c r="A11" s="380">
        <v>3</v>
      </c>
      <c r="B11" s="191">
        <v>43108</v>
      </c>
      <c r="C11" s="99" t="s">
        <v>24</v>
      </c>
      <c r="D11" s="74" t="s">
        <v>47</v>
      </c>
      <c r="E11" s="99" t="s">
        <v>25</v>
      </c>
      <c r="F11" s="99" t="s">
        <v>22</v>
      </c>
      <c r="G11" s="74">
        <v>33000</v>
      </c>
      <c r="H11" s="99">
        <v>33000</v>
      </c>
      <c r="I11" s="196" t="s">
        <v>34</v>
      </c>
      <c r="J11" s="99">
        <v>7052060743</v>
      </c>
      <c r="K11" s="99">
        <v>160166</v>
      </c>
      <c r="L11" s="99" t="s">
        <v>28</v>
      </c>
      <c r="M11" s="197" t="s">
        <v>26</v>
      </c>
      <c r="O11" s="40"/>
      <c r="P11" s="40"/>
      <c r="Q11" s="40"/>
      <c r="R11" s="40"/>
      <c r="S11" s="40"/>
      <c r="T11" s="40"/>
      <c r="U11" s="40"/>
    </row>
    <row r="12" spans="1:22" x14ac:dyDescent="0.25">
      <c r="A12" s="380">
        <v>4</v>
      </c>
      <c r="B12" s="191">
        <v>43109</v>
      </c>
      <c r="C12" s="99" t="s">
        <v>14</v>
      </c>
      <c r="D12" s="74" t="s">
        <v>47</v>
      </c>
      <c r="E12" s="74" t="s">
        <v>25</v>
      </c>
      <c r="F12" s="74" t="s">
        <v>89</v>
      </c>
      <c r="G12" s="198">
        <v>33000</v>
      </c>
      <c r="H12" s="198">
        <v>33000</v>
      </c>
      <c r="I12" s="198" t="s">
        <v>146</v>
      </c>
      <c r="J12" s="74">
        <v>8165558054</v>
      </c>
      <c r="K12" s="74">
        <v>160213</v>
      </c>
      <c r="L12" s="99" t="s">
        <v>130</v>
      </c>
      <c r="M12" s="197" t="s">
        <v>140</v>
      </c>
      <c r="O12" s="40"/>
      <c r="P12" s="40"/>
      <c r="Q12" s="40"/>
      <c r="R12" s="40"/>
      <c r="S12" s="40"/>
      <c r="T12" s="40"/>
      <c r="U12" s="40"/>
    </row>
    <row r="13" spans="1:22" x14ac:dyDescent="0.25">
      <c r="A13" s="380">
        <v>5</v>
      </c>
      <c r="B13" s="379">
        <v>43110</v>
      </c>
      <c r="C13" s="304" t="s">
        <v>330</v>
      </c>
      <c r="D13" s="304" t="s">
        <v>47</v>
      </c>
      <c r="E13" s="199" t="s">
        <v>25</v>
      </c>
      <c r="F13" s="304" t="s">
        <v>494</v>
      </c>
      <c r="G13" s="305">
        <v>33000</v>
      </c>
      <c r="H13" s="305">
        <v>33000</v>
      </c>
      <c r="I13" s="305" t="s">
        <v>531</v>
      </c>
      <c r="J13" s="304">
        <v>8077324181</v>
      </c>
      <c r="K13" s="304">
        <v>160376</v>
      </c>
      <c r="L13" s="305" t="s">
        <v>128</v>
      </c>
      <c r="M13" s="197" t="s">
        <v>27</v>
      </c>
      <c r="O13" s="40"/>
      <c r="P13" s="40"/>
      <c r="Q13" s="40"/>
      <c r="R13" s="40"/>
      <c r="S13" s="40"/>
      <c r="T13" s="40"/>
      <c r="U13" s="40"/>
    </row>
    <row r="14" spans="1:22" x14ac:dyDescent="0.25">
      <c r="A14" s="380">
        <v>6</v>
      </c>
      <c r="B14" s="379">
        <v>43110</v>
      </c>
      <c r="C14" s="304" t="s">
        <v>434</v>
      </c>
      <c r="D14" s="304" t="s">
        <v>47</v>
      </c>
      <c r="E14" s="199" t="s">
        <v>25</v>
      </c>
      <c r="F14" s="304" t="s">
        <v>497</v>
      </c>
      <c r="G14" s="305">
        <v>40000</v>
      </c>
      <c r="H14" s="305">
        <v>40000</v>
      </c>
      <c r="I14" s="305" t="s">
        <v>151</v>
      </c>
      <c r="J14" s="304">
        <v>8134482699</v>
      </c>
      <c r="K14" s="304">
        <v>160355</v>
      </c>
      <c r="L14" s="305" t="s">
        <v>541</v>
      </c>
      <c r="M14" s="197" t="s">
        <v>138</v>
      </c>
      <c r="O14" s="40"/>
      <c r="P14" s="40"/>
      <c r="Q14" s="40"/>
      <c r="R14" s="40"/>
      <c r="S14" s="40"/>
      <c r="T14" s="40"/>
      <c r="U14" s="40"/>
    </row>
    <row r="15" spans="1:22" x14ac:dyDescent="0.25">
      <c r="A15" s="380">
        <v>7</v>
      </c>
      <c r="B15" s="379">
        <v>43110</v>
      </c>
      <c r="C15" s="304" t="s">
        <v>48</v>
      </c>
      <c r="D15" s="304" t="s">
        <v>47</v>
      </c>
      <c r="E15" s="199" t="s">
        <v>25</v>
      </c>
      <c r="F15" s="304" t="s">
        <v>195</v>
      </c>
      <c r="G15" s="305">
        <v>33000</v>
      </c>
      <c r="H15" s="305">
        <v>33000</v>
      </c>
      <c r="I15" s="305" t="s">
        <v>532</v>
      </c>
      <c r="J15" s="304">
        <v>8066528311</v>
      </c>
      <c r="K15" s="304">
        <v>160330</v>
      </c>
      <c r="L15" s="305" t="s">
        <v>128</v>
      </c>
      <c r="M15" s="197" t="s">
        <v>27</v>
      </c>
      <c r="N15" s="373"/>
      <c r="O15" s="373"/>
      <c r="P15" s="373"/>
      <c r="Q15" s="373"/>
      <c r="R15" s="373"/>
      <c r="S15" s="373"/>
      <c r="T15" s="373"/>
      <c r="U15" s="373"/>
    </row>
    <row r="16" spans="1:22" x14ac:dyDescent="0.25">
      <c r="A16" s="380">
        <v>8</v>
      </c>
      <c r="B16" s="379">
        <v>43110</v>
      </c>
      <c r="C16" s="304" t="s">
        <v>434</v>
      </c>
      <c r="D16" s="304" t="s">
        <v>47</v>
      </c>
      <c r="E16" s="199" t="s">
        <v>25</v>
      </c>
      <c r="F16" s="304" t="s">
        <v>498</v>
      </c>
      <c r="G16" s="305">
        <v>40000</v>
      </c>
      <c r="H16" s="305">
        <v>40000</v>
      </c>
      <c r="I16" s="305" t="s">
        <v>533</v>
      </c>
      <c r="J16" s="304">
        <v>7036151623</v>
      </c>
      <c r="K16" s="304">
        <v>160356</v>
      </c>
      <c r="L16" s="305" t="s">
        <v>541</v>
      </c>
      <c r="M16" s="197" t="s">
        <v>138</v>
      </c>
      <c r="N16" s="373"/>
      <c r="O16" s="373"/>
      <c r="P16" s="373"/>
      <c r="Q16" s="373"/>
      <c r="R16" s="373"/>
      <c r="S16" s="373"/>
      <c r="T16" s="373"/>
      <c r="U16" s="373"/>
    </row>
    <row r="17" spans="1:21" x14ac:dyDescent="0.25">
      <c r="A17" s="380">
        <v>9</v>
      </c>
      <c r="B17" s="379">
        <v>43110</v>
      </c>
      <c r="C17" s="304" t="s">
        <v>14</v>
      </c>
      <c r="D17" s="304" t="s">
        <v>47</v>
      </c>
      <c r="E17" s="199" t="s">
        <v>25</v>
      </c>
      <c r="F17" s="304" t="s">
        <v>499</v>
      </c>
      <c r="G17" s="305">
        <v>33000</v>
      </c>
      <c r="H17" s="305">
        <v>33000</v>
      </c>
      <c r="I17" s="305" t="s">
        <v>534</v>
      </c>
      <c r="J17" s="304">
        <v>8111590419</v>
      </c>
      <c r="K17" s="304">
        <v>160353</v>
      </c>
      <c r="L17" s="305" t="s">
        <v>128</v>
      </c>
      <c r="M17" s="197" t="s">
        <v>27</v>
      </c>
      <c r="N17" s="373"/>
      <c r="O17" s="373"/>
      <c r="P17" s="373"/>
      <c r="Q17" s="373"/>
      <c r="R17" s="373"/>
      <c r="S17" s="373"/>
      <c r="T17" s="373"/>
      <c r="U17" s="373"/>
    </row>
    <row r="18" spans="1:21" x14ac:dyDescent="0.25">
      <c r="A18" s="380">
        <v>10</v>
      </c>
      <c r="B18" s="379">
        <v>43110</v>
      </c>
      <c r="C18" s="304" t="s">
        <v>16</v>
      </c>
      <c r="D18" s="304" t="s">
        <v>47</v>
      </c>
      <c r="E18" s="199" t="s">
        <v>25</v>
      </c>
      <c r="F18" s="304" t="s">
        <v>500</v>
      </c>
      <c r="G18" s="305">
        <v>33000</v>
      </c>
      <c r="H18" s="305">
        <v>33000</v>
      </c>
      <c r="I18" s="305" t="s">
        <v>535</v>
      </c>
      <c r="J18" s="304">
        <v>8138293290</v>
      </c>
      <c r="K18" s="304" t="s">
        <v>447</v>
      </c>
      <c r="L18" s="305" t="s">
        <v>128</v>
      </c>
      <c r="M18" s="197" t="s">
        <v>27</v>
      </c>
      <c r="N18" s="373"/>
      <c r="O18" s="373"/>
      <c r="P18" s="373"/>
      <c r="Q18" s="373"/>
      <c r="R18" s="373"/>
      <c r="S18" s="373"/>
      <c r="T18" s="373"/>
      <c r="U18" s="373"/>
    </row>
    <row r="19" spans="1:21" x14ac:dyDescent="0.25">
      <c r="A19" s="380">
        <v>11</v>
      </c>
      <c r="B19" s="379">
        <v>43110</v>
      </c>
      <c r="C19" s="304" t="s">
        <v>16</v>
      </c>
      <c r="D19" s="304" t="s">
        <v>47</v>
      </c>
      <c r="E19" s="199" t="s">
        <v>25</v>
      </c>
      <c r="F19" s="304" t="s">
        <v>501</v>
      </c>
      <c r="G19" s="305">
        <v>33000</v>
      </c>
      <c r="H19" s="305">
        <v>33000</v>
      </c>
      <c r="I19" s="305" t="s">
        <v>536</v>
      </c>
      <c r="J19" s="304">
        <v>8138295390</v>
      </c>
      <c r="K19" s="304" t="s">
        <v>448</v>
      </c>
      <c r="L19" s="305" t="s">
        <v>128</v>
      </c>
      <c r="M19" s="197" t="s">
        <v>27</v>
      </c>
      <c r="O19" s="40"/>
      <c r="P19" s="40"/>
      <c r="Q19" s="40"/>
      <c r="R19" s="40"/>
      <c r="S19" s="40"/>
      <c r="T19" s="40"/>
      <c r="U19" s="40"/>
    </row>
    <row r="20" spans="1:21" x14ac:dyDescent="0.25">
      <c r="A20" s="380">
        <v>12</v>
      </c>
      <c r="B20" s="191">
        <v>43111</v>
      </c>
      <c r="C20" s="99" t="s">
        <v>330</v>
      </c>
      <c r="D20" s="99" t="s">
        <v>47</v>
      </c>
      <c r="E20" s="99" t="s">
        <v>25</v>
      </c>
      <c r="F20" s="99" t="s">
        <v>331</v>
      </c>
      <c r="G20" s="196">
        <v>33000</v>
      </c>
      <c r="H20" s="196">
        <v>33000</v>
      </c>
      <c r="I20" s="99" t="s">
        <v>332</v>
      </c>
      <c r="J20" s="99">
        <v>8077324181</v>
      </c>
      <c r="K20" s="377">
        <v>160449</v>
      </c>
      <c r="L20" s="99" t="s">
        <v>128</v>
      </c>
      <c r="M20" s="197" t="s">
        <v>27</v>
      </c>
    </row>
    <row r="21" spans="1:21" x14ac:dyDescent="0.25">
      <c r="A21" s="380">
        <v>13</v>
      </c>
      <c r="B21" s="191">
        <v>43111</v>
      </c>
      <c r="C21" s="99" t="s">
        <v>14</v>
      </c>
      <c r="D21" s="99" t="s">
        <v>47</v>
      </c>
      <c r="E21" s="99" t="s">
        <v>25</v>
      </c>
      <c r="F21" s="99" t="s">
        <v>333</v>
      </c>
      <c r="G21" s="196">
        <v>33000</v>
      </c>
      <c r="H21" s="196">
        <v>33000</v>
      </c>
      <c r="I21" s="99" t="s">
        <v>334</v>
      </c>
      <c r="J21" s="99">
        <v>8069657288</v>
      </c>
      <c r="K21" s="377">
        <v>160412</v>
      </c>
      <c r="L21" s="99" t="s">
        <v>128</v>
      </c>
      <c r="M21" s="197" t="s">
        <v>27</v>
      </c>
    </row>
    <row r="22" spans="1:21" x14ac:dyDescent="0.25">
      <c r="A22" s="380">
        <v>14</v>
      </c>
      <c r="B22" s="191">
        <v>43111</v>
      </c>
      <c r="C22" s="99" t="s">
        <v>335</v>
      </c>
      <c r="D22" s="99" t="s">
        <v>47</v>
      </c>
      <c r="E22" s="99" t="s">
        <v>25</v>
      </c>
      <c r="F22" s="99" t="s">
        <v>337</v>
      </c>
      <c r="G22" s="196">
        <v>40000</v>
      </c>
      <c r="H22" s="196">
        <v>40000</v>
      </c>
      <c r="I22" s="99" t="s">
        <v>181</v>
      </c>
      <c r="J22" s="99">
        <v>7061644718</v>
      </c>
      <c r="K22" s="377">
        <v>160442</v>
      </c>
      <c r="L22" s="99" t="s">
        <v>336</v>
      </c>
      <c r="M22" s="197" t="s">
        <v>619</v>
      </c>
    </row>
    <row r="23" spans="1:21" x14ac:dyDescent="0.25">
      <c r="A23" s="380">
        <v>15</v>
      </c>
      <c r="B23" s="191">
        <v>43111</v>
      </c>
      <c r="C23" s="99" t="s">
        <v>338</v>
      </c>
      <c r="D23" s="99" t="s">
        <v>47</v>
      </c>
      <c r="E23" s="99" t="s">
        <v>25</v>
      </c>
      <c r="F23" s="99" t="s">
        <v>339</v>
      </c>
      <c r="G23" s="196">
        <v>33000</v>
      </c>
      <c r="H23" s="196">
        <v>33000</v>
      </c>
      <c r="I23" s="99" t="s">
        <v>332</v>
      </c>
      <c r="J23" s="99"/>
      <c r="K23" s="99">
        <v>160458</v>
      </c>
      <c r="L23" s="99" t="s">
        <v>128</v>
      </c>
      <c r="M23" s="197" t="s">
        <v>27</v>
      </c>
    </row>
    <row r="24" spans="1:21" x14ac:dyDescent="0.25">
      <c r="A24" s="380">
        <v>16</v>
      </c>
      <c r="B24" s="191">
        <v>43112</v>
      </c>
      <c r="C24" s="99" t="s">
        <v>561</v>
      </c>
      <c r="D24" s="99" t="s">
        <v>47</v>
      </c>
      <c r="E24" s="99" t="s">
        <v>25</v>
      </c>
      <c r="F24" s="99" t="s">
        <v>563</v>
      </c>
      <c r="G24" s="196">
        <v>40000</v>
      </c>
      <c r="H24" s="196">
        <v>40000</v>
      </c>
      <c r="I24" s="196" t="s">
        <v>522</v>
      </c>
      <c r="J24" s="99">
        <v>8067713936</v>
      </c>
      <c r="K24" s="99">
        <v>11248</v>
      </c>
      <c r="L24" s="99" t="s">
        <v>564</v>
      </c>
      <c r="M24" s="197" t="s">
        <v>566</v>
      </c>
    </row>
    <row r="25" spans="1:21" x14ac:dyDescent="0.25">
      <c r="A25" s="380">
        <v>17</v>
      </c>
      <c r="B25" s="191">
        <v>43112</v>
      </c>
      <c r="C25" s="99" t="s">
        <v>48</v>
      </c>
      <c r="D25" s="74" t="s">
        <v>47</v>
      </c>
      <c r="E25" s="74" t="s">
        <v>25</v>
      </c>
      <c r="F25" s="74" t="s">
        <v>194</v>
      </c>
      <c r="G25" s="198">
        <v>33000</v>
      </c>
      <c r="H25" s="198">
        <v>33000</v>
      </c>
      <c r="I25" s="198" t="s">
        <v>206</v>
      </c>
      <c r="J25" s="74">
        <v>8037760897</v>
      </c>
      <c r="K25" s="74">
        <v>160499</v>
      </c>
      <c r="L25" s="99" t="s">
        <v>128</v>
      </c>
      <c r="M25" s="197" t="s">
        <v>27</v>
      </c>
    </row>
    <row r="26" spans="1:21" x14ac:dyDescent="0.25">
      <c r="A26" s="380">
        <v>18</v>
      </c>
      <c r="B26" s="191">
        <v>43112</v>
      </c>
      <c r="C26" s="99" t="s">
        <v>189</v>
      </c>
      <c r="D26" s="74" t="s">
        <v>47</v>
      </c>
      <c r="E26" s="74" t="s">
        <v>25</v>
      </c>
      <c r="F26" s="74" t="s">
        <v>200</v>
      </c>
      <c r="G26" s="198">
        <v>33000</v>
      </c>
      <c r="H26" s="198">
        <v>33000</v>
      </c>
      <c r="I26" s="198" t="s">
        <v>144</v>
      </c>
      <c r="J26" s="74">
        <v>8039304320</v>
      </c>
      <c r="K26" s="74">
        <v>160507</v>
      </c>
      <c r="L26" s="99" t="s">
        <v>128</v>
      </c>
      <c r="M26" s="197" t="s">
        <v>27</v>
      </c>
    </row>
    <row r="27" spans="1:21" x14ac:dyDescent="0.25">
      <c r="A27" s="380">
        <v>19</v>
      </c>
      <c r="B27" s="191">
        <v>43112</v>
      </c>
      <c r="C27" s="99" t="s">
        <v>14</v>
      </c>
      <c r="D27" s="74" t="s">
        <v>47</v>
      </c>
      <c r="E27" s="99" t="s">
        <v>25</v>
      </c>
      <c r="F27" s="99" t="s">
        <v>355</v>
      </c>
      <c r="G27" s="196">
        <v>33000</v>
      </c>
      <c r="H27" s="196">
        <v>33000</v>
      </c>
      <c r="I27" s="196" t="s">
        <v>359</v>
      </c>
      <c r="J27" s="99">
        <v>8037273290</v>
      </c>
      <c r="K27" s="99">
        <v>160529</v>
      </c>
      <c r="L27" s="99" t="s">
        <v>128</v>
      </c>
      <c r="M27" s="197" t="s">
        <v>27</v>
      </c>
    </row>
    <row r="28" spans="1:21" x14ac:dyDescent="0.25">
      <c r="A28" s="380">
        <v>20</v>
      </c>
      <c r="B28" s="191">
        <v>43112</v>
      </c>
      <c r="C28" s="99" t="s">
        <v>189</v>
      </c>
      <c r="D28" s="99" t="s">
        <v>47</v>
      </c>
      <c r="E28" s="99" t="s">
        <v>25</v>
      </c>
      <c r="F28" s="99" t="s">
        <v>554</v>
      </c>
      <c r="G28" s="196">
        <v>33000</v>
      </c>
      <c r="H28" s="196">
        <v>33000</v>
      </c>
      <c r="I28" s="196" t="s">
        <v>558</v>
      </c>
      <c r="J28" s="99">
        <v>8038265966</v>
      </c>
      <c r="K28" s="99">
        <v>11245</v>
      </c>
      <c r="L28" s="99" t="s">
        <v>128</v>
      </c>
      <c r="M28" s="197" t="s">
        <v>27</v>
      </c>
    </row>
    <row r="29" spans="1:21" x14ac:dyDescent="0.25">
      <c r="A29" s="380">
        <v>21</v>
      </c>
      <c r="B29" s="378">
        <v>43112</v>
      </c>
      <c r="C29" s="357" t="s">
        <v>245</v>
      </c>
      <c r="D29" s="357" t="s">
        <v>47</v>
      </c>
      <c r="E29" s="357">
        <v>3460728</v>
      </c>
      <c r="F29" s="357" t="s">
        <v>383</v>
      </c>
      <c r="G29" s="358">
        <v>33000</v>
      </c>
      <c r="H29" s="358">
        <v>33000</v>
      </c>
      <c r="I29" s="358" t="s">
        <v>178</v>
      </c>
      <c r="J29" s="357">
        <v>8035015352</v>
      </c>
      <c r="K29" s="357">
        <v>160556</v>
      </c>
      <c r="L29" s="357" t="s">
        <v>129</v>
      </c>
      <c r="M29" s="359" t="s">
        <v>26</v>
      </c>
    </row>
    <row r="30" spans="1:21" x14ac:dyDescent="0.25">
      <c r="A30" s="380">
        <v>22</v>
      </c>
      <c r="B30" s="378">
        <v>43112</v>
      </c>
      <c r="C30" s="357" t="s">
        <v>245</v>
      </c>
      <c r="D30" s="357" t="s">
        <v>47</v>
      </c>
      <c r="E30" s="357">
        <v>3460729</v>
      </c>
      <c r="F30" s="357" t="s">
        <v>384</v>
      </c>
      <c r="G30" s="358">
        <v>33000</v>
      </c>
      <c r="H30" s="358">
        <v>33000</v>
      </c>
      <c r="I30" s="358" t="s">
        <v>398</v>
      </c>
      <c r="J30" s="357">
        <v>8033845590</v>
      </c>
      <c r="K30" s="357">
        <v>160557</v>
      </c>
      <c r="L30" s="357" t="s">
        <v>29</v>
      </c>
      <c r="M30" s="359" t="s">
        <v>26</v>
      </c>
    </row>
    <row r="31" spans="1:21" x14ac:dyDescent="0.25">
      <c r="A31" s="380">
        <v>23</v>
      </c>
      <c r="B31" s="378">
        <v>43112</v>
      </c>
      <c r="C31" s="357" t="s">
        <v>245</v>
      </c>
      <c r="D31" s="357" t="s">
        <v>47</v>
      </c>
      <c r="E31" s="357">
        <v>3460731</v>
      </c>
      <c r="F31" s="357" t="s">
        <v>381</v>
      </c>
      <c r="G31" s="358">
        <v>33000</v>
      </c>
      <c r="H31" s="358">
        <v>33000</v>
      </c>
      <c r="I31" s="358" t="s">
        <v>395</v>
      </c>
      <c r="J31" s="357">
        <v>7033527606</v>
      </c>
      <c r="K31" s="357">
        <v>160562</v>
      </c>
      <c r="L31" s="357" t="s">
        <v>129</v>
      </c>
      <c r="M31" s="359" t="s">
        <v>26</v>
      </c>
    </row>
    <row r="32" spans="1:21" x14ac:dyDescent="0.25">
      <c r="A32" s="380">
        <v>24</v>
      </c>
      <c r="B32" s="378">
        <v>43112</v>
      </c>
      <c r="C32" s="357" t="s">
        <v>245</v>
      </c>
      <c r="D32" s="357" t="s">
        <v>47</v>
      </c>
      <c r="E32" s="357">
        <v>3460732</v>
      </c>
      <c r="F32" s="357" t="s">
        <v>382</v>
      </c>
      <c r="G32" s="358">
        <v>33000</v>
      </c>
      <c r="H32" s="358">
        <v>33000</v>
      </c>
      <c r="I32" s="358" t="s">
        <v>396</v>
      </c>
      <c r="J32" s="357">
        <v>9031576150</v>
      </c>
      <c r="K32" s="357">
        <v>160563</v>
      </c>
      <c r="L32" s="357" t="s">
        <v>129</v>
      </c>
      <c r="M32" s="359" t="s">
        <v>26</v>
      </c>
    </row>
    <row r="33" spans="1:14" x14ac:dyDescent="0.25">
      <c r="A33" s="380">
        <v>25</v>
      </c>
      <c r="B33" s="378">
        <v>43112</v>
      </c>
      <c r="C33" s="357" t="s">
        <v>245</v>
      </c>
      <c r="D33" s="357" t="s">
        <v>47</v>
      </c>
      <c r="E33" s="357">
        <v>3460733</v>
      </c>
      <c r="F33" s="360" t="s">
        <v>391</v>
      </c>
      <c r="G33" s="358">
        <v>33000</v>
      </c>
      <c r="H33" s="358">
        <v>33000</v>
      </c>
      <c r="I33" s="358" t="s">
        <v>397</v>
      </c>
      <c r="J33" s="357">
        <v>9076693314</v>
      </c>
      <c r="K33" s="357">
        <v>160561</v>
      </c>
      <c r="L33" s="357" t="s">
        <v>405</v>
      </c>
      <c r="M33" s="359" t="s">
        <v>26</v>
      </c>
    </row>
    <row r="34" spans="1:14" x14ac:dyDescent="0.25">
      <c r="A34" s="380">
        <v>26</v>
      </c>
      <c r="B34" s="191">
        <v>43113</v>
      </c>
      <c r="C34" s="99" t="s">
        <v>434</v>
      </c>
      <c r="D34" s="74" t="s">
        <v>47</v>
      </c>
      <c r="E34" s="74" t="s">
        <v>25</v>
      </c>
      <c r="F34" s="74" t="s">
        <v>573</v>
      </c>
      <c r="G34" s="198">
        <v>40000</v>
      </c>
      <c r="H34" s="198">
        <v>40000</v>
      </c>
      <c r="I34" s="198" t="s">
        <v>151</v>
      </c>
      <c r="J34" s="74">
        <v>8173751652</v>
      </c>
      <c r="K34" s="74">
        <v>11331</v>
      </c>
      <c r="L34" s="99" t="s">
        <v>303</v>
      </c>
      <c r="M34" s="197" t="s">
        <v>303</v>
      </c>
    </row>
    <row r="35" spans="1:14" x14ac:dyDescent="0.25">
      <c r="A35" s="380">
        <v>27</v>
      </c>
      <c r="B35" s="191">
        <v>43113</v>
      </c>
      <c r="C35" s="99" t="s">
        <v>434</v>
      </c>
      <c r="D35" s="74" t="s">
        <v>47</v>
      </c>
      <c r="E35" s="74" t="s">
        <v>25</v>
      </c>
      <c r="F35" s="74" t="s">
        <v>497</v>
      </c>
      <c r="G35" s="198">
        <v>40000</v>
      </c>
      <c r="H35" s="198">
        <v>40000</v>
      </c>
      <c r="I35" s="198" t="s">
        <v>151</v>
      </c>
      <c r="J35" s="74">
        <v>8173751652</v>
      </c>
      <c r="K35" s="74">
        <v>11328</v>
      </c>
      <c r="L35" s="99" t="s">
        <v>303</v>
      </c>
      <c r="M35" s="197" t="s">
        <v>303</v>
      </c>
    </row>
    <row r="36" spans="1:14" x14ac:dyDescent="0.25">
      <c r="A36" s="380">
        <v>28</v>
      </c>
      <c r="B36" s="191">
        <v>43113</v>
      </c>
      <c r="C36" s="99" t="s">
        <v>422</v>
      </c>
      <c r="D36" s="74" t="s">
        <v>47</v>
      </c>
      <c r="E36" s="74" t="s">
        <v>25</v>
      </c>
      <c r="F36" s="74" t="s">
        <v>574</v>
      </c>
      <c r="G36" s="198">
        <v>33000</v>
      </c>
      <c r="H36" s="198">
        <v>33000</v>
      </c>
      <c r="I36" s="198" t="s">
        <v>585</v>
      </c>
      <c r="J36" s="74">
        <v>8032182176</v>
      </c>
      <c r="K36" s="74">
        <v>11334</v>
      </c>
      <c r="L36" s="99" t="s">
        <v>128</v>
      </c>
      <c r="M36" s="197" t="s">
        <v>27</v>
      </c>
    </row>
    <row r="37" spans="1:14" x14ac:dyDescent="0.25">
      <c r="A37" s="380">
        <v>29</v>
      </c>
      <c r="B37" s="191">
        <v>43113</v>
      </c>
      <c r="C37" s="99" t="s">
        <v>571</v>
      </c>
      <c r="D37" s="74" t="s">
        <v>47</v>
      </c>
      <c r="E37" s="74" t="s">
        <v>25</v>
      </c>
      <c r="F37" s="99" t="s">
        <v>575</v>
      </c>
      <c r="G37" s="196">
        <v>40000</v>
      </c>
      <c r="H37" s="196">
        <v>40000</v>
      </c>
      <c r="I37" s="196" t="s">
        <v>586</v>
      </c>
      <c r="J37" s="99">
        <v>7034371327</v>
      </c>
      <c r="K37" s="99">
        <v>11336</v>
      </c>
      <c r="L37" s="99" t="s">
        <v>130</v>
      </c>
      <c r="M37" s="197" t="s">
        <v>140</v>
      </c>
    </row>
    <row r="38" spans="1:14" x14ac:dyDescent="0.25">
      <c r="A38" s="380">
        <v>30</v>
      </c>
      <c r="B38" s="191">
        <v>43113</v>
      </c>
      <c r="C38" s="99" t="s">
        <v>424</v>
      </c>
      <c r="D38" s="74" t="s">
        <v>47</v>
      </c>
      <c r="E38" s="74" t="s">
        <v>25</v>
      </c>
      <c r="F38" s="99" t="s">
        <v>576</v>
      </c>
      <c r="G38" s="196">
        <v>33000</v>
      </c>
      <c r="H38" s="196">
        <v>33000</v>
      </c>
      <c r="I38" s="196" t="s">
        <v>525</v>
      </c>
      <c r="J38" s="99">
        <v>8184469617</v>
      </c>
      <c r="K38" s="99">
        <v>11338</v>
      </c>
      <c r="L38" s="99" t="s">
        <v>128</v>
      </c>
      <c r="M38" s="197" t="s">
        <v>27</v>
      </c>
      <c r="N38" s="397"/>
    </row>
    <row r="39" spans="1:14" x14ac:dyDescent="0.25">
      <c r="A39" s="380">
        <v>31</v>
      </c>
      <c r="B39" s="191">
        <v>43113</v>
      </c>
      <c r="C39" s="99" t="s">
        <v>14</v>
      </c>
      <c r="D39" s="74" t="s">
        <v>47</v>
      </c>
      <c r="E39" s="74" t="s">
        <v>25</v>
      </c>
      <c r="F39" s="74" t="s">
        <v>487</v>
      </c>
      <c r="G39" s="198">
        <v>33000</v>
      </c>
      <c r="H39" s="198">
        <v>33000</v>
      </c>
      <c r="I39" s="198" t="s">
        <v>589</v>
      </c>
      <c r="J39" s="99">
        <v>7069126341</v>
      </c>
      <c r="K39" s="74">
        <v>11341</v>
      </c>
      <c r="L39" s="99" t="s">
        <v>128</v>
      </c>
      <c r="M39" s="197" t="s">
        <v>27</v>
      </c>
      <c r="N39" s="397"/>
    </row>
    <row r="40" spans="1:14" x14ac:dyDescent="0.25">
      <c r="A40" s="380">
        <v>32</v>
      </c>
      <c r="B40" s="191">
        <v>43113</v>
      </c>
      <c r="C40" s="99" t="s">
        <v>571</v>
      </c>
      <c r="D40" s="74" t="s">
        <v>47</v>
      </c>
      <c r="E40" s="74" t="s">
        <v>25</v>
      </c>
      <c r="F40" s="74" t="s">
        <v>584</v>
      </c>
      <c r="G40" s="198">
        <v>40000</v>
      </c>
      <c r="H40" s="198">
        <v>40000</v>
      </c>
      <c r="I40" s="198" t="s">
        <v>593</v>
      </c>
      <c r="J40" s="74">
        <v>7034371327</v>
      </c>
      <c r="K40" s="74">
        <v>11350</v>
      </c>
      <c r="L40" s="99" t="s">
        <v>130</v>
      </c>
      <c r="M40" s="197" t="s">
        <v>140</v>
      </c>
      <c r="N40" s="397"/>
    </row>
    <row r="41" spans="1:14" x14ac:dyDescent="0.25">
      <c r="A41" s="380">
        <v>33</v>
      </c>
      <c r="B41" s="191">
        <v>43113</v>
      </c>
      <c r="C41" s="99" t="s">
        <v>245</v>
      </c>
      <c r="D41" s="74" t="s">
        <v>47</v>
      </c>
      <c r="E41" s="99">
        <v>3460736</v>
      </c>
      <c r="F41" s="99" t="s">
        <v>579</v>
      </c>
      <c r="G41" s="196">
        <v>33000</v>
      </c>
      <c r="H41" s="196">
        <v>33000</v>
      </c>
      <c r="I41" s="196" t="s">
        <v>587</v>
      </c>
      <c r="J41" s="99">
        <v>8056484924</v>
      </c>
      <c r="K41" s="99">
        <v>11348</v>
      </c>
      <c r="L41" s="99" t="s">
        <v>129</v>
      </c>
      <c r="M41" s="197" t="s">
        <v>26</v>
      </c>
      <c r="N41" s="397"/>
    </row>
    <row r="42" spans="1:14" x14ac:dyDescent="0.25">
      <c r="A42" s="380">
        <v>34</v>
      </c>
      <c r="B42" s="191">
        <v>43113</v>
      </c>
      <c r="C42" s="99" t="s">
        <v>245</v>
      </c>
      <c r="D42" s="74" t="s">
        <v>47</v>
      </c>
      <c r="E42" s="99">
        <v>3460737</v>
      </c>
      <c r="F42" s="99" t="s">
        <v>387</v>
      </c>
      <c r="G42" s="196">
        <v>33000</v>
      </c>
      <c r="H42" s="196">
        <v>33000</v>
      </c>
      <c r="I42" s="196" t="s">
        <v>588</v>
      </c>
      <c r="J42" s="99">
        <v>8067713936</v>
      </c>
      <c r="K42" s="99">
        <v>11349</v>
      </c>
      <c r="L42" s="99" t="s">
        <v>29</v>
      </c>
      <c r="M42" s="197" t="s">
        <v>26</v>
      </c>
      <c r="N42" s="397"/>
    </row>
    <row r="43" spans="1:14" x14ac:dyDescent="0.25">
      <c r="A43" s="380">
        <v>35</v>
      </c>
      <c r="B43" s="191">
        <v>43113</v>
      </c>
      <c r="C43" s="99" t="s">
        <v>245</v>
      </c>
      <c r="D43" s="74" t="s">
        <v>47</v>
      </c>
      <c r="E43" s="99">
        <v>3460733</v>
      </c>
      <c r="F43" s="99" t="s">
        <v>577</v>
      </c>
      <c r="G43" s="196">
        <v>33000</v>
      </c>
      <c r="H43" s="196">
        <v>33000</v>
      </c>
      <c r="I43" s="196" t="s">
        <v>394</v>
      </c>
      <c r="J43" s="99">
        <v>8160346663</v>
      </c>
      <c r="K43" s="99">
        <v>11345</v>
      </c>
      <c r="L43" s="99" t="s">
        <v>128</v>
      </c>
      <c r="M43" s="197" t="s">
        <v>27</v>
      </c>
      <c r="N43" s="229"/>
    </row>
    <row r="44" spans="1:14" x14ac:dyDescent="0.25">
      <c r="A44" s="380">
        <v>36</v>
      </c>
      <c r="B44" s="191">
        <v>43113</v>
      </c>
      <c r="C44" s="99" t="s">
        <v>245</v>
      </c>
      <c r="D44" s="74" t="s">
        <v>47</v>
      </c>
      <c r="E44" s="99">
        <v>3460734</v>
      </c>
      <c r="F44" s="99" t="s">
        <v>381</v>
      </c>
      <c r="G44" s="196">
        <v>33000</v>
      </c>
      <c r="H44" s="196">
        <v>33000</v>
      </c>
      <c r="I44" s="196" t="s">
        <v>533</v>
      </c>
      <c r="J44" s="99">
        <v>8067121743</v>
      </c>
      <c r="K44" s="99">
        <v>11346</v>
      </c>
      <c r="L44" s="99" t="s">
        <v>129</v>
      </c>
      <c r="M44" s="197" t="s">
        <v>26</v>
      </c>
      <c r="N44" s="229"/>
    </row>
    <row r="45" spans="1:14" x14ac:dyDescent="0.25">
      <c r="A45" s="380">
        <v>37</v>
      </c>
      <c r="B45" s="399">
        <v>43113</v>
      </c>
      <c r="C45" s="400" t="s">
        <v>245</v>
      </c>
      <c r="D45" s="401" t="s">
        <v>47</v>
      </c>
      <c r="E45" s="400">
        <v>3460735</v>
      </c>
      <c r="F45" s="400" t="s">
        <v>578</v>
      </c>
      <c r="G45" s="402">
        <v>33000</v>
      </c>
      <c r="H45" s="402">
        <v>33000</v>
      </c>
      <c r="I45" s="402" t="s">
        <v>394</v>
      </c>
      <c r="J45" s="400">
        <v>8160346663</v>
      </c>
      <c r="K45" s="400">
        <v>11347</v>
      </c>
      <c r="L45" s="400" t="s">
        <v>594</v>
      </c>
      <c r="M45" s="407" t="s">
        <v>26</v>
      </c>
      <c r="N45" s="229"/>
    </row>
    <row r="46" spans="1:14" x14ac:dyDescent="0.25">
      <c r="A46" s="380">
        <v>38</v>
      </c>
      <c r="B46" s="191">
        <v>43094</v>
      </c>
      <c r="C46" s="99" t="s">
        <v>652</v>
      </c>
      <c r="D46" s="99" t="s">
        <v>348</v>
      </c>
      <c r="E46" s="389">
        <v>290701</v>
      </c>
      <c r="F46" s="99" t="s">
        <v>634</v>
      </c>
      <c r="G46" s="390">
        <v>45000</v>
      </c>
      <c r="H46" s="390">
        <v>45000</v>
      </c>
      <c r="I46" s="196" t="s">
        <v>661</v>
      </c>
      <c r="J46" s="99">
        <v>8133256218</v>
      </c>
      <c r="K46" s="389">
        <v>891</v>
      </c>
      <c r="L46" s="393" t="s">
        <v>653</v>
      </c>
      <c r="M46" s="408" t="s">
        <v>218</v>
      </c>
      <c r="N46" s="398"/>
    </row>
    <row r="47" spans="1:14" x14ac:dyDescent="0.25">
      <c r="A47" s="380">
        <v>39</v>
      </c>
      <c r="B47" s="191">
        <v>43094</v>
      </c>
      <c r="C47" s="99" t="s">
        <v>652</v>
      </c>
      <c r="D47" s="99" t="s">
        <v>348</v>
      </c>
      <c r="E47" s="389">
        <v>290702</v>
      </c>
      <c r="F47" s="99" t="s">
        <v>635</v>
      </c>
      <c r="G47" s="390">
        <v>45000</v>
      </c>
      <c r="H47" s="390">
        <v>45000</v>
      </c>
      <c r="I47" s="196" t="s">
        <v>662</v>
      </c>
      <c r="J47" s="99">
        <v>9036629002</v>
      </c>
      <c r="K47" s="389">
        <v>897</v>
      </c>
      <c r="L47" s="393" t="s">
        <v>653</v>
      </c>
      <c r="M47" s="408" t="s">
        <v>218</v>
      </c>
      <c r="N47" s="398"/>
    </row>
    <row r="48" spans="1:14" x14ac:dyDescent="0.25">
      <c r="A48" s="380">
        <v>40</v>
      </c>
      <c r="B48" s="191">
        <v>43094</v>
      </c>
      <c r="C48" s="99" t="s">
        <v>652</v>
      </c>
      <c r="D48" s="99" t="s">
        <v>348</v>
      </c>
      <c r="E48" s="389">
        <v>290703</v>
      </c>
      <c r="F48" s="99" t="s">
        <v>636</v>
      </c>
      <c r="G48" s="390">
        <v>45000</v>
      </c>
      <c r="H48" s="390">
        <v>45000</v>
      </c>
      <c r="I48" s="196" t="s">
        <v>663</v>
      </c>
      <c r="J48" s="99">
        <v>8033596603</v>
      </c>
      <c r="K48" s="389">
        <v>894</v>
      </c>
      <c r="L48" s="394" t="s">
        <v>653</v>
      </c>
      <c r="M48" s="408" t="s">
        <v>218</v>
      </c>
      <c r="N48" s="398"/>
    </row>
    <row r="49" spans="1:14" x14ac:dyDescent="0.25">
      <c r="A49" s="380">
        <v>41</v>
      </c>
      <c r="B49" s="191">
        <v>43094</v>
      </c>
      <c r="C49" s="99" t="s">
        <v>652</v>
      </c>
      <c r="D49" s="99" t="s">
        <v>348</v>
      </c>
      <c r="E49" s="389">
        <v>290704</v>
      </c>
      <c r="F49" s="99" t="s">
        <v>637</v>
      </c>
      <c r="G49" s="390">
        <v>60000</v>
      </c>
      <c r="H49" s="390">
        <v>60000</v>
      </c>
      <c r="I49" s="196" t="s">
        <v>664</v>
      </c>
      <c r="J49" s="99">
        <v>8034640087</v>
      </c>
      <c r="K49" s="389">
        <v>895</v>
      </c>
      <c r="L49" s="394" t="s">
        <v>653</v>
      </c>
      <c r="M49" s="408" t="s">
        <v>218</v>
      </c>
      <c r="N49" s="398"/>
    </row>
    <row r="50" spans="1:14" x14ac:dyDescent="0.25">
      <c r="A50" s="380">
        <v>42</v>
      </c>
      <c r="B50" s="191">
        <v>43094</v>
      </c>
      <c r="C50" s="99" t="s">
        <v>652</v>
      </c>
      <c r="D50" s="99" t="s">
        <v>348</v>
      </c>
      <c r="E50" s="389">
        <v>290705</v>
      </c>
      <c r="F50" s="99" t="s">
        <v>638</v>
      </c>
      <c r="G50" s="390">
        <v>60000</v>
      </c>
      <c r="H50" s="390">
        <v>60000</v>
      </c>
      <c r="I50" s="196" t="s">
        <v>665</v>
      </c>
      <c r="J50" s="99">
        <v>8034245062</v>
      </c>
      <c r="K50" s="389">
        <v>901</v>
      </c>
      <c r="L50" s="394" t="s">
        <v>653</v>
      </c>
      <c r="M50" s="408" t="s">
        <v>218</v>
      </c>
      <c r="N50" s="398"/>
    </row>
    <row r="51" spans="1:14" x14ac:dyDescent="0.25">
      <c r="A51" s="380">
        <v>43</v>
      </c>
      <c r="B51" s="191">
        <v>43094</v>
      </c>
      <c r="C51" s="99" t="s">
        <v>652</v>
      </c>
      <c r="D51" s="99" t="s">
        <v>348</v>
      </c>
      <c r="E51" s="389">
        <v>290706</v>
      </c>
      <c r="F51" s="99" t="s">
        <v>639</v>
      </c>
      <c r="G51" s="391">
        <v>50000</v>
      </c>
      <c r="H51" s="391">
        <v>50000</v>
      </c>
      <c r="I51" s="196" t="s">
        <v>666</v>
      </c>
      <c r="J51" s="99">
        <v>8032212381</v>
      </c>
      <c r="K51" s="389">
        <v>896</v>
      </c>
      <c r="L51" s="395" t="s">
        <v>653</v>
      </c>
      <c r="M51" s="408" t="s">
        <v>218</v>
      </c>
      <c r="N51" s="398"/>
    </row>
    <row r="52" spans="1:14" x14ac:dyDescent="0.25">
      <c r="A52" s="380">
        <v>44</v>
      </c>
      <c r="B52" s="191">
        <v>43094</v>
      </c>
      <c r="C52" s="99" t="s">
        <v>652</v>
      </c>
      <c r="D52" s="99" t="s">
        <v>348</v>
      </c>
      <c r="E52" s="389">
        <v>290707</v>
      </c>
      <c r="F52" s="99" t="s">
        <v>640</v>
      </c>
      <c r="G52" s="391">
        <v>50000</v>
      </c>
      <c r="H52" s="391">
        <v>50000</v>
      </c>
      <c r="I52" s="196" t="s">
        <v>667</v>
      </c>
      <c r="J52" s="99">
        <v>8038030647</v>
      </c>
      <c r="K52" s="389">
        <v>892</v>
      </c>
      <c r="L52" s="395" t="s">
        <v>653</v>
      </c>
      <c r="M52" s="408" t="s">
        <v>218</v>
      </c>
      <c r="N52" s="398"/>
    </row>
    <row r="53" spans="1:14" x14ac:dyDescent="0.25">
      <c r="A53" s="380">
        <v>45</v>
      </c>
      <c r="B53" s="191">
        <v>43094</v>
      </c>
      <c r="C53" s="99" t="s">
        <v>652</v>
      </c>
      <c r="D53" s="99" t="s">
        <v>348</v>
      </c>
      <c r="E53" s="389">
        <v>290708</v>
      </c>
      <c r="F53" s="99" t="s">
        <v>641</v>
      </c>
      <c r="G53" s="391">
        <v>50000</v>
      </c>
      <c r="H53" s="391">
        <v>50000</v>
      </c>
      <c r="I53" s="196" t="s">
        <v>668</v>
      </c>
      <c r="J53" s="99">
        <v>8035869973</v>
      </c>
      <c r="K53" s="389">
        <v>900</v>
      </c>
      <c r="L53" s="396" t="s">
        <v>653</v>
      </c>
      <c r="M53" s="408" t="s">
        <v>218</v>
      </c>
      <c r="N53" s="398"/>
    </row>
    <row r="54" spans="1:14" x14ac:dyDescent="0.25">
      <c r="A54" s="380">
        <v>46</v>
      </c>
      <c r="B54" s="191">
        <v>43094</v>
      </c>
      <c r="C54" s="99" t="s">
        <v>652</v>
      </c>
      <c r="D54" s="99" t="s">
        <v>348</v>
      </c>
      <c r="E54" s="389">
        <v>290709</v>
      </c>
      <c r="F54" s="99" t="s">
        <v>642</v>
      </c>
      <c r="G54" s="391">
        <v>50000</v>
      </c>
      <c r="H54" s="391">
        <v>50000</v>
      </c>
      <c r="I54" s="196" t="s">
        <v>661</v>
      </c>
      <c r="J54" s="99">
        <v>7068195785</v>
      </c>
      <c r="K54" s="389">
        <v>890</v>
      </c>
      <c r="L54" s="396" t="s">
        <v>653</v>
      </c>
      <c r="M54" s="408" t="s">
        <v>218</v>
      </c>
      <c r="N54" s="398"/>
    </row>
    <row r="55" spans="1:14" x14ac:dyDescent="0.25">
      <c r="A55" s="380">
        <v>47</v>
      </c>
      <c r="B55" s="191">
        <v>43094</v>
      </c>
      <c r="C55" s="99" t="s">
        <v>652</v>
      </c>
      <c r="D55" s="99" t="s">
        <v>348</v>
      </c>
      <c r="E55" s="389">
        <v>290710</v>
      </c>
      <c r="F55" s="304" t="s">
        <v>643</v>
      </c>
      <c r="G55" s="390">
        <v>50000</v>
      </c>
      <c r="H55" s="390">
        <v>50000</v>
      </c>
      <c r="I55" s="196" t="s">
        <v>669</v>
      </c>
      <c r="J55" s="99">
        <v>7065614343</v>
      </c>
      <c r="K55" s="389">
        <v>893</v>
      </c>
      <c r="L55" s="394" t="s">
        <v>653</v>
      </c>
      <c r="M55" s="408" t="s">
        <v>218</v>
      </c>
      <c r="N55" s="398"/>
    </row>
    <row r="56" spans="1:14" x14ac:dyDescent="0.25">
      <c r="A56" s="380">
        <v>48</v>
      </c>
      <c r="B56" s="191">
        <v>43094</v>
      </c>
      <c r="C56" s="99" t="s">
        <v>652</v>
      </c>
      <c r="D56" s="99" t="s">
        <v>348</v>
      </c>
      <c r="E56" s="389">
        <v>290711</v>
      </c>
      <c r="F56" s="304" t="s">
        <v>644</v>
      </c>
      <c r="G56" s="390">
        <v>40000</v>
      </c>
      <c r="H56" s="390">
        <v>40000</v>
      </c>
      <c r="I56" s="196" t="s">
        <v>670</v>
      </c>
      <c r="J56" s="377">
        <v>9021002198</v>
      </c>
      <c r="K56" s="389">
        <v>899</v>
      </c>
      <c r="L56" s="394" t="s">
        <v>653</v>
      </c>
      <c r="M56" s="408" t="s">
        <v>218</v>
      </c>
      <c r="N56" s="398"/>
    </row>
    <row r="57" spans="1:14" x14ac:dyDescent="0.25">
      <c r="A57" s="380">
        <v>49</v>
      </c>
      <c r="B57" s="191">
        <v>43094</v>
      </c>
      <c r="C57" s="99" t="s">
        <v>652</v>
      </c>
      <c r="D57" s="99" t="s">
        <v>348</v>
      </c>
      <c r="E57" s="389">
        <v>290712</v>
      </c>
      <c r="F57" s="304" t="s">
        <v>645</v>
      </c>
      <c r="G57" s="390">
        <v>40000</v>
      </c>
      <c r="H57" s="390">
        <v>40000</v>
      </c>
      <c r="I57" s="196" t="s">
        <v>671</v>
      </c>
      <c r="J57" s="99">
        <v>8171176687</v>
      </c>
      <c r="K57" s="389">
        <v>888</v>
      </c>
      <c r="L57" s="394" t="s">
        <v>653</v>
      </c>
      <c r="M57" s="408" t="s">
        <v>218</v>
      </c>
      <c r="N57" s="398"/>
    </row>
    <row r="58" spans="1:14" x14ac:dyDescent="0.25">
      <c r="A58" s="380">
        <v>50</v>
      </c>
      <c r="B58" s="191">
        <v>43094</v>
      </c>
      <c r="C58" s="99" t="s">
        <v>652</v>
      </c>
      <c r="D58" s="99" t="s">
        <v>348</v>
      </c>
      <c r="E58" s="389">
        <v>290713</v>
      </c>
      <c r="F58" s="304" t="s">
        <v>646</v>
      </c>
      <c r="G58" s="390">
        <v>40000</v>
      </c>
      <c r="H58" s="390">
        <v>40000</v>
      </c>
      <c r="I58" s="196" t="s">
        <v>672</v>
      </c>
      <c r="J58" s="99">
        <v>8148995694</v>
      </c>
      <c r="K58" s="389">
        <v>898</v>
      </c>
      <c r="L58" s="394" t="s">
        <v>653</v>
      </c>
      <c r="M58" s="408" t="s">
        <v>218</v>
      </c>
      <c r="N58" s="398"/>
    </row>
    <row r="59" spans="1:14" x14ac:dyDescent="0.25">
      <c r="A59" s="380">
        <v>51</v>
      </c>
      <c r="B59" s="191">
        <v>43094</v>
      </c>
      <c r="C59" s="99" t="s">
        <v>652</v>
      </c>
      <c r="D59" s="99" t="s">
        <v>348</v>
      </c>
      <c r="E59" s="389">
        <v>290714</v>
      </c>
      <c r="F59" s="304" t="s">
        <v>647</v>
      </c>
      <c r="G59" s="390">
        <v>40000</v>
      </c>
      <c r="H59" s="390">
        <v>40000</v>
      </c>
      <c r="I59" s="196" t="s">
        <v>673</v>
      </c>
      <c r="J59" s="99">
        <v>8062483747</v>
      </c>
      <c r="K59" s="389">
        <v>889</v>
      </c>
      <c r="L59" s="394" t="s">
        <v>653</v>
      </c>
      <c r="M59" s="408" t="s">
        <v>218</v>
      </c>
      <c r="N59" s="398"/>
    </row>
    <row r="60" spans="1:14" x14ac:dyDescent="0.25">
      <c r="A60" s="380">
        <v>52</v>
      </c>
      <c r="B60" s="191">
        <v>43094</v>
      </c>
      <c r="C60" s="99" t="s">
        <v>652</v>
      </c>
      <c r="D60" s="99" t="s">
        <v>348</v>
      </c>
      <c r="E60" s="389">
        <v>290715</v>
      </c>
      <c r="F60" s="304" t="s">
        <v>648</v>
      </c>
      <c r="G60" s="390">
        <v>40000</v>
      </c>
      <c r="H60" s="390">
        <v>40000</v>
      </c>
      <c r="I60" s="196" t="s">
        <v>674</v>
      </c>
      <c r="J60" s="99">
        <v>8178782208</v>
      </c>
      <c r="K60" s="389">
        <v>903</v>
      </c>
      <c r="L60" s="394" t="s">
        <v>653</v>
      </c>
      <c r="M60" s="408" t="s">
        <v>218</v>
      </c>
      <c r="N60" s="398"/>
    </row>
    <row r="61" spans="1:14" x14ac:dyDescent="0.25">
      <c r="A61" s="380">
        <v>53</v>
      </c>
      <c r="B61" s="191">
        <v>43094</v>
      </c>
      <c r="C61" s="99" t="s">
        <v>652</v>
      </c>
      <c r="D61" s="99" t="s">
        <v>348</v>
      </c>
      <c r="E61" s="389">
        <v>290716</v>
      </c>
      <c r="F61" s="304" t="s">
        <v>649</v>
      </c>
      <c r="G61" s="390">
        <v>45000</v>
      </c>
      <c r="H61" s="390">
        <v>45000</v>
      </c>
      <c r="I61" s="196" t="s">
        <v>675</v>
      </c>
      <c r="J61" s="99">
        <v>7033565685</v>
      </c>
      <c r="K61" s="389">
        <v>904</v>
      </c>
      <c r="L61" s="394" t="s">
        <v>128</v>
      </c>
      <c r="M61" s="408" t="s">
        <v>27</v>
      </c>
      <c r="N61" s="398"/>
    </row>
    <row r="62" spans="1:14" x14ac:dyDescent="0.25">
      <c r="A62" s="380">
        <v>54</v>
      </c>
      <c r="B62" s="191">
        <v>43094</v>
      </c>
      <c r="C62" s="99" t="s">
        <v>652</v>
      </c>
      <c r="D62" s="99" t="s">
        <v>348</v>
      </c>
      <c r="E62" s="389">
        <v>290717</v>
      </c>
      <c r="F62" s="304" t="s">
        <v>650</v>
      </c>
      <c r="G62" s="390">
        <v>45000</v>
      </c>
      <c r="H62" s="390">
        <v>45000</v>
      </c>
      <c r="I62" s="196" t="s">
        <v>334</v>
      </c>
      <c r="J62" s="99">
        <v>8165431565</v>
      </c>
      <c r="K62" s="389">
        <v>906</v>
      </c>
      <c r="L62" s="394" t="s">
        <v>128</v>
      </c>
      <c r="M62" s="408" t="s">
        <v>27</v>
      </c>
      <c r="N62" s="398"/>
    </row>
    <row r="63" spans="1:14" x14ac:dyDescent="0.25">
      <c r="A63" s="99">
        <v>55</v>
      </c>
      <c r="B63" s="191">
        <v>43094</v>
      </c>
      <c r="C63" s="99" t="s">
        <v>652</v>
      </c>
      <c r="D63" s="99" t="s">
        <v>348</v>
      </c>
      <c r="E63" s="389">
        <v>290718</v>
      </c>
      <c r="F63" s="304" t="s">
        <v>651</v>
      </c>
      <c r="G63" s="390">
        <v>45000</v>
      </c>
      <c r="H63" s="390">
        <v>45000</v>
      </c>
      <c r="I63" s="196" t="s">
        <v>676</v>
      </c>
      <c r="J63" s="99">
        <v>9060647876</v>
      </c>
      <c r="K63" s="389">
        <v>905</v>
      </c>
      <c r="L63" s="394" t="s">
        <v>128</v>
      </c>
      <c r="M63" s="389" t="s">
        <v>27</v>
      </c>
      <c r="N63" s="398"/>
    </row>
    <row r="64" spans="1:14" ht="17.25" x14ac:dyDescent="0.25">
      <c r="A64" s="99">
        <v>56</v>
      </c>
      <c r="B64" s="191">
        <v>43095</v>
      </c>
      <c r="C64" s="405" t="s">
        <v>652</v>
      </c>
      <c r="D64" s="99" t="s">
        <v>348</v>
      </c>
      <c r="E64" s="403">
        <v>290719</v>
      </c>
      <c r="F64" s="403" t="s">
        <v>654</v>
      </c>
      <c r="G64" s="404">
        <v>40000</v>
      </c>
      <c r="H64" s="404">
        <v>40000</v>
      </c>
      <c r="I64" s="406" t="s">
        <v>658</v>
      </c>
      <c r="J64" s="403">
        <v>8038754200</v>
      </c>
      <c r="K64" s="403">
        <v>914</v>
      </c>
      <c r="L64" s="403" t="s">
        <v>128</v>
      </c>
      <c r="M64" s="99" t="s">
        <v>27</v>
      </c>
      <c r="N64" s="229"/>
    </row>
    <row r="65" spans="1:14" ht="17.25" x14ac:dyDescent="0.25">
      <c r="A65" s="99">
        <v>57</v>
      </c>
      <c r="B65" s="191">
        <v>43095</v>
      </c>
      <c r="C65" s="405" t="s">
        <v>652</v>
      </c>
      <c r="D65" s="99" t="s">
        <v>348</v>
      </c>
      <c r="E65" s="403">
        <v>290720</v>
      </c>
      <c r="F65" s="403" t="s">
        <v>655</v>
      </c>
      <c r="G65" s="404">
        <v>40000</v>
      </c>
      <c r="H65" s="404">
        <v>40000</v>
      </c>
      <c r="I65" s="406" t="s">
        <v>659</v>
      </c>
      <c r="J65" s="403">
        <v>9060320845</v>
      </c>
      <c r="K65" s="403">
        <v>917</v>
      </c>
      <c r="L65" s="403" t="s">
        <v>129</v>
      </c>
      <c r="M65" s="99" t="s">
        <v>26</v>
      </c>
      <c r="N65" s="229"/>
    </row>
    <row r="66" spans="1:14" ht="17.25" x14ac:dyDescent="0.25">
      <c r="A66" s="99">
        <v>58</v>
      </c>
      <c r="B66" s="191">
        <v>43095</v>
      </c>
      <c r="C66" s="405" t="s">
        <v>652</v>
      </c>
      <c r="D66" s="99" t="s">
        <v>348</v>
      </c>
      <c r="E66" s="403">
        <v>290721</v>
      </c>
      <c r="F66" s="403" t="s">
        <v>656</v>
      </c>
      <c r="G66" s="404">
        <v>40000</v>
      </c>
      <c r="H66" s="404">
        <v>40000</v>
      </c>
      <c r="I66" s="406" t="s">
        <v>660</v>
      </c>
      <c r="J66" s="403">
        <v>8147773030</v>
      </c>
      <c r="K66" s="403">
        <v>919</v>
      </c>
      <c r="L66" s="403" t="s">
        <v>129</v>
      </c>
      <c r="M66" s="99" t="s">
        <v>26</v>
      </c>
      <c r="N66" s="229"/>
    </row>
    <row r="67" spans="1:14" ht="18" thickBot="1" x14ac:dyDescent="0.3">
      <c r="A67" s="409">
        <v>59</v>
      </c>
      <c r="B67" s="410">
        <v>43095</v>
      </c>
      <c r="C67" s="412" t="s">
        <v>652</v>
      </c>
      <c r="D67" s="413" t="s">
        <v>348</v>
      </c>
      <c r="E67" s="414">
        <v>290722</v>
      </c>
      <c r="F67" s="414" t="s">
        <v>657</v>
      </c>
      <c r="G67" s="415">
        <v>40000</v>
      </c>
      <c r="H67" s="415">
        <v>40000</v>
      </c>
      <c r="I67" s="416" t="s">
        <v>586</v>
      </c>
      <c r="J67" s="414">
        <v>9035306405</v>
      </c>
      <c r="K67" s="414">
        <v>920</v>
      </c>
      <c r="L67" s="414" t="s">
        <v>128</v>
      </c>
      <c r="M67" s="411" t="s">
        <v>27</v>
      </c>
      <c r="N67" s="229"/>
    </row>
    <row r="68" spans="1:14" x14ac:dyDescent="0.25">
      <c r="A68" s="229"/>
      <c r="B68" s="495" t="s">
        <v>677</v>
      </c>
      <c r="C68" s="495"/>
      <c r="D68" s="392"/>
      <c r="E68" s="229"/>
      <c r="F68" s="229"/>
      <c r="G68" s="234">
        <f>SUM(G9:G67)</f>
        <v>2277000</v>
      </c>
      <c r="H68" s="234">
        <f>SUM(H9:H67)</f>
        <v>2277000</v>
      </c>
      <c r="I68" s="375"/>
      <c r="J68" s="229"/>
      <c r="K68" s="229"/>
      <c r="L68" s="229"/>
      <c r="M68" s="229"/>
      <c r="N68" s="229"/>
    </row>
    <row r="69" spans="1:14" x14ac:dyDescent="0.25">
      <c r="A69" s="229"/>
      <c r="B69" s="374"/>
      <c r="C69" s="229"/>
      <c r="D69" s="392"/>
      <c r="E69" s="229"/>
      <c r="F69" s="229"/>
      <c r="G69" s="375"/>
      <c r="H69" s="375"/>
      <c r="I69" s="375"/>
      <c r="J69" s="229"/>
      <c r="K69" s="229"/>
      <c r="L69" s="229"/>
      <c r="M69" s="229"/>
      <c r="N69" s="229"/>
    </row>
    <row r="70" spans="1:14" x14ac:dyDescent="0.25">
      <c r="A70" s="229"/>
      <c r="B70" s="374"/>
      <c r="C70" s="229"/>
      <c r="D70" s="392"/>
      <c r="E70" s="229"/>
      <c r="F70" s="229"/>
      <c r="G70" s="375"/>
      <c r="H70" s="375"/>
      <c r="I70" s="375"/>
      <c r="J70" s="229"/>
      <c r="K70" s="229"/>
      <c r="L70" s="229"/>
      <c r="M70" s="229"/>
      <c r="N70" s="229"/>
    </row>
    <row r="71" spans="1:14" x14ac:dyDescent="0.25">
      <c r="A71" s="229"/>
      <c r="B71" s="374"/>
      <c r="C71" s="229"/>
      <c r="D71" s="392"/>
      <c r="E71" s="229"/>
      <c r="F71" s="229"/>
      <c r="G71" s="375"/>
      <c r="H71" s="375"/>
      <c r="I71" s="375"/>
      <c r="J71" s="229"/>
      <c r="K71" s="229"/>
      <c r="L71" s="229"/>
      <c r="M71" s="229"/>
      <c r="N71" s="229"/>
    </row>
    <row r="72" spans="1:14" x14ac:dyDescent="0.25">
      <c r="A72" s="229"/>
      <c r="B72" s="374"/>
      <c r="C72" s="229"/>
      <c r="D72" s="392"/>
      <c r="E72" s="229"/>
      <c r="F72" s="229"/>
      <c r="G72" s="375"/>
      <c r="H72" s="375"/>
      <c r="I72" s="375"/>
      <c r="J72" s="229"/>
      <c r="K72" s="229"/>
      <c r="L72" s="229"/>
      <c r="M72" s="229"/>
      <c r="N72" s="229"/>
    </row>
    <row r="73" spans="1:14" x14ac:dyDescent="0.25">
      <c r="A73" s="229"/>
      <c r="B73" s="374"/>
      <c r="C73" s="229"/>
      <c r="D73" s="392"/>
      <c r="E73" s="229"/>
      <c r="F73" s="229"/>
      <c r="G73" s="375"/>
      <c r="H73" s="375"/>
      <c r="I73" s="375"/>
      <c r="J73" s="229"/>
      <c r="K73" s="229"/>
      <c r="L73" s="229"/>
      <c r="M73" s="229"/>
      <c r="N73" s="229"/>
    </row>
    <row r="74" spans="1:14" x14ac:dyDescent="0.25">
      <c r="A74" s="229"/>
      <c r="B74" s="374"/>
      <c r="C74" s="229"/>
      <c r="D74" s="392"/>
      <c r="E74" s="229"/>
      <c r="F74" s="229"/>
      <c r="G74" s="375"/>
      <c r="H74" s="375"/>
      <c r="I74" s="375"/>
      <c r="J74" s="229"/>
      <c r="K74" s="229"/>
      <c r="L74" s="229"/>
      <c r="M74" s="229"/>
      <c r="N74" s="229"/>
    </row>
    <row r="75" spans="1:14" x14ac:dyDescent="0.25">
      <c r="A75" s="229"/>
      <c r="B75" s="374"/>
      <c r="C75" s="229"/>
      <c r="D75" s="392"/>
      <c r="E75" s="229"/>
      <c r="F75" s="229"/>
      <c r="G75" s="375"/>
      <c r="H75" s="375"/>
      <c r="I75" s="375"/>
      <c r="J75" s="229"/>
      <c r="K75" s="229"/>
      <c r="L75" s="229"/>
      <c r="M75" s="229"/>
      <c r="N75" s="229"/>
    </row>
    <row r="76" spans="1:14" x14ac:dyDescent="0.25">
      <c r="A76" s="229"/>
      <c r="B76" s="374"/>
      <c r="C76" s="229"/>
      <c r="D76" s="392"/>
      <c r="E76" s="229"/>
      <c r="F76" s="229"/>
      <c r="G76" s="375"/>
      <c r="H76" s="375"/>
      <c r="I76" s="375"/>
      <c r="J76" s="229"/>
      <c r="K76" s="229"/>
      <c r="L76" s="229"/>
      <c r="M76" s="229"/>
      <c r="N76" s="229"/>
    </row>
    <row r="77" spans="1:14" x14ac:dyDescent="0.25">
      <c r="A77" s="229"/>
      <c r="B77" s="374"/>
      <c r="C77" s="229"/>
      <c r="D77" s="392"/>
      <c r="E77" s="229"/>
      <c r="F77" s="229"/>
      <c r="G77" s="375"/>
      <c r="H77" s="375"/>
      <c r="I77" s="375"/>
      <c r="J77" s="229"/>
      <c r="K77" s="229"/>
      <c r="L77" s="229"/>
      <c r="M77" s="229"/>
      <c r="N77" s="229"/>
    </row>
    <row r="78" spans="1:14" x14ac:dyDescent="0.25">
      <c r="A78" s="229"/>
      <c r="B78" s="374"/>
      <c r="C78" s="229"/>
      <c r="D78" s="392"/>
      <c r="E78" s="229"/>
      <c r="F78" s="229"/>
      <c r="G78" s="375"/>
      <c r="H78" s="375"/>
      <c r="I78" s="375"/>
      <c r="J78" s="229"/>
      <c r="K78" s="229"/>
      <c r="L78" s="229"/>
      <c r="M78" s="229"/>
      <c r="N78" s="229"/>
    </row>
    <row r="79" spans="1:14" x14ac:dyDescent="0.25">
      <c r="A79" s="229"/>
      <c r="B79" s="374"/>
      <c r="C79" s="229"/>
      <c r="D79" s="392"/>
      <c r="E79" s="229"/>
      <c r="F79" s="229"/>
      <c r="G79" s="375"/>
      <c r="H79" s="375"/>
      <c r="I79" s="375"/>
      <c r="J79" s="229"/>
      <c r="K79" s="229"/>
      <c r="L79" s="229"/>
      <c r="M79" s="229"/>
      <c r="N79" s="229"/>
    </row>
    <row r="80" spans="1:14" x14ac:dyDescent="0.25">
      <c r="A80" s="229"/>
      <c r="B80" s="374"/>
      <c r="C80" s="229"/>
      <c r="D80" s="392"/>
      <c r="E80" s="229"/>
      <c r="F80" s="229"/>
      <c r="G80" s="375"/>
      <c r="H80" s="375"/>
      <c r="I80" s="375"/>
      <c r="J80" s="229"/>
      <c r="K80" s="229"/>
      <c r="L80" s="229"/>
      <c r="M80" s="229"/>
      <c r="N80" s="229"/>
    </row>
    <row r="81" spans="1:14" ht="16.5" thickBot="1" x14ac:dyDescent="0.3">
      <c r="A81" s="229"/>
      <c r="B81" s="374"/>
      <c r="C81" s="229"/>
      <c r="D81" s="392"/>
      <c r="E81" s="229"/>
      <c r="F81" s="229"/>
      <c r="G81" s="375"/>
      <c r="H81" s="375"/>
      <c r="I81" s="375"/>
      <c r="J81" s="229"/>
      <c r="K81" s="229"/>
      <c r="L81" s="229"/>
      <c r="M81" s="229"/>
      <c r="N81" s="229"/>
    </row>
    <row r="82" spans="1:14" s="123" customFormat="1" ht="21" x14ac:dyDescent="0.35">
      <c r="A82" s="220"/>
      <c r="B82" s="488" t="s">
        <v>633</v>
      </c>
      <c r="C82" s="488"/>
      <c r="D82" s="387"/>
      <c r="E82" s="387"/>
      <c r="F82" s="387"/>
      <c r="G82" s="388">
        <f>SUM(G9:G45)</f>
        <v>1277000</v>
      </c>
      <c r="H82" s="388">
        <f>SUM(H9:H45)</f>
        <v>1277000</v>
      </c>
      <c r="I82" s="387"/>
      <c r="J82" s="387"/>
      <c r="K82" s="387"/>
      <c r="L82" s="387"/>
      <c r="M82" s="387"/>
      <c r="N82" s="220"/>
    </row>
  </sheetData>
  <autoFilter ref="B8:M35">
    <sortState ref="B6:M34">
      <sortCondition ref="B6:B34"/>
    </sortState>
  </autoFilter>
  <sortState ref="A9:M68">
    <sortCondition ref="B9:B47"/>
  </sortState>
  <mergeCells count="4">
    <mergeCell ref="B82:C82"/>
    <mergeCell ref="A6:M6"/>
    <mergeCell ref="A4:M4"/>
    <mergeCell ref="B68:C68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0" fitToHeight="0" orientation="landscape" r:id="rId1"/>
  <rowBreaks count="1" manualBreakCount="1">
    <brk id="83" max="1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T42"/>
  <sheetViews>
    <sheetView tabSelected="1" topLeftCell="A9" workbookViewId="0">
      <selection activeCell="F21" sqref="F21"/>
    </sheetView>
  </sheetViews>
  <sheetFormatPr defaultRowHeight="15" x14ac:dyDescent="0.25"/>
  <cols>
    <col min="2" max="2" width="11.7109375" style="137" customWidth="1"/>
    <col min="9" max="9" width="13.85546875" customWidth="1"/>
  </cols>
  <sheetData>
    <row r="1" spans="1:20" ht="15.75" thickBot="1" x14ac:dyDescent="0.3"/>
    <row r="2" spans="1:20" s="4" customFormat="1" ht="15.75" thickBot="1" x14ac:dyDescent="0.3">
      <c r="B2" s="181" t="s">
        <v>548</v>
      </c>
      <c r="D2" s="421" t="s">
        <v>407</v>
      </c>
      <c r="E2" s="422"/>
      <c r="F2" s="422"/>
      <c r="G2" s="422"/>
      <c r="H2" s="422"/>
      <c r="I2" s="422"/>
      <c r="J2" s="422"/>
      <c r="K2" s="422"/>
      <c r="L2" s="423"/>
    </row>
    <row r="3" spans="1:20" ht="15.75" customHeight="1" thickBot="1" x14ac:dyDescent="0.3">
      <c r="D3" s="427"/>
      <c r="E3" s="428"/>
      <c r="F3" s="428"/>
      <c r="G3" s="428"/>
      <c r="H3" s="428"/>
      <c r="I3" s="428"/>
      <c r="J3" s="428"/>
      <c r="K3" s="428"/>
      <c r="L3" s="429"/>
    </row>
    <row r="4" spans="1:20" ht="15.75" thickBot="1" x14ac:dyDescent="0.3">
      <c r="M4" s="40"/>
      <c r="N4" s="40"/>
      <c r="O4" s="40"/>
      <c r="P4" s="40"/>
      <c r="Q4" s="40"/>
      <c r="R4" s="40"/>
      <c r="S4" s="40"/>
      <c r="T4" s="40"/>
    </row>
    <row r="5" spans="1:20" ht="15.75" thickBot="1" x14ac:dyDescent="0.3">
      <c r="D5" s="421" t="s">
        <v>346</v>
      </c>
      <c r="E5" s="422"/>
      <c r="F5" s="422"/>
      <c r="G5" s="422"/>
      <c r="H5" s="422"/>
      <c r="I5" s="422"/>
      <c r="J5" s="422"/>
      <c r="K5" s="422"/>
      <c r="L5" s="423"/>
      <c r="M5" s="40"/>
      <c r="N5" s="40"/>
      <c r="O5" s="40"/>
      <c r="P5" s="40"/>
      <c r="Q5" s="40"/>
      <c r="R5" s="40"/>
      <c r="S5" s="40"/>
      <c r="T5" s="40"/>
    </row>
    <row r="6" spans="1:20" ht="15.75" thickBot="1" x14ac:dyDescent="0.3">
      <c r="B6" s="181" t="s">
        <v>408</v>
      </c>
      <c r="D6" s="424"/>
      <c r="E6" s="425"/>
      <c r="F6" s="425"/>
      <c r="G6" s="425"/>
      <c r="H6" s="425"/>
      <c r="I6" s="425"/>
      <c r="J6" s="425"/>
      <c r="K6" s="425"/>
      <c r="L6" s="426"/>
      <c r="M6" s="40"/>
      <c r="N6" s="40"/>
      <c r="O6" s="40"/>
      <c r="P6" s="40"/>
      <c r="Q6" s="40"/>
      <c r="R6" s="40"/>
      <c r="S6" s="40"/>
      <c r="T6" s="40"/>
    </row>
    <row r="7" spans="1:20" ht="15.75" thickBot="1" x14ac:dyDescent="0.3">
      <c r="D7" s="427"/>
      <c r="E7" s="428"/>
      <c r="F7" s="428"/>
      <c r="G7" s="428"/>
      <c r="H7" s="428"/>
      <c r="I7" s="428"/>
      <c r="J7" s="428"/>
      <c r="K7" s="428"/>
      <c r="L7" s="429"/>
      <c r="M7" s="40"/>
      <c r="N7" s="40"/>
      <c r="O7" s="40"/>
      <c r="P7" s="40"/>
      <c r="Q7" s="40"/>
      <c r="R7" s="40"/>
      <c r="S7" s="40"/>
      <c r="T7" s="40"/>
    </row>
    <row r="8" spans="1:20" ht="15.75" thickBot="1" x14ac:dyDescent="0.3">
      <c r="M8" s="40"/>
      <c r="N8" s="40"/>
      <c r="O8" s="40"/>
      <c r="P8" s="40"/>
      <c r="Q8" s="40"/>
      <c r="R8" s="40"/>
      <c r="S8" s="40"/>
      <c r="T8" s="40"/>
    </row>
    <row r="9" spans="1:20" ht="21" customHeight="1" thickBot="1" x14ac:dyDescent="0.3">
      <c r="B9" s="181" t="s">
        <v>409</v>
      </c>
      <c r="D9" s="421" t="s">
        <v>347</v>
      </c>
      <c r="E9" s="422"/>
      <c r="F9" s="422"/>
      <c r="G9" s="422"/>
      <c r="H9" s="422"/>
      <c r="I9" s="422"/>
      <c r="J9" s="422"/>
      <c r="K9" s="422"/>
      <c r="L9" s="423"/>
      <c r="M9" s="136"/>
      <c r="N9" s="136"/>
      <c r="O9" s="136"/>
      <c r="P9" s="136"/>
      <c r="Q9" s="136"/>
      <c r="R9" s="136"/>
      <c r="S9" s="136"/>
      <c r="T9" s="40"/>
    </row>
    <row r="10" spans="1:20" ht="16.5" thickBot="1" x14ac:dyDescent="0.3">
      <c r="D10" s="427"/>
      <c r="E10" s="428"/>
      <c r="F10" s="428"/>
      <c r="G10" s="428"/>
      <c r="H10" s="428"/>
      <c r="I10" s="428"/>
      <c r="J10" s="428"/>
      <c r="K10" s="428"/>
      <c r="L10" s="429"/>
      <c r="M10" s="136"/>
      <c r="N10" s="136"/>
      <c r="O10" s="136"/>
      <c r="P10" s="136"/>
      <c r="Q10" s="136"/>
      <c r="R10" s="136"/>
      <c r="S10" s="136"/>
      <c r="T10" s="40"/>
    </row>
    <row r="11" spans="1:20" ht="16.5" thickBot="1" x14ac:dyDescent="0.3">
      <c r="D11" s="98"/>
      <c r="E11" s="98"/>
      <c r="F11" s="98"/>
      <c r="G11" s="98"/>
      <c r="H11" s="98"/>
      <c r="I11" s="98"/>
      <c r="J11" s="98"/>
      <c r="K11" s="98"/>
      <c r="L11" s="98"/>
      <c r="M11" s="136"/>
      <c r="N11" s="136"/>
      <c r="O11" s="136"/>
      <c r="P11" s="136"/>
      <c r="Q11" s="136"/>
      <c r="R11" s="136"/>
      <c r="S11" s="136"/>
      <c r="T11" s="40"/>
    </row>
    <row r="12" spans="1:20" ht="16.5" thickBot="1" x14ac:dyDescent="0.3">
      <c r="B12" s="181" t="s">
        <v>410</v>
      </c>
      <c r="D12" s="421" t="s">
        <v>603</v>
      </c>
      <c r="E12" s="422"/>
      <c r="F12" s="422"/>
      <c r="G12" s="422"/>
      <c r="H12" s="422"/>
      <c r="I12" s="422"/>
      <c r="J12" s="422"/>
      <c r="K12" s="422"/>
      <c r="L12" s="423"/>
      <c r="M12" s="136"/>
      <c r="N12" s="136"/>
      <c r="O12" s="136"/>
      <c r="P12" s="136"/>
      <c r="Q12" s="136"/>
      <c r="R12" s="136"/>
      <c r="S12" s="136"/>
      <c r="T12" s="40"/>
    </row>
    <row r="13" spans="1:20" ht="16.5" thickBot="1" x14ac:dyDescent="0.3">
      <c r="D13" s="427"/>
      <c r="E13" s="428"/>
      <c r="F13" s="428"/>
      <c r="G13" s="428"/>
      <c r="H13" s="428"/>
      <c r="I13" s="428"/>
      <c r="J13" s="428"/>
      <c r="K13" s="428"/>
      <c r="L13" s="429"/>
      <c r="M13" s="136"/>
      <c r="N13" s="136"/>
      <c r="O13" s="136"/>
      <c r="P13" s="136"/>
      <c r="Q13" s="136"/>
      <c r="R13" s="136"/>
      <c r="S13" s="136"/>
      <c r="T13" s="40"/>
    </row>
    <row r="14" spans="1:20" ht="16.5" thickBot="1" x14ac:dyDescent="0.3">
      <c r="J14" s="48"/>
      <c r="K14" s="136"/>
      <c r="L14" s="136"/>
      <c r="M14" s="136"/>
      <c r="N14" s="136"/>
      <c r="O14" s="136"/>
      <c r="P14" s="136"/>
      <c r="Q14" s="136"/>
      <c r="R14" s="136"/>
      <c r="S14" s="136"/>
      <c r="T14" s="40"/>
    </row>
    <row r="15" spans="1:20" ht="16.5" thickBot="1" x14ac:dyDescent="0.3">
      <c r="A15" s="136"/>
      <c r="B15" s="182" t="s">
        <v>411</v>
      </c>
      <c r="C15" s="136"/>
      <c r="D15" s="421" t="s">
        <v>604</v>
      </c>
      <c r="E15" s="422"/>
      <c r="F15" s="422"/>
      <c r="G15" s="422"/>
      <c r="H15" s="422"/>
      <c r="I15" s="422"/>
      <c r="J15" s="422"/>
      <c r="K15" s="422"/>
      <c r="L15" s="423"/>
      <c r="M15" s="96"/>
      <c r="N15" s="96"/>
      <c r="O15" s="96"/>
      <c r="P15" s="96"/>
      <c r="Q15" s="96"/>
      <c r="R15" s="96"/>
    </row>
    <row r="16" spans="1:20" ht="16.5" customHeight="1" thickBot="1" x14ac:dyDescent="0.3">
      <c r="A16" s="136"/>
      <c r="B16" s="98"/>
      <c r="C16" s="136"/>
      <c r="D16" s="427"/>
      <c r="E16" s="428"/>
      <c r="F16" s="428"/>
      <c r="G16" s="428"/>
      <c r="H16" s="428"/>
      <c r="I16" s="428"/>
      <c r="J16" s="428"/>
      <c r="K16" s="428"/>
      <c r="L16" s="429"/>
    </row>
    <row r="17" spans="10:19" ht="15.75" x14ac:dyDescent="0.25">
      <c r="J17" s="3"/>
    </row>
    <row r="18" spans="10:19" ht="15.75" x14ac:dyDescent="0.25">
      <c r="J18" s="3"/>
      <c r="K18" s="97"/>
      <c r="L18" s="97"/>
      <c r="M18" s="97"/>
      <c r="N18" s="97"/>
      <c r="O18" s="97"/>
      <c r="P18" s="97"/>
      <c r="Q18" s="97"/>
      <c r="R18" s="97"/>
    </row>
    <row r="19" spans="10:19" ht="15" customHeight="1" x14ac:dyDescent="0.25">
      <c r="K19" s="136"/>
      <c r="L19" s="136"/>
      <c r="M19" s="136"/>
      <c r="N19" s="136"/>
      <c r="O19" s="136"/>
      <c r="P19" s="136"/>
      <c r="Q19" s="136"/>
      <c r="R19" s="136"/>
      <c r="S19" s="136"/>
    </row>
    <row r="20" spans="10:19" ht="15.75" x14ac:dyDescent="0.25">
      <c r="J20" s="49"/>
      <c r="K20" s="136"/>
      <c r="L20" s="136"/>
      <c r="M20" s="136"/>
      <c r="N20" s="136"/>
      <c r="O20" s="136"/>
      <c r="P20" s="136"/>
      <c r="Q20" s="136"/>
      <c r="R20" s="136"/>
      <c r="S20" s="136"/>
    </row>
    <row r="33" spans="5:9" ht="15.75" thickBot="1" x14ac:dyDescent="0.3"/>
    <row r="34" spans="5:9" ht="21" thickBot="1" x14ac:dyDescent="0.3">
      <c r="E34" s="430" t="s">
        <v>37</v>
      </c>
      <c r="F34" s="431"/>
      <c r="G34" s="432"/>
      <c r="H34" s="78"/>
      <c r="I34" s="79">
        <v>8815960</v>
      </c>
    </row>
    <row r="35" spans="5:9" ht="16.5" thickBot="1" x14ac:dyDescent="0.3">
      <c r="E35" s="80"/>
      <c r="F35" s="81"/>
      <c r="G35" s="81"/>
      <c r="H35" s="81"/>
      <c r="I35" s="82"/>
    </row>
    <row r="36" spans="5:9" ht="16.5" thickBot="1" x14ac:dyDescent="0.3">
      <c r="E36" s="430" t="s">
        <v>340</v>
      </c>
      <c r="F36" s="431"/>
      <c r="G36" s="432"/>
      <c r="H36" s="83"/>
      <c r="I36" s="79">
        <v>-165000</v>
      </c>
    </row>
    <row r="37" spans="5:9" ht="16.5" thickBot="1" x14ac:dyDescent="0.3">
      <c r="E37" s="84"/>
      <c r="F37" s="85"/>
      <c r="G37" s="85"/>
      <c r="H37" s="81"/>
      <c r="I37" s="82"/>
    </row>
    <row r="38" spans="5:9" ht="16.5" thickBot="1" x14ac:dyDescent="0.3">
      <c r="E38" s="433" t="s">
        <v>343</v>
      </c>
      <c r="F38" s="434"/>
      <c r="G38" s="435"/>
      <c r="H38" s="86"/>
      <c r="I38" s="87">
        <v>-993249</v>
      </c>
    </row>
    <row r="39" spans="5:9" ht="16.5" thickBot="1" x14ac:dyDescent="0.3">
      <c r="E39" s="88"/>
      <c r="F39" s="89"/>
      <c r="G39" s="89"/>
      <c r="H39" s="90"/>
      <c r="I39" s="91"/>
    </row>
    <row r="40" spans="5:9" ht="16.5" thickBot="1" x14ac:dyDescent="0.3">
      <c r="E40" s="433" t="s">
        <v>344</v>
      </c>
      <c r="F40" s="434"/>
      <c r="G40" s="435"/>
      <c r="H40" s="86"/>
      <c r="I40" s="87">
        <f>I38+I36</f>
        <v>-1158249</v>
      </c>
    </row>
    <row r="41" spans="5:9" ht="16.5" thickBot="1" x14ac:dyDescent="0.3">
      <c r="E41" s="92"/>
      <c r="F41" s="93"/>
      <c r="G41" s="93"/>
      <c r="H41" s="94"/>
      <c r="I41" s="95"/>
    </row>
    <row r="42" spans="5:9" ht="16.5" thickBot="1" x14ac:dyDescent="0.3">
      <c r="E42" s="430" t="s">
        <v>345</v>
      </c>
      <c r="F42" s="431"/>
      <c r="G42" s="432"/>
      <c r="H42" s="83"/>
      <c r="I42" s="79">
        <f>I34+I40</f>
        <v>7657711</v>
      </c>
    </row>
  </sheetData>
  <mergeCells count="10">
    <mergeCell ref="E34:G34"/>
    <mergeCell ref="E36:G36"/>
    <mergeCell ref="E38:G38"/>
    <mergeCell ref="E40:G40"/>
    <mergeCell ref="E42:G42"/>
    <mergeCell ref="D5:L7"/>
    <mergeCell ref="D9:L10"/>
    <mergeCell ref="D12:L13"/>
    <mergeCell ref="D2:L3"/>
    <mergeCell ref="D15:L1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B1:N17"/>
  <sheetViews>
    <sheetView zoomScale="90" zoomScaleNormal="90" workbookViewId="0">
      <selection activeCell="D10" sqref="D10"/>
    </sheetView>
  </sheetViews>
  <sheetFormatPr defaultRowHeight="15" x14ac:dyDescent="0.25"/>
  <cols>
    <col min="2" max="2" width="6.28515625" customWidth="1"/>
    <col min="3" max="3" width="12.5703125" customWidth="1"/>
    <col min="4" max="4" width="18.7109375" bestFit="1" customWidth="1"/>
    <col min="5" max="5" width="18.42578125" bestFit="1" customWidth="1"/>
    <col min="6" max="6" width="17.140625" customWidth="1"/>
    <col min="7" max="7" width="13.42578125" customWidth="1"/>
    <col min="8" max="8" width="15.7109375" customWidth="1"/>
    <col min="9" max="9" width="15.7109375" bestFit="1" customWidth="1"/>
    <col min="10" max="10" width="12.5703125" customWidth="1"/>
    <col min="11" max="11" width="17.28515625" customWidth="1"/>
    <col min="13" max="13" width="14.5703125" bestFit="1" customWidth="1"/>
  </cols>
  <sheetData>
    <row r="1" spans="2:14" ht="18" x14ac:dyDescent="0.25">
      <c r="B1" s="438" t="s">
        <v>0</v>
      </c>
      <c r="C1" s="438"/>
      <c r="D1" s="438"/>
      <c r="E1" s="438"/>
      <c r="F1" s="438"/>
      <c r="G1" s="438"/>
      <c r="H1" s="438"/>
      <c r="I1" s="438"/>
      <c r="J1" s="438"/>
      <c r="K1" s="438"/>
    </row>
    <row r="2" spans="2:14" ht="18.75" x14ac:dyDescent="0.25">
      <c r="B2" s="439"/>
      <c r="C2" s="439"/>
      <c r="D2" s="439"/>
      <c r="E2" s="439"/>
      <c r="F2" s="439"/>
      <c r="G2" s="439"/>
      <c r="H2" s="439"/>
      <c r="I2" s="439"/>
      <c r="J2" s="439"/>
      <c r="K2" s="439"/>
      <c r="L2" s="439"/>
      <c r="M2" s="439"/>
      <c r="N2" s="439"/>
    </row>
    <row r="3" spans="2:14" ht="21.75" thickBot="1" x14ac:dyDescent="0.3">
      <c r="B3" s="442" t="s">
        <v>183</v>
      </c>
      <c r="C3" s="442"/>
      <c r="D3" s="442"/>
      <c r="E3" s="442"/>
      <c r="F3" s="442"/>
      <c r="G3" s="442"/>
      <c r="H3" s="442"/>
      <c r="I3" s="442"/>
      <c r="J3" s="442"/>
      <c r="K3" s="442"/>
      <c r="L3" s="442"/>
      <c r="M3" s="442"/>
      <c r="N3" s="442"/>
    </row>
    <row r="4" spans="2:14" s="38" customFormat="1" ht="32.25" thickBot="1" x14ac:dyDescent="0.3">
      <c r="B4" s="34" t="s">
        <v>3</v>
      </c>
      <c r="C4" s="35" t="s">
        <v>1</v>
      </c>
      <c r="D4" s="35" t="s">
        <v>4</v>
      </c>
      <c r="E4" s="35" t="s">
        <v>2</v>
      </c>
      <c r="F4" s="35" t="s">
        <v>5</v>
      </c>
      <c r="G4" s="35" t="s">
        <v>6</v>
      </c>
      <c r="H4" s="36" t="s">
        <v>7</v>
      </c>
      <c r="I4" s="35" t="s">
        <v>8</v>
      </c>
      <c r="J4" s="35" t="s">
        <v>9</v>
      </c>
      <c r="K4" s="35" t="s">
        <v>10</v>
      </c>
      <c r="L4" s="35" t="s">
        <v>11</v>
      </c>
      <c r="M4" s="35" t="s">
        <v>12</v>
      </c>
      <c r="N4" s="37" t="s">
        <v>13</v>
      </c>
    </row>
    <row r="5" spans="2:14" s="5" customFormat="1" ht="47.25" customHeight="1" thickBot="1" x14ac:dyDescent="0.3">
      <c r="B5" s="22"/>
      <c r="C5" s="33"/>
      <c r="D5" s="440" t="s">
        <v>37</v>
      </c>
      <c r="E5" s="441"/>
      <c r="F5" s="421" t="s">
        <v>38</v>
      </c>
      <c r="G5" s="423"/>
      <c r="H5" s="32">
        <v>7822711</v>
      </c>
      <c r="I5" s="23"/>
      <c r="J5" s="23"/>
      <c r="K5" s="23"/>
      <c r="L5" s="23"/>
      <c r="M5" s="23"/>
      <c r="N5" s="24"/>
    </row>
    <row r="6" spans="2:14" s="4" customFormat="1" x14ac:dyDescent="0.25">
      <c r="B6" s="26">
        <v>1</v>
      </c>
      <c r="C6" s="27">
        <v>43108</v>
      </c>
      <c r="D6" s="28" t="s">
        <v>14</v>
      </c>
      <c r="E6" s="28" t="s">
        <v>18</v>
      </c>
      <c r="F6" s="28">
        <v>3460357</v>
      </c>
      <c r="G6" s="28" t="s">
        <v>19</v>
      </c>
      <c r="H6" s="56">
        <v>33000</v>
      </c>
      <c r="I6" s="28">
        <v>33000</v>
      </c>
      <c r="J6" s="29" t="s">
        <v>31</v>
      </c>
      <c r="K6" s="30">
        <v>8063912572</v>
      </c>
      <c r="L6" s="28">
        <v>160117</v>
      </c>
      <c r="M6" s="28" t="s">
        <v>29</v>
      </c>
      <c r="N6" s="31" t="s">
        <v>26</v>
      </c>
    </row>
    <row r="7" spans="2:14" s="4" customFormat="1" x14ac:dyDescent="0.25">
      <c r="B7" s="8">
        <v>2</v>
      </c>
      <c r="C7" s="7">
        <v>43108</v>
      </c>
      <c r="D7" s="6" t="s">
        <v>15</v>
      </c>
      <c r="E7" s="6" t="s">
        <v>18</v>
      </c>
      <c r="F7" s="6">
        <v>3460468</v>
      </c>
      <c r="G7" s="6" t="s">
        <v>20</v>
      </c>
      <c r="H7" s="53">
        <v>33000</v>
      </c>
      <c r="I7" s="6">
        <v>33000</v>
      </c>
      <c r="J7" s="13" t="s">
        <v>33</v>
      </c>
      <c r="K7" s="14">
        <v>8061764701</v>
      </c>
      <c r="L7" s="6">
        <v>160136</v>
      </c>
      <c r="M7" s="6" t="s">
        <v>29</v>
      </c>
      <c r="N7" s="9" t="s">
        <v>26</v>
      </c>
    </row>
    <row r="8" spans="2:14" s="4" customFormat="1" x14ac:dyDescent="0.25">
      <c r="B8" s="8">
        <v>3</v>
      </c>
      <c r="C8" s="7">
        <v>43108</v>
      </c>
      <c r="D8" s="6" t="s">
        <v>16</v>
      </c>
      <c r="E8" s="6" t="s">
        <v>18</v>
      </c>
      <c r="F8" s="6" t="s">
        <v>25</v>
      </c>
      <c r="G8" s="6" t="s">
        <v>21</v>
      </c>
      <c r="H8" s="53">
        <v>33000</v>
      </c>
      <c r="I8" s="6">
        <v>33000</v>
      </c>
      <c r="J8" s="13" t="s">
        <v>32</v>
      </c>
      <c r="K8" s="14">
        <v>7052286995</v>
      </c>
      <c r="L8" s="6">
        <v>160147</v>
      </c>
      <c r="M8" s="6" t="s">
        <v>30</v>
      </c>
      <c r="N8" s="9" t="s">
        <v>27</v>
      </c>
    </row>
    <row r="9" spans="2:14" s="4" customFormat="1" x14ac:dyDescent="0.25">
      <c r="B9" s="8">
        <v>4</v>
      </c>
      <c r="C9" s="7">
        <v>43108</v>
      </c>
      <c r="D9" s="6" t="s">
        <v>17</v>
      </c>
      <c r="E9" s="6" t="s">
        <v>18</v>
      </c>
      <c r="F9" s="6">
        <v>3460344</v>
      </c>
      <c r="G9" s="6" t="s">
        <v>23</v>
      </c>
      <c r="H9" s="53">
        <v>33000</v>
      </c>
      <c r="I9" s="6">
        <v>33000</v>
      </c>
      <c r="J9" s="13" t="s">
        <v>32</v>
      </c>
      <c r="K9" s="14">
        <v>7052286995</v>
      </c>
      <c r="L9" s="6">
        <v>160163</v>
      </c>
      <c r="M9" s="6" t="s">
        <v>35</v>
      </c>
      <c r="N9" s="9" t="s">
        <v>36</v>
      </c>
    </row>
    <row r="10" spans="2:14" s="4" customFormat="1" x14ac:dyDescent="0.25">
      <c r="B10" s="8">
        <v>5</v>
      </c>
      <c r="C10" s="7">
        <v>43108</v>
      </c>
      <c r="D10" s="6" t="s">
        <v>24</v>
      </c>
      <c r="E10" s="6" t="s">
        <v>18</v>
      </c>
      <c r="F10" s="6">
        <v>3460384</v>
      </c>
      <c r="G10" s="6" t="s">
        <v>22</v>
      </c>
      <c r="H10" s="53">
        <v>33000</v>
      </c>
      <c r="I10" s="6">
        <v>33000</v>
      </c>
      <c r="J10" s="13" t="s">
        <v>34</v>
      </c>
      <c r="K10" s="14">
        <v>7052060743</v>
      </c>
      <c r="L10" s="6">
        <v>160166</v>
      </c>
      <c r="M10" s="6" t="s">
        <v>28</v>
      </c>
      <c r="N10" s="9" t="s">
        <v>26</v>
      </c>
    </row>
    <row r="11" spans="2:14" s="3" customFormat="1" ht="15.75" x14ac:dyDescent="0.25">
      <c r="B11" s="61"/>
      <c r="C11" s="50"/>
      <c r="D11" s="436" t="s">
        <v>43</v>
      </c>
      <c r="E11" s="436"/>
      <c r="F11" s="436"/>
      <c r="G11" s="58"/>
      <c r="H11" s="307">
        <f>SUM(H6:H10)</f>
        <v>165000</v>
      </c>
      <c r="I11" s="21">
        <f>SUM(I6:I10)</f>
        <v>165000</v>
      </c>
      <c r="J11" s="59"/>
      <c r="K11" s="50"/>
      <c r="L11" s="60"/>
      <c r="M11" s="51"/>
      <c r="N11" s="62"/>
    </row>
    <row r="12" spans="2:14" s="3" customFormat="1" ht="16.5" thickBot="1" x14ac:dyDescent="0.3">
      <c r="B12" s="63"/>
      <c r="C12" s="64"/>
      <c r="D12" s="437" t="s">
        <v>39</v>
      </c>
      <c r="E12" s="437"/>
      <c r="F12" s="437"/>
      <c r="G12" s="65">
        <f>H5-H11</f>
        <v>7657711</v>
      </c>
      <c r="H12" s="308"/>
      <c r="I12" s="65"/>
      <c r="J12" s="66"/>
      <c r="K12" s="65"/>
      <c r="L12" s="67"/>
      <c r="M12" s="68"/>
      <c r="N12" s="69"/>
    </row>
    <row r="13" spans="2:14" x14ac:dyDescent="0.25">
      <c r="G13" s="18"/>
      <c r="K13" s="18"/>
      <c r="L13" s="19"/>
      <c r="M13" s="19"/>
    </row>
    <row r="14" spans="2:14" x14ac:dyDescent="0.25">
      <c r="C14" s="18" t="s">
        <v>606</v>
      </c>
      <c r="D14" s="18"/>
      <c r="E14" s="18"/>
      <c r="I14" s="20"/>
      <c r="K14" s="18" t="s">
        <v>40</v>
      </c>
      <c r="L14" s="18"/>
      <c r="M14" s="19"/>
    </row>
    <row r="15" spans="2:14" x14ac:dyDescent="0.25">
      <c r="C15" s="18" t="s">
        <v>41</v>
      </c>
      <c r="D15" s="18"/>
      <c r="E15" s="18"/>
      <c r="I15" s="20"/>
      <c r="K15" s="18" t="s">
        <v>44</v>
      </c>
      <c r="L15" s="18"/>
      <c r="M15" s="19"/>
    </row>
    <row r="16" spans="2:14" x14ac:dyDescent="0.25">
      <c r="C16" s="18" t="s">
        <v>42</v>
      </c>
      <c r="D16" s="18"/>
      <c r="E16" s="18"/>
      <c r="I16" s="20"/>
      <c r="K16" s="18" t="s">
        <v>45</v>
      </c>
      <c r="L16" s="18"/>
    </row>
    <row r="17" spans="11:11" x14ac:dyDescent="0.25">
      <c r="K17" s="18" t="s">
        <v>41</v>
      </c>
    </row>
  </sheetData>
  <mergeCells count="7">
    <mergeCell ref="D11:F11"/>
    <mergeCell ref="D12:F12"/>
    <mergeCell ref="B1:K1"/>
    <mergeCell ref="B2:N2"/>
    <mergeCell ref="D5:E5"/>
    <mergeCell ref="F5:G5"/>
    <mergeCell ref="B3:N3"/>
  </mergeCells>
  <pageMargins left="0.7" right="0.7" top="0.75" bottom="0.75" header="0.3" footer="0.3"/>
  <pageSetup paperSize="9" scale="73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B2:N57"/>
  <sheetViews>
    <sheetView topLeftCell="B32" zoomScaleNormal="100" zoomScaleSheetLayoutView="70" workbookViewId="0">
      <selection activeCell="B51" sqref="B51:F51"/>
    </sheetView>
  </sheetViews>
  <sheetFormatPr defaultRowHeight="15" x14ac:dyDescent="0.25"/>
  <cols>
    <col min="2" max="2" width="5.7109375" customWidth="1"/>
    <col min="3" max="3" width="16.5703125" customWidth="1"/>
    <col min="4" max="4" width="24.42578125" customWidth="1"/>
    <col min="5" max="5" width="19.42578125" customWidth="1"/>
    <col min="6" max="6" width="18.42578125" customWidth="1"/>
    <col min="7" max="7" width="16" hidden="1" customWidth="1"/>
    <col min="8" max="8" width="17" customWidth="1"/>
    <col min="9" max="9" width="15.140625" customWidth="1"/>
    <col min="10" max="10" width="15" customWidth="1"/>
    <col min="11" max="11" width="13.7109375" customWidth="1"/>
    <col min="13" max="13" width="15.5703125" customWidth="1"/>
    <col min="14" max="14" width="14.42578125" customWidth="1"/>
  </cols>
  <sheetData>
    <row r="2" spans="2:14" ht="28.5" x14ac:dyDescent="0.25">
      <c r="B2" s="443" t="s">
        <v>182</v>
      </c>
      <c r="C2" s="443"/>
      <c r="D2" s="443"/>
      <c r="E2" s="443"/>
      <c r="F2" s="443"/>
      <c r="G2" s="443"/>
      <c r="H2" s="443"/>
      <c r="I2" s="443"/>
      <c r="J2" s="443"/>
      <c r="K2" s="443"/>
      <c r="L2" s="443"/>
      <c r="M2" s="443"/>
      <c r="N2" s="443"/>
    </row>
    <row r="3" spans="2:14" ht="19.5" thickBot="1" x14ac:dyDescent="0.3">
      <c r="B3" s="1"/>
      <c r="C3" s="1"/>
      <c r="D3" s="1"/>
      <c r="E3" s="1"/>
      <c r="F3" s="1"/>
      <c r="G3" s="1"/>
      <c r="H3" s="1"/>
      <c r="I3" s="1"/>
      <c r="J3" s="1"/>
      <c r="K3" s="1"/>
    </row>
    <row r="4" spans="2:14" s="39" customFormat="1" ht="32.25" thickBot="1" x14ac:dyDescent="0.3">
      <c r="B4" s="126" t="s">
        <v>3</v>
      </c>
      <c r="C4" s="127" t="s">
        <v>1</v>
      </c>
      <c r="D4" s="127" t="s">
        <v>4</v>
      </c>
      <c r="E4" s="127" t="s">
        <v>2</v>
      </c>
      <c r="F4" s="127" t="s">
        <v>5</v>
      </c>
      <c r="G4" s="127" t="s">
        <v>6</v>
      </c>
      <c r="H4" s="128" t="s">
        <v>7</v>
      </c>
      <c r="I4" s="127" t="s">
        <v>8</v>
      </c>
      <c r="J4" s="127" t="s">
        <v>9</v>
      </c>
      <c r="K4" s="127" t="s">
        <v>10</v>
      </c>
      <c r="L4" s="127" t="s">
        <v>11</v>
      </c>
      <c r="M4" s="127" t="s">
        <v>12</v>
      </c>
      <c r="N4" s="129" t="s">
        <v>13</v>
      </c>
    </row>
    <row r="5" spans="2:14" s="5" customFormat="1" ht="16.5" thickBot="1" x14ac:dyDescent="0.3">
      <c r="B5" s="22"/>
      <c r="C5" s="23"/>
      <c r="D5" s="23"/>
      <c r="E5" s="444" t="s">
        <v>37</v>
      </c>
      <c r="F5" s="445"/>
      <c r="G5" s="446"/>
      <c r="H5" s="70">
        <f>SUM('08012018'!G12)</f>
        <v>7657711</v>
      </c>
      <c r="I5" s="23"/>
      <c r="J5" s="23"/>
      <c r="K5" s="23"/>
      <c r="L5" s="23"/>
      <c r="M5" s="23"/>
      <c r="N5" s="24"/>
    </row>
    <row r="6" spans="2:14" x14ac:dyDescent="0.25">
      <c r="B6" s="6">
        <v>1</v>
      </c>
      <c r="C6" s="27">
        <v>43109</v>
      </c>
      <c r="D6" s="28" t="s">
        <v>48</v>
      </c>
      <c r="E6" s="56" t="s">
        <v>47</v>
      </c>
      <c r="F6" s="56">
        <v>3460347</v>
      </c>
      <c r="G6" s="56" t="s">
        <v>83</v>
      </c>
      <c r="H6" s="57">
        <v>33000</v>
      </c>
      <c r="I6" s="57">
        <v>33000</v>
      </c>
      <c r="J6" s="57" t="s">
        <v>141</v>
      </c>
      <c r="K6" s="56">
        <v>9020246880</v>
      </c>
      <c r="L6" s="56">
        <v>160206</v>
      </c>
      <c r="M6" s="28" t="s">
        <v>128</v>
      </c>
      <c r="N6" s="31" t="s">
        <v>27</v>
      </c>
    </row>
    <row r="7" spans="2:14" x14ac:dyDescent="0.25">
      <c r="B7" s="6">
        <v>2</v>
      </c>
      <c r="C7" s="7">
        <v>43109</v>
      </c>
      <c r="D7" s="6" t="s">
        <v>49</v>
      </c>
      <c r="E7" s="53" t="s">
        <v>47</v>
      </c>
      <c r="F7" s="53">
        <v>3460355</v>
      </c>
      <c r="G7" s="53" t="s">
        <v>84</v>
      </c>
      <c r="H7" s="54">
        <v>33000</v>
      </c>
      <c r="I7" s="54">
        <v>33000</v>
      </c>
      <c r="J7" s="54" t="s">
        <v>142</v>
      </c>
      <c r="K7" s="53">
        <v>8035289864</v>
      </c>
      <c r="L7" s="53">
        <v>160207</v>
      </c>
      <c r="M7" s="6" t="s">
        <v>29</v>
      </c>
      <c r="N7" s="9" t="s">
        <v>26</v>
      </c>
    </row>
    <row r="8" spans="2:14" x14ac:dyDescent="0.25">
      <c r="B8" s="6">
        <v>3</v>
      </c>
      <c r="C8" s="7">
        <v>43109</v>
      </c>
      <c r="D8" s="6" t="s">
        <v>50</v>
      </c>
      <c r="E8" s="53" t="s">
        <v>47</v>
      </c>
      <c r="F8" s="53">
        <v>3460409</v>
      </c>
      <c r="G8" s="53" t="s">
        <v>85</v>
      </c>
      <c r="H8" s="54">
        <v>33000</v>
      </c>
      <c r="I8" s="54">
        <v>33000</v>
      </c>
      <c r="J8" s="54" t="s">
        <v>141</v>
      </c>
      <c r="K8" s="53">
        <v>8060219223</v>
      </c>
      <c r="L8" s="53">
        <v>160208</v>
      </c>
      <c r="M8" s="6" t="s">
        <v>29</v>
      </c>
      <c r="N8" s="9" t="s">
        <v>26</v>
      </c>
    </row>
    <row r="9" spans="2:14" x14ac:dyDescent="0.25">
      <c r="B9" s="6">
        <v>4</v>
      </c>
      <c r="C9" s="7">
        <v>43109</v>
      </c>
      <c r="D9" s="6" t="s">
        <v>51</v>
      </c>
      <c r="E9" s="53" t="s">
        <v>47</v>
      </c>
      <c r="F9" s="53">
        <v>3460417</v>
      </c>
      <c r="G9" s="53" t="s">
        <v>86</v>
      </c>
      <c r="H9" s="54">
        <v>33000</v>
      </c>
      <c r="I9" s="54">
        <v>33000</v>
      </c>
      <c r="J9" s="54" t="s">
        <v>143</v>
      </c>
      <c r="K9" s="53">
        <v>8033737139</v>
      </c>
      <c r="L9" s="53">
        <v>160209</v>
      </c>
      <c r="M9" s="6" t="s">
        <v>129</v>
      </c>
      <c r="N9" s="9" t="s">
        <v>26</v>
      </c>
    </row>
    <row r="10" spans="2:14" x14ac:dyDescent="0.25">
      <c r="B10" s="6">
        <v>5</v>
      </c>
      <c r="C10" s="7">
        <v>43109</v>
      </c>
      <c r="D10" s="6" t="s">
        <v>52</v>
      </c>
      <c r="E10" s="53" t="s">
        <v>47</v>
      </c>
      <c r="F10" s="53">
        <v>3460403</v>
      </c>
      <c r="G10" s="53" t="s">
        <v>87</v>
      </c>
      <c r="H10" s="54">
        <v>33000</v>
      </c>
      <c r="I10" s="54">
        <v>33000</v>
      </c>
      <c r="J10" s="54" t="s">
        <v>144</v>
      </c>
      <c r="K10" s="53">
        <v>8187839340</v>
      </c>
      <c r="L10" s="53">
        <v>160210</v>
      </c>
      <c r="M10" s="6" t="s">
        <v>128</v>
      </c>
      <c r="N10" s="9" t="s">
        <v>27</v>
      </c>
    </row>
    <row r="11" spans="2:14" x14ac:dyDescent="0.25">
      <c r="B11" s="6">
        <v>6</v>
      </c>
      <c r="C11" s="7">
        <v>43109</v>
      </c>
      <c r="D11" s="6" t="s">
        <v>53</v>
      </c>
      <c r="E11" s="53" t="s">
        <v>47</v>
      </c>
      <c r="F11" s="53">
        <v>3460559</v>
      </c>
      <c r="G11" s="53" t="s">
        <v>88</v>
      </c>
      <c r="H11" s="54">
        <v>33000</v>
      </c>
      <c r="I11" s="54">
        <v>33000</v>
      </c>
      <c r="J11" s="54" t="s">
        <v>145</v>
      </c>
      <c r="K11" s="53">
        <v>8148055511</v>
      </c>
      <c r="L11" s="53">
        <v>160211</v>
      </c>
      <c r="M11" s="6" t="s">
        <v>29</v>
      </c>
      <c r="N11" s="9" t="s">
        <v>26</v>
      </c>
    </row>
    <row r="12" spans="2:14" x14ac:dyDescent="0.25">
      <c r="B12" s="6">
        <v>7</v>
      </c>
      <c r="C12" s="7">
        <v>43109</v>
      </c>
      <c r="D12" s="6" t="s">
        <v>14</v>
      </c>
      <c r="E12" s="53" t="s">
        <v>47</v>
      </c>
      <c r="F12" s="53" t="s">
        <v>25</v>
      </c>
      <c r="G12" s="53" t="s">
        <v>89</v>
      </c>
      <c r="H12" s="54">
        <v>33000</v>
      </c>
      <c r="I12" s="54">
        <v>33000</v>
      </c>
      <c r="J12" s="54" t="s">
        <v>146</v>
      </c>
      <c r="K12" s="53">
        <v>8165558054</v>
      </c>
      <c r="L12" s="53">
        <v>160213</v>
      </c>
      <c r="M12" s="6" t="s">
        <v>130</v>
      </c>
      <c r="N12" s="9" t="s">
        <v>140</v>
      </c>
    </row>
    <row r="13" spans="2:14" x14ac:dyDescent="0.25">
      <c r="B13" s="6">
        <v>8</v>
      </c>
      <c r="C13" s="7">
        <v>43109</v>
      </c>
      <c r="D13" s="6" t="s">
        <v>54</v>
      </c>
      <c r="E13" s="53" t="s">
        <v>47</v>
      </c>
      <c r="F13" s="53">
        <v>3460382</v>
      </c>
      <c r="G13" s="53" t="s">
        <v>90</v>
      </c>
      <c r="H13" s="54">
        <v>33000</v>
      </c>
      <c r="I13" s="54">
        <v>33000</v>
      </c>
      <c r="J13" s="54" t="s">
        <v>147</v>
      </c>
      <c r="K13" s="53">
        <v>8163936075</v>
      </c>
      <c r="L13" s="53">
        <v>160217</v>
      </c>
      <c r="M13" s="6" t="s">
        <v>29</v>
      </c>
      <c r="N13" s="9" t="s">
        <v>26</v>
      </c>
    </row>
    <row r="14" spans="2:14" x14ac:dyDescent="0.25">
      <c r="B14" s="6">
        <v>9</v>
      </c>
      <c r="C14" s="7">
        <v>43109</v>
      </c>
      <c r="D14" s="6" t="s">
        <v>55</v>
      </c>
      <c r="E14" s="53" t="s">
        <v>47</v>
      </c>
      <c r="F14" s="53">
        <v>3460464</v>
      </c>
      <c r="G14" s="53" t="s">
        <v>91</v>
      </c>
      <c r="H14" s="54">
        <v>40000</v>
      </c>
      <c r="I14" s="54">
        <v>40000</v>
      </c>
      <c r="J14" s="54" t="s">
        <v>148</v>
      </c>
      <c r="K14" s="53">
        <v>8143989793</v>
      </c>
      <c r="L14" s="53">
        <v>160219</v>
      </c>
      <c r="M14" s="6" t="s">
        <v>128</v>
      </c>
      <c r="N14" s="9" t="s">
        <v>27</v>
      </c>
    </row>
    <row r="15" spans="2:14" ht="16.5" customHeight="1" x14ac:dyDescent="0.25">
      <c r="B15" s="6">
        <v>10</v>
      </c>
      <c r="C15" s="7">
        <v>43109</v>
      </c>
      <c r="D15" s="6" t="s">
        <v>56</v>
      </c>
      <c r="E15" s="53" t="s">
        <v>47</v>
      </c>
      <c r="F15" s="53">
        <v>3460359</v>
      </c>
      <c r="G15" s="53" t="s">
        <v>92</v>
      </c>
      <c r="H15" s="54">
        <v>33000</v>
      </c>
      <c r="I15" s="54">
        <v>33000</v>
      </c>
      <c r="J15" s="55" t="s">
        <v>149</v>
      </c>
      <c r="K15" s="52">
        <v>8030941647</v>
      </c>
      <c r="L15" s="53">
        <v>160226</v>
      </c>
      <c r="M15" s="6" t="s">
        <v>29</v>
      </c>
      <c r="N15" s="9" t="s">
        <v>26</v>
      </c>
    </row>
    <row r="16" spans="2:14" ht="16.5" customHeight="1" x14ac:dyDescent="0.25">
      <c r="B16" s="6">
        <v>11</v>
      </c>
      <c r="C16" s="7">
        <v>43109</v>
      </c>
      <c r="D16" s="6" t="s">
        <v>57</v>
      </c>
      <c r="E16" s="53" t="s">
        <v>47</v>
      </c>
      <c r="F16" s="53">
        <v>3460571</v>
      </c>
      <c r="G16" s="53" t="s">
        <v>93</v>
      </c>
      <c r="H16" s="54">
        <v>33000</v>
      </c>
      <c r="I16" s="54">
        <v>33000</v>
      </c>
      <c r="J16" s="54" t="s">
        <v>150</v>
      </c>
      <c r="K16" s="53">
        <v>8176381815</v>
      </c>
      <c r="L16" s="53">
        <v>160228</v>
      </c>
      <c r="M16" s="6" t="s">
        <v>128</v>
      </c>
      <c r="N16" s="9" t="s">
        <v>27</v>
      </c>
    </row>
    <row r="17" spans="2:14" ht="16.5" customHeight="1" x14ac:dyDescent="0.25">
      <c r="B17" s="6">
        <v>12</v>
      </c>
      <c r="C17" s="7">
        <v>43109</v>
      </c>
      <c r="D17" s="6" t="s">
        <v>55</v>
      </c>
      <c r="E17" s="53" t="s">
        <v>47</v>
      </c>
      <c r="F17" s="53">
        <v>3460465</v>
      </c>
      <c r="G17" s="53" t="s">
        <v>94</v>
      </c>
      <c r="H17" s="54">
        <v>40000</v>
      </c>
      <c r="I17" s="54">
        <v>40000</v>
      </c>
      <c r="J17" s="54" t="s">
        <v>151</v>
      </c>
      <c r="K17" s="53">
        <v>8038955493</v>
      </c>
      <c r="L17" s="53">
        <v>160229</v>
      </c>
      <c r="M17" s="6" t="s">
        <v>131</v>
      </c>
      <c r="N17" s="9" t="s">
        <v>139</v>
      </c>
    </row>
    <row r="18" spans="2:14" ht="16.5" customHeight="1" x14ac:dyDescent="0.25">
      <c r="B18" s="6">
        <v>13</v>
      </c>
      <c r="C18" s="7">
        <v>43109</v>
      </c>
      <c r="D18" s="6" t="s">
        <v>53</v>
      </c>
      <c r="E18" s="53" t="s">
        <v>47</v>
      </c>
      <c r="F18" s="53">
        <v>3460560</v>
      </c>
      <c r="G18" s="53" t="s">
        <v>95</v>
      </c>
      <c r="H18" s="54">
        <v>33000</v>
      </c>
      <c r="I18" s="54">
        <v>33000</v>
      </c>
      <c r="J18" s="54" t="s">
        <v>152</v>
      </c>
      <c r="K18" s="53">
        <v>8056815445</v>
      </c>
      <c r="L18" s="53">
        <v>160230</v>
      </c>
      <c r="M18" s="6" t="s">
        <v>29</v>
      </c>
      <c r="N18" s="9" t="s">
        <v>26</v>
      </c>
    </row>
    <row r="19" spans="2:14" ht="16.5" customHeight="1" x14ac:dyDescent="0.25">
      <c r="B19" s="6">
        <v>14</v>
      </c>
      <c r="C19" s="7">
        <v>43109</v>
      </c>
      <c r="D19" s="6" t="s">
        <v>58</v>
      </c>
      <c r="E19" s="53" t="s">
        <v>47</v>
      </c>
      <c r="F19" s="53">
        <v>3460555</v>
      </c>
      <c r="G19" s="53" t="s">
        <v>96</v>
      </c>
      <c r="H19" s="54">
        <v>33000</v>
      </c>
      <c r="I19" s="54">
        <v>33000</v>
      </c>
      <c r="J19" s="54" t="s">
        <v>153</v>
      </c>
      <c r="K19" s="53">
        <v>8148055511</v>
      </c>
      <c r="L19" s="53">
        <v>160231</v>
      </c>
      <c r="M19" s="6" t="s">
        <v>29</v>
      </c>
      <c r="N19" s="9" t="s">
        <v>26</v>
      </c>
    </row>
    <row r="20" spans="2:14" ht="16.5" customHeight="1" x14ac:dyDescent="0.25">
      <c r="B20" s="6">
        <v>15</v>
      </c>
      <c r="C20" s="7">
        <v>43109</v>
      </c>
      <c r="D20" s="6" t="s">
        <v>54</v>
      </c>
      <c r="E20" s="6" t="s">
        <v>47</v>
      </c>
      <c r="F20" s="53">
        <v>3460383</v>
      </c>
      <c r="G20" s="6" t="s">
        <v>97</v>
      </c>
      <c r="H20" s="71">
        <v>33000</v>
      </c>
      <c r="I20" s="71">
        <v>33000</v>
      </c>
      <c r="J20" s="13" t="s">
        <v>154</v>
      </c>
      <c r="K20" s="14">
        <v>8166660597</v>
      </c>
      <c r="L20" s="6">
        <v>160232</v>
      </c>
      <c r="M20" s="6" t="s">
        <v>29</v>
      </c>
      <c r="N20" s="9" t="s">
        <v>26</v>
      </c>
    </row>
    <row r="21" spans="2:14" ht="16.5" customHeight="1" x14ac:dyDescent="0.25">
      <c r="B21" s="6">
        <v>16</v>
      </c>
      <c r="C21" s="7">
        <v>43109</v>
      </c>
      <c r="D21" s="6" t="s">
        <v>59</v>
      </c>
      <c r="E21" s="6" t="s">
        <v>47</v>
      </c>
      <c r="F21" s="53">
        <v>3460551</v>
      </c>
      <c r="G21" s="6" t="s">
        <v>98</v>
      </c>
      <c r="H21" s="71">
        <v>33000</v>
      </c>
      <c r="I21" s="71">
        <v>33000</v>
      </c>
      <c r="J21" s="13" t="s">
        <v>155</v>
      </c>
      <c r="K21" s="14">
        <v>8062902632</v>
      </c>
      <c r="L21" s="6">
        <v>160234</v>
      </c>
      <c r="M21" s="6" t="s">
        <v>29</v>
      </c>
      <c r="N21" s="9" t="s">
        <v>26</v>
      </c>
    </row>
    <row r="22" spans="2:14" ht="16.5" customHeight="1" x14ac:dyDescent="0.25">
      <c r="B22" s="6">
        <v>17</v>
      </c>
      <c r="C22" s="7">
        <v>43109</v>
      </c>
      <c r="D22" s="6" t="s">
        <v>60</v>
      </c>
      <c r="E22" s="6" t="s">
        <v>47</v>
      </c>
      <c r="F22" s="53">
        <v>3460405</v>
      </c>
      <c r="G22" s="6" t="s">
        <v>99</v>
      </c>
      <c r="H22" s="71">
        <v>45000</v>
      </c>
      <c r="I22" s="71">
        <v>45000</v>
      </c>
      <c r="J22" s="13" t="s">
        <v>146</v>
      </c>
      <c r="K22" s="14">
        <v>8157352153</v>
      </c>
      <c r="L22" s="6">
        <v>160237</v>
      </c>
      <c r="M22" s="6" t="s">
        <v>129</v>
      </c>
      <c r="N22" s="9" t="s">
        <v>26</v>
      </c>
    </row>
    <row r="23" spans="2:14" ht="16.5" customHeight="1" x14ac:dyDescent="0.25">
      <c r="B23" s="6">
        <v>18</v>
      </c>
      <c r="C23" s="7">
        <v>43109</v>
      </c>
      <c r="D23" s="6" t="s">
        <v>61</v>
      </c>
      <c r="E23" s="6" t="s">
        <v>47</v>
      </c>
      <c r="F23" s="53">
        <v>3460528</v>
      </c>
      <c r="G23" s="6" t="s">
        <v>100</v>
      </c>
      <c r="H23" s="71">
        <v>33000</v>
      </c>
      <c r="I23" s="71">
        <v>33000</v>
      </c>
      <c r="J23" s="16" t="s">
        <v>156</v>
      </c>
      <c r="K23" s="17">
        <v>8031881122</v>
      </c>
      <c r="L23" s="6">
        <v>160238</v>
      </c>
      <c r="M23" s="6" t="s">
        <v>132</v>
      </c>
      <c r="N23" s="9" t="s">
        <v>132</v>
      </c>
    </row>
    <row r="24" spans="2:14" ht="16.5" customHeight="1" x14ac:dyDescent="0.25">
      <c r="B24" s="6">
        <v>19</v>
      </c>
      <c r="C24" s="7">
        <v>43109</v>
      </c>
      <c r="D24" s="6" t="s">
        <v>62</v>
      </c>
      <c r="E24" s="6" t="s">
        <v>47</v>
      </c>
      <c r="F24" s="53">
        <v>3460379</v>
      </c>
      <c r="G24" s="6" t="s">
        <v>101</v>
      </c>
      <c r="H24" s="71">
        <v>33000</v>
      </c>
      <c r="I24" s="71">
        <v>33000</v>
      </c>
      <c r="J24" s="13" t="s">
        <v>157</v>
      </c>
      <c r="K24" s="14">
        <v>7035472592</v>
      </c>
      <c r="L24" s="6">
        <v>160239</v>
      </c>
      <c r="M24" s="6" t="s">
        <v>29</v>
      </c>
      <c r="N24" s="9" t="s">
        <v>26</v>
      </c>
    </row>
    <row r="25" spans="2:14" ht="16.5" customHeight="1" x14ac:dyDescent="0.25">
      <c r="B25" s="6">
        <v>20</v>
      </c>
      <c r="C25" s="7">
        <v>43109</v>
      </c>
      <c r="D25" s="6" t="s">
        <v>63</v>
      </c>
      <c r="E25" s="6" t="s">
        <v>47</v>
      </c>
      <c r="F25" s="53">
        <v>3460553</v>
      </c>
      <c r="G25" s="14" t="s">
        <v>102</v>
      </c>
      <c r="H25" s="13">
        <v>33000</v>
      </c>
      <c r="I25" s="13">
        <v>33000</v>
      </c>
      <c r="J25" s="13" t="s">
        <v>158</v>
      </c>
      <c r="K25" s="14">
        <v>8133728810</v>
      </c>
      <c r="L25" s="6">
        <v>160240</v>
      </c>
      <c r="M25" s="6" t="s">
        <v>29</v>
      </c>
      <c r="N25" s="9" t="s">
        <v>26</v>
      </c>
    </row>
    <row r="26" spans="2:14" ht="16.5" customHeight="1" x14ac:dyDescent="0.25">
      <c r="B26" s="6">
        <v>21</v>
      </c>
      <c r="C26" s="7">
        <v>43109</v>
      </c>
      <c r="D26" s="6" t="s">
        <v>59</v>
      </c>
      <c r="E26" s="6" t="s">
        <v>47</v>
      </c>
      <c r="F26" s="53">
        <v>3460552</v>
      </c>
      <c r="G26" s="6" t="s">
        <v>103</v>
      </c>
      <c r="H26" s="71">
        <v>33000</v>
      </c>
      <c r="I26" s="71">
        <v>33000</v>
      </c>
      <c r="J26" s="13" t="s">
        <v>159</v>
      </c>
      <c r="K26" s="14">
        <v>8060791951</v>
      </c>
      <c r="L26" s="6">
        <v>160243</v>
      </c>
      <c r="M26" s="6" t="s">
        <v>29</v>
      </c>
      <c r="N26" s="9" t="s">
        <v>26</v>
      </c>
    </row>
    <row r="27" spans="2:14" ht="16.5" customHeight="1" x14ac:dyDescent="0.25">
      <c r="B27" s="6">
        <v>22</v>
      </c>
      <c r="C27" s="7">
        <v>43109</v>
      </c>
      <c r="D27" s="6" t="s">
        <v>64</v>
      </c>
      <c r="E27" s="6" t="s">
        <v>47</v>
      </c>
      <c r="F27" s="53">
        <v>3460268</v>
      </c>
      <c r="G27" s="6" t="s">
        <v>104</v>
      </c>
      <c r="H27" s="71">
        <v>45000</v>
      </c>
      <c r="I27" s="71">
        <v>45000</v>
      </c>
      <c r="J27" s="13" t="s">
        <v>160</v>
      </c>
      <c r="K27" s="14">
        <v>7035344893</v>
      </c>
      <c r="L27" s="6">
        <v>160244</v>
      </c>
      <c r="M27" s="6" t="s">
        <v>133</v>
      </c>
      <c r="N27" s="9" t="s">
        <v>134</v>
      </c>
    </row>
    <row r="28" spans="2:14" ht="16.5" customHeight="1" x14ac:dyDescent="0.25">
      <c r="B28" s="6">
        <v>23</v>
      </c>
      <c r="C28" s="7">
        <v>43109</v>
      </c>
      <c r="D28" s="6" t="s">
        <v>65</v>
      </c>
      <c r="E28" s="6" t="s">
        <v>47</v>
      </c>
      <c r="F28" s="53">
        <v>3460561</v>
      </c>
      <c r="G28" s="6" t="s">
        <v>105</v>
      </c>
      <c r="H28" s="71">
        <v>33000</v>
      </c>
      <c r="I28" s="71">
        <v>33000</v>
      </c>
      <c r="J28" s="13" t="s">
        <v>161</v>
      </c>
      <c r="K28" s="14">
        <v>8066745983</v>
      </c>
      <c r="L28" s="6">
        <v>160245</v>
      </c>
      <c r="M28" s="6" t="s">
        <v>29</v>
      </c>
      <c r="N28" s="9" t="s">
        <v>26</v>
      </c>
    </row>
    <row r="29" spans="2:14" ht="16.5" customHeight="1" x14ac:dyDescent="0.25">
      <c r="B29" s="6">
        <v>24</v>
      </c>
      <c r="C29" s="7">
        <v>43109</v>
      </c>
      <c r="D29" s="6" t="s">
        <v>15</v>
      </c>
      <c r="E29" s="6" t="s">
        <v>47</v>
      </c>
      <c r="F29" s="53">
        <v>3460468</v>
      </c>
      <c r="G29" s="6" t="s">
        <v>162</v>
      </c>
      <c r="H29" s="71">
        <v>33000</v>
      </c>
      <c r="I29" s="71">
        <v>33000</v>
      </c>
      <c r="J29" s="13" t="s">
        <v>33</v>
      </c>
      <c r="K29" s="14">
        <v>8061764701</v>
      </c>
      <c r="L29" s="6">
        <v>160246</v>
      </c>
      <c r="M29" s="6" t="s">
        <v>135</v>
      </c>
      <c r="N29" s="9" t="s">
        <v>138</v>
      </c>
    </row>
    <row r="30" spans="2:14" ht="16.5" customHeight="1" x14ac:dyDescent="0.25">
      <c r="B30" s="6">
        <v>25</v>
      </c>
      <c r="C30" s="7">
        <v>43109</v>
      </c>
      <c r="D30" s="6" t="s">
        <v>66</v>
      </c>
      <c r="E30" s="6" t="s">
        <v>47</v>
      </c>
      <c r="F30" s="53">
        <v>3460558</v>
      </c>
      <c r="G30" s="6" t="s">
        <v>106</v>
      </c>
      <c r="H30" s="71">
        <v>33000</v>
      </c>
      <c r="I30" s="71">
        <v>33000</v>
      </c>
      <c r="J30" s="16" t="s">
        <v>163</v>
      </c>
      <c r="K30" s="17">
        <v>8067901167</v>
      </c>
      <c r="L30" s="6">
        <v>160247</v>
      </c>
      <c r="M30" s="6" t="s">
        <v>29</v>
      </c>
      <c r="N30" s="9" t="s">
        <v>26</v>
      </c>
    </row>
    <row r="31" spans="2:14" ht="16.5" customHeight="1" x14ac:dyDescent="0.25">
      <c r="B31" s="6">
        <v>26</v>
      </c>
      <c r="C31" s="7">
        <v>43109</v>
      </c>
      <c r="D31" s="6" t="s">
        <v>60</v>
      </c>
      <c r="E31" s="6" t="s">
        <v>47</v>
      </c>
      <c r="F31" s="53">
        <v>3460406</v>
      </c>
      <c r="G31" s="6" t="s">
        <v>107</v>
      </c>
      <c r="H31" s="71">
        <v>45000</v>
      </c>
      <c r="I31" s="71">
        <v>45000</v>
      </c>
      <c r="J31" s="13" t="s">
        <v>146</v>
      </c>
      <c r="K31" s="14">
        <v>8157352153</v>
      </c>
      <c r="L31" s="6">
        <v>160248</v>
      </c>
      <c r="M31" s="6" t="s">
        <v>29</v>
      </c>
      <c r="N31" s="9" t="s">
        <v>26</v>
      </c>
    </row>
    <row r="32" spans="2:14" s="301" customFormat="1" ht="16.5" customHeight="1" x14ac:dyDescent="0.25">
      <c r="B32" s="6">
        <v>27</v>
      </c>
      <c r="C32" s="294">
        <v>43109</v>
      </c>
      <c r="D32" s="295" t="s">
        <v>67</v>
      </c>
      <c r="E32" s="295" t="s">
        <v>47</v>
      </c>
      <c r="F32" s="296">
        <v>3460320</v>
      </c>
      <c r="G32" s="295" t="s">
        <v>108</v>
      </c>
      <c r="H32" s="297">
        <v>33000</v>
      </c>
      <c r="I32" s="297">
        <v>33000</v>
      </c>
      <c r="J32" s="298" t="s">
        <v>164</v>
      </c>
      <c r="K32" s="299">
        <v>8136517177</v>
      </c>
      <c r="L32" s="295">
        <v>160249</v>
      </c>
      <c r="M32" s="295" t="s">
        <v>35</v>
      </c>
      <c r="N32" s="300" t="s">
        <v>36</v>
      </c>
    </row>
    <row r="33" spans="2:14" ht="16.5" customHeight="1" x14ac:dyDescent="0.25">
      <c r="B33" s="6">
        <v>28</v>
      </c>
      <c r="C33" s="7">
        <v>43109</v>
      </c>
      <c r="D33" s="6" t="s">
        <v>68</v>
      </c>
      <c r="E33" s="6" t="s">
        <v>47</v>
      </c>
      <c r="F33" s="53">
        <v>3462064</v>
      </c>
      <c r="G33" s="6" t="s">
        <v>109</v>
      </c>
      <c r="H33" s="71">
        <v>30000</v>
      </c>
      <c r="I33" s="71">
        <v>30000</v>
      </c>
      <c r="J33" s="13" t="s">
        <v>165</v>
      </c>
      <c r="K33" s="14">
        <v>9027448494</v>
      </c>
      <c r="L33" s="6">
        <v>160250</v>
      </c>
      <c r="M33" s="6" t="s">
        <v>29</v>
      </c>
      <c r="N33" s="9" t="s">
        <v>29</v>
      </c>
    </row>
    <row r="34" spans="2:14" x14ac:dyDescent="0.25">
      <c r="B34" s="6">
        <v>29</v>
      </c>
      <c r="C34" s="7">
        <v>43109</v>
      </c>
      <c r="D34" s="6" t="s">
        <v>57</v>
      </c>
      <c r="E34" s="6" t="s">
        <v>47</v>
      </c>
      <c r="F34" s="53">
        <v>3460570</v>
      </c>
      <c r="G34" s="6" t="s">
        <v>110</v>
      </c>
      <c r="H34" s="71">
        <v>33000</v>
      </c>
      <c r="I34" s="71">
        <v>33000</v>
      </c>
      <c r="J34" s="55" t="s">
        <v>166</v>
      </c>
      <c r="K34" s="52">
        <v>8034541625</v>
      </c>
      <c r="L34" s="6">
        <v>160251</v>
      </c>
      <c r="M34" s="6" t="s">
        <v>128</v>
      </c>
      <c r="N34" s="9" t="s">
        <v>128</v>
      </c>
    </row>
    <row r="35" spans="2:14" x14ac:dyDescent="0.25">
      <c r="B35" s="6">
        <v>30</v>
      </c>
      <c r="C35" s="7">
        <v>43109</v>
      </c>
      <c r="D35" s="6" t="s">
        <v>69</v>
      </c>
      <c r="E35" s="6" t="s">
        <v>47</v>
      </c>
      <c r="F35" s="53">
        <v>3461751</v>
      </c>
      <c r="G35" s="6" t="s">
        <v>111</v>
      </c>
      <c r="H35" s="71">
        <v>30000</v>
      </c>
      <c r="I35" s="71">
        <v>30000</v>
      </c>
      <c r="J35" s="13" t="s">
        <v>145</v>
      </c>
      <c r="K35" s="14">
        <v>7033478942</v>
      </c>
      <c r="L35" s="6">
        <v>160252</v>
      </c>
      <c r="M35" s="6" t="s">
        <v>29</v>
      </c>
      <c r="N35" s="9" t="s">
        <v>29</v>
      </c>
    </row>
    <row r="36" spans="2:14" x14ac:dyDescent="0.25">
      <c r="B36" s="6">
        <v>31</v>
      </c>
      <c r="C36" s="7">
        <v>43109</v>
      </c>
      <c r="D36" s="6" t="s">
        <v>70</v>
      </c>
      <c r="E36" s="6" t="s">
        <v>47</v>
      </c>
      <c r="F36" s="53">
        <v>3460327</v>
      </c>
      <c r="G36" s="6" t="s">
        <v>112</v>
      </c>
      <c r="H36" s="71">
        <v>40000</v>
      </c>
      <c r="I36" s="71">
        <v>40000</v>
      </c>
      <c r="J36" s="13" t="s">
        <v>167</v>
      </c>
      <c r="K36" s="14">
        <v>8069074024</v>
      </c>
      <c r="L36" s="6">
        <v>160253</v>
      </c>
      <c r="M36" s="6" t="s">
        <v>128</v>
      </c>
      <c r="N36" s="9" t="s">
        <v>128</v>
      </c>
    </row>
    <row r="37" spans="2:14" x14ac:dyDescent="0.25">
      <c r="B37" s="6">
        <v>32</v>
      </c>
      <c r="C37" s="7">
        <v>43109</v>
      </c>
      <c r="D37" s="6" t="s">
        <v>71</v>
      </c>
      <c r="E37" s="6" t="s">
        <v>47</v>
      </c>
      <c r="F37" s="53">
        <v>3460476</v>
      </c>
      <c r="G37" s="6" t="s">
        <v>113</v>
      </c>
      <c r="H37" s="71">
        <v>33000</v>
      </c>
      <c r="I37" s="71">
        <v>33000</v>
      </c>
      <c r="J37" s="13" t="s">
        <v>168</v>
      </c>
      <c r="K37" s="14">
        <v>8170744496</v>
      </c>
      <c r="L37" s="6">
        <v>160254</v>
      </c>
      <c r="M37" s="6" t="s">
        <v>132</v>
      </c>
      <c r="N37" s="9" t="s">
        <v>132</v>
      </c>
    </row>
    <row r="38" spans="2:14" x14ac:dyDescent="0.25">
      <c r="B38" s="6">
        <v>33</v>
      </c>
      <c r="C38" s="7">
        <v>43109</v>
      </c>
      <c r="D38" s="6" t="s">
        <v>72</v>
      </c>
      <c r="E38" s="6" t="s">
        <v>47</v>
      </c>
      <c r="F38" s="53">
        <v>3460269</v>
      </c>
      <c r="G38" s="6" t="s">
        <v>114</v>
      </c>
      <c r="H38" s="71">
        <v>45000</v>
      </c>
      <c r="I38" s="71">
        <v>45000</v>
      </c>
      <c r="J38" s="13" t="s">
        <v>169</v>
      </c>
      <c r="K38" s="14">
        <v>8022554338</v>
      </c>
      <c r="L38" s="6">
        <v>160255</v>
      </c>
      <c r="M38" s="6" t="s">
        <v>136</v>
      </c>
      <c r="N38" s="9" t="s">
        <v>136</v>
      </c>
    </row>
    <row r="39" spans="2:14" x14ac:dyDescent="0.25">
      <c r="B39" s="6">
        <v>34</v>
      </c>
      <c r="C39" s="7">
        <v>43109</v>
      </c>
      <c r="D39" s="6" t="s">
        <v>73</v>
      </c>
      <c r="E39" s="6" t="s">
        <v>47</v>
      </c>
      <c r="F39" s="53">
        <v>3460401</v>
      </c>
      <c r="G39" s="6" t="s">
        <v>115</v>
      </c>
      <c r="H39" s="71">
        <v>45000</v>
      </c>
      <c r="I39" s="71">
        <v>45000</v>
      </c>
      <c r="J39" s="13" t="s">
        <v>170</v>
      </c>
      <c r="K39" s="14">
        <v>7039269912</v>
      </c>
      <c r="L39" s="6">
        <v>160256</v>
      </c>
      <c r="M39" s="6" t="s">
        <v>135</v>
      </c>
      <c r="N39" s="9" t="s">
        <v>138</v>
      </c>
    </row>
    <row r="40" spans="2:14" x14ac:dyDescent="0.25">
      <c r="B40" s="6">
        <v>35</v>
      </c>
      <c r="C40" s="7">
        <v>43109</v>
      </c>
      <c r="D40" s="6" t="s">
        <v>63</v>
      </c>
      <c r="E40" s="6" t="s">
        <v>47</v>
      </c>
      <c r="F40" s="53">
        <v>3460554</v>
      </c>
      <c r="G40" s="6" t="s">
        <v>116</v>
      </c>
      <c r="H40" s="71">
        <v>33000</v>
      </c>
      <c r="I40" s="71">
        <v>33000</v>
      </c>
      <c r="J40" s="13" t="s">
        <v>171</v>
      </c>
      <c r="K40" s="14">
        <v>8063602648</v>
      </c>
      <c r="L40" s="6">
        <v>160257</v>
      </c>
      <c r="M40" s="6" t="s">
        <v>29</v>
      </c>
      <c r="N40" s="9" t="s">
        <v>26</v>
      </c>
    </row>
    <row r="41" spans="2:14" x14ac:dyDescent="0.25">
      <c r="B41" s="6">
        <v>36</v>
      </c>
      <c r="C41" s="7">
        <v>43109</v>
      </c>
      <c r="D41" s="6" t="s">
        <v>74</v>
      </c>
      <c r="E41" s="6" t="s">
        <v>47</v>
      </c>
      <c r="F41" s="53">
        <v>3460342</v>
      </c>
      <c r="G41" s="6" t="s">
        <v>117</v>
      </c>
      <c r="H41" s="71">
        <v>33000</v>
      </c>
      <c r="I41" s="71">
        <v>33000</v>
      </c>
      <c r="J41" s="13" t="s">
        <v>172</v>
      </c>
      <c r="K41" s="14">
        <v>9032653169</v>
      </c>
      <c r="L41" s="6">
        <v>160258</v>
      </c>
      <c r="M41" s="6" t="s">
        <v>137</v>
      </c>
      <c r="N41" s="9" t="s">
        <v>134</v>
      </c>
    </row>
    <row r="42" spans="2:14" x14ac:dyDescent="0.25">
      <c r="B42" s="6">
        <v>37</v>
      </c>
      <c r="C42" s="7">
        <v>43109</v>
      </c>
      <c r="D42" s="6" t="s">
        <v>75</v>
      </c>
      <c r="E42" s="6" t="s">
        <v>47</v>
      </c>
      <c r="F42" s="53">
        <v>3462052</v>
      </c>
      <c r="G42" s="6" t="s">
        <v>118</v>
      </c>
      <c r="H42" s="71">
        <v>30000</v>
      </c>
      <c r="I42" s="71">
        <v>30000</v>
      </c>
      <c r="J42" s="13" t="s">
        <v>173</v>
      </c>
      <c r="K42" s="14">
        <v>8064485836</v>
      </c>
      <c r="L42" s="6">
        <v>160260</v>
      </c>
      <c r="M42" s="6" t="s">
        <v>29</v>
      </c>
      <c r="N42" s="9" t="s">
        <v>26</v>
      </c>
    </row>
    <row r="43" spans="2:14" x14ac:dyDescent="0.25">
      <c r="B43" s="6">
        <v>38</v>
      </c>
      <c r="C43" s="7">
        <v>43109</v>
      </c>
      <c r="D43" s="6" t="s">
        <v>76</v>
      </c>
      <c r="E43" s="6" t="s">
        <v>47</v>
      </c>
      <c r="F43" s="53">
        <v>3461755</v>
      </c>
      <c r="G43" s="6" t="s">
        <v>119</v>
      </c>
      <c r="H43" s="71">
        <v>30000</v>
      </c>
      <c r="I43" s="71">
        <v>30000</v>
      </c>
      <c r="J43" s="13" t="s">
        <v>174</v>
      </c>
      <c r="K43" s="14">
        <v>9034407383</v>
      </c>
      <c r="L43" s="6">
        <v>160261</v>
      </c>
      <c r="M43" s="6" t="s">
        <v>29</v>
      </c>
      <c r="N43" s="9" t="s">
        <v>26</v>
      </c>
    </row>
    <row r="44" spans="2:14" x14ac:dyDescent="0.25">
      <c r="B44" s="6">
        <v>39</v>
      </c>
      <c r="C44" s="7">
        <v>43109</v>
      </c>
      <c r="D44" s="6" t="s">
        <v>77</v>
      </c>
      <c r="E44" s="6" t="s">
        <v>47</v>
      </c>
      <c r="F44" s="53">
        <v>3462061</v>
      </c>
      <c r="G44" s="6" t="s">
        <v>120</v>
      </c>
      <c r="H44" s="71">
        <v>30000</v>
      </c>
      <c r="I44" s="71">
        <v>30000</v>
      </c>
      <c r="J44" s="13" t="s">
        <v>175</v>
      </c>
      <c r="K44" s="14">
        <v>7084010898</v>
      </c>
      <c r="L44" s="6">
        <v>160262</v>
      </c>
      <c r="M44" s="6" t="s">
        <v>29</v>
      </c>
      <c r="N44" s="9" t="s">
        <v>26</v>
      </c>
    </row>
    <row r="45" spans="2:14" x14ac:dyDescent="0.25">
      <c r="B45" s="6">
        <v>40</v>
      </c>
      <c r="C45" s="7">
        <v>43109</v>
      </c>
      <c r="D45" s="6" t="s">
        <v>78</v>
      </c>
      <c r="E45" s="6" t="s">
        <v>47</v>
      </c>
      <c r="F45" s="53">
        <v>3462077</v>
      </c>
      <c r="G45" s="6" t="s">
        <v>121</v>
      </c>
      <c r="H45" s="71">
        <v>30000</v>
      </c>
      <c r="I45" s="71">
        <v>30000</v>
      </c>
      <c r="J45" s="13" t="s">
        <v>176</v>
      </c>
      <c r="K45" s="14">
        <v>8035778141</v>
      </c>
      <c r="L45" s="6">
        <v>160263</v>
      </c>
      <c r="M45" s="6" t="s">
        <v>29</v>
      </c>
      <c r="N45" s="9" t="s">
        <v>26</v>
      </c>
    </row>
    <row r="46" spans="2:14" x14ac:dyDescent="0.25">
      <c r="B46" s="6">
        <v>41</v>
      </c>
      <c r="C46" s="7">
        <v>43109</v>
      </c>
      <c r="D46" s="6" t="s">
        <v>79</v>
      </c>
      <c r="E46" s="6" t="s">
        <v>47</v>
      </c>
      <c r="F46" s="53">
        <v>3462056</v>
      </c>
      <c r="G46" s="6" t="s">
        <v>122</v>
      </c>
      <c r="H46" s="71">
        <v>30000</v>
      </c>
      <c r="I46" s="71">
        <v>30000</v>
      </c>
      <c r="J46" s="13" t="s">
        <v>177</v>
      </c>
      <c r="K46" s="14">
        <v>8068911741</v>
      </c>
      <c r="L46" s="6">
        <v>160264</v>
      </c>
      <c r="M46" s="6" t="s">
        <v>29</v>
      </c>
      <c r="N46" s="9" t="s">
        <v>26</v>
      </c>
    </row>
    <row r="47" spans="2:14" x14ac:dyDescent="0.25">
      <c r="B47" s="6">
        <v>42</v>
      </c>
      <c r="C47" s="7">
        <v>43109</v>
      </c>
      <c r="D47" s="6" t="s">
        <v>80</v>
      </c>
      <c r="E47" s="6" t="s">
        <v>47</v>
      </c>
      <c r="F47" s="53">
        <v>3428583</v>
      </c>
      <c r="G47" s="6" t="s">
        <v>123</v>
      </c>
      <c r="H47" s="71">
        <v>30000</v>
      </c>
      <c r="I47" s="71">
        <v>30000</v>
      </c>
      <c r="J47" s="54" t="s">
        <v>178</v>
      </c>
      <c r="K47" s="53">
        <v>7035122408</v>
      </c>
      <c r="L47" s="6">
        <v>160265</v>
      </c>
      <c r="M47" s="6" t="s">
        <v>29</v>
      </c>
      <c r="N47" s="9" t="s">
        <v>26</v>
      </c>
    </row>
    <row r="48" spans="2:14" x14ac:dyDescent="0.25">
      <c r="B48" s="6">
        <v>43</v>
      </c>
      <c r="C48" s="7">
        <v>43109</v>
      </c>
      <c r="D48" s="6" t="s">
        <v>81</v>
      </c>
      <c r="E48" s="6" t="s">
        <v>47</v>
      </c>
      <c r="F48" s="53">
        <v>3460549</v>
      </c>
      <c r="G48" s="6" t="s">
        <v>124</v>
      </c>
      <c r="H48" s="71">
        <v>33000</v>
      </c>
      <c r="I48" s="71">
        <v>33000</v>
      </c>
      <c r="J48" s="13" t="s">
        <v>179</v>
      </c>
      <c r="K48" s="14">
        <v>8037516889</v>
      </c>
      <c r="L48" s="6">
        <v>160266</v>
      </c>
      <c r="M48" s="6" t="s">
        <v>29</v>
      </c>
      <c r="N48" s="9" t="s">
        <v>26</v>
      </c>
    </row>
    <row r="49" spans="2:14" x14ac:dyDescent="0.25">
      <c r="B49" s="6">
        <v>44</v>
      </c>
      <c r="C49" s="7">
        <v>43109</v>
      </c>
      <c r="D49" s="6" t="s">
        <v>81</v>
      </c>
      <c r="E49" s="6" t="s">
        <v>47</v>
      </c>
      <c r="F49" s="53">
        <v>3460548</v>
      </c>
      <c r="G49" s="6" t="s">
        <v>125</v>
      </c>
      <c r="H49" s="71">
        <v>33000</v>
      </c>
      <c r="I49" s="71">
        <v>33000</v>
      </c>
      <c r="J49" s="13" t="s">
        <v>180</v>
      </c>
      <c r="K49" s="14">
        <v>7063602648</v>
      </c>
      <c r="L49" s="6">
        <v>160267</v>
      </c>
      <c r="M49" s="6" t="s">
        <v>29</v>
      </c>
      <c r="N49" s="9" t="s">
        <v>26</v>
      </c>
    </row>
    <row r="50" spans="2:14" ht="15.75" thickBot="1" x14ac:dyDescent="0.3">
      <c r="B50" s="6">
        <v>45</v>
      </c>
      <c r="C50" s="10">
        <v>43109</v>
      </c>
      <c r="D50" s="11" t="s">
        <v>82</v>
      </c>
      <c r="E50" s="11" t="s">
        <v>47</v>
      </c>
      <c r="F50" s="303">
        <v>3462068</v>
      </c>
      <c r="G50" s="11" t="s">
        <v>126</v>
      </c>
      <c r="H50" s="72">
        <v>30000</v>
      </c>
      <c r="I50" s="72">
        <v>30000</v>
      </c>
      <c r="J50" s="25" t="s">
        <v>181</v>
      </c>
      <c r="K50" s="15">
        <v>8068917510</v>
      </c>
      <c r="L50" s="11">
        <v>160270</v>
      </c>
      <c r="M50" s="11" t="s">
        <v>29</v>
      </c>
      <c r="N50" s="12" t="s">
        <v>26</v>
      </c>
    </row>
    <row r="51" spans="2:14" s="293" customFormat="1" ht="19.5" thickBot="1" x14ac:dyDescent="0.3">
      <c r="B51" s="447" t="s">
        <v>127</v>
      </c>
      <c r="C51" s="447"/>
      <c r="D51" s="447"/>
      <c r="E51" s="447"/>
      <c r="F51" s="448"/>
      <c r="H51" s="317">
        <f>SUM(H6:H50)</f>
        <v>1539000</v>
      </c>
      <c r="I51" s="317">
        <f>SUM(I6:I50)</f>
        <v>1539000</v>
      </c>
    </row>
    <row r="52" spans="2:14" s="139" customFormat="1" ht="19.5" thickBot="1" x14ac:dyDescent="0.3">
      <c r="B52" s="316"/>
      <c r="C52" s="309"/>
      <c r="D52" s="309"/>
      <c r="E52" s="310" t="s">
        <v>39</v>
      </c>
      <c r="F52" s="311">
        <f>H5-H51</f>
        <v>6118711</v>
      </c>
      <c r="G52" s="310">
        <f>H5-H51</f>
        <v>6118711</v>
      </c>
      <c r="H52" s="310"/>
      <c r="I52" s="310"/>
      <c r="J52" s="312"/>
      <c r="K52" s="310"/>
      <c r="L52" s="313"/>
      <c r="M52" s="314"/>
      <c r="N52" s="315"/>
    </row>
    <row r="53" spans="2:14" ht="18.75" x14ac:dyDescent="0.3">
      <c r="B53" s="40"/>
      <c r="C53" s="41"/>
      <c r="D53" s="41"/>
      <c r="E53" s="42"/>
      <c r="F53" s="18" t="s">
        <v>40</v>
      </c>
      <c r="G53" s="43"/>
      <c r="H53" s="44"/>
      <c r="I53" s="42"/>
      <c r="J53" s="45"/>
      <c r="K53" s="42"/>
      <c r="L53" s="46"/>
      <c r="M53" s="47"/>
      <c r="N53" s="41"/>
    </row>
    <row r="54" spans="2:14" x14ac:dyDescent="0.25">
      <c r="G54" s="18"/>
      <c r="K54" s="18"/>
      <c r="L54" s="19"/>
      <c r="M54" s="19"/>
    </row>
    <row r="55" spans="2:14" x14ac:dyDescent="0.25">
      <c r="C55" s="18" t="s">
        <v>606</v>
      </c>
      <c r="D55" s="18"/>
      <c r="E55" s="18"/>
      <c r="I55" s="20"/>
      <c r="K55" s="18" t="s">
        <v>44</v>
      </c>
      <c r="L55" s="18"/>
      <c r="M55" s="19"/>
    </row>
    <row r="56" spans="2:14" x14ac:dyDescent="0.25">
      <c r="C56" s="18" t="s">
        <v>41</v>
      </c>
      <c r="D56" s="18"/>
      <c r="E56" s="18"/>
      <c r="I56" s="20"/>
      <c r="K56" s="18" t="s">
        <v>45</v>
      </c>
      <c r="L56" s="18"/>
      <c r="M56" s="19"/>
    </row>
    <row r="57" spans="2:14" x14ac:dyDescent="0.25">
      <c r="C57" s="18" t="s">
        <v>42</v>
      </c>
      <c r="D57" s="18"/>
      <c r="E57" s="18"/>
      <c r="I57" s="20"/>
      <c r="K57" s="18" t="s">
        <v>41</v>
      </c>
      <c r="L57" s="18"/>
    </row>
  </sheetData>
  <mergeCells count="3">
    <mergeCell ref="B2:N2"/>
    <mergeCell ref="E5:G5"/>
    <mergeCell ref="B51:F51"/>
  </mergeCells>
  <pageMargins left="0.7" right="0.7" top="0.75" bottom="0.75" header="0.3" footer="0.3"/>
  <pageSetup paperSize="9" scale="71" fitToHeight="0" orientation="landscape" r:id="rId1"/>
  <rowBreaks count="1" manualBreakCount="1">
    <brk id="45" min="1" max="1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N74"/>
  <sheetViews>
    <sheetView topLeftCell="A37" zoomScale="70" zoomScaleNormal="70" workbookViewId="0">
      <selection activeCell="D61" sqref="D61:F61"/>
    </sheetView>
  </sheetViews>
  <sheetFormatPr defaultRowHeight="15" x14ac:dyDescent="0.25"/>
  <cols>
    <col min="2" max="2" width="5.7109375" style="4" customWidth="1"/>
    <col min="3" max="3" width="16.5703125" style="4" customWidth="1"/>
    <col min="4" max="4" width="24.42578125" style="4" customWidth="1"/>
    <col min="5" max="5" width="20.140625" style="4" customWidth="1"/>
    <col min="6" max="6" width="18.42578125" style="4" customWidth="1"/>
    <col min="7" max="7" width="16" style="4" customWidth="1"/>
    <col min="8" max="8" width="17" style="4" customWidth="1"/>
    <col min="9" max="9" width="15.140625" style="4" customWidth="1"/>
    <col min="10" max="10" width="15" style="4" customWidth="1"/>
    <col min="11" max="11" width="19.28515625" style="4" customWidth="1"/>
    <col min="12" max="12" width="20.7109375" style="4" customWidth="1"/>
    <col min="13" max="13" width="15.5703125" style="4" customWidth="1"/>
    <col min="14" max="14" width="14.42578125" style="4" customWidth="1"/>
  </cols>
  <sheetData>
    <row r="2" spans="2:14" ht="15.75" thickBot="1" x14ac:dyDescent="0.3"/>
    <row r="3" spans="2:14" ht="29.25" thickBot="1" x14ac:dyDescent="0.3">
      <c r="B3" s="449" t="s">
        <v>184</v>
      </c>
      <c r="C3" s="450"/>
      <c r="D3" s="450"/>
      <c r="E3" s="450"/>
      <c r="F3" s="450"/>
      <c r="G3" s="450"/>
      <c r="H3" s="450"/>
      <c r="I3" s="450"/>
      <c r="J3" s="450"/>
      <c r="K3" s="450"/>
      <c r="L3" s="450"/>
      <c r="M3" s="450"/>
      <c r="N3" s="451"/>
    </row>
    <row r="4" spans="2:14" ht="19.5" thickBot="1" x14ac:dyDescent="0.3">
      <c r="B4" s="73"/>
      <c r="C4" s="73"/>
      <c r="D4" s="73"/>
      <c r="E4" s="73"/>
      <c r="F4" s="73"/>
      <c r="G4" s="73"/>
      <c r="H4" s="73"/>
      <c r="I4" s="73"/>
      <c r="J4" s="73"/>
      <c r="K4" s="73"/>
    </row>
    <row r="5" spans="2:14" s="39" customFormat="1" ht="42.75" thickBot="1" x14ac:dyDescent="0.3">
      <c r="B5" s="208" t="s">
        <v>3</v>
      </c>
      <c r="C5" s="209" t="s">
        <v>1</v>
      </c>
      <c r="D5" s="209" t="s">
        <v>4</v>
      </c>
      <c r="E5" s="333" t="s">
        <v>2</v>
      </c>
      <c r="F5" s="209" t="s">
        <v>5</v>
      </c>
      <c r="G5" s="209" t="s">
        <v>6</v>
      </c>
      <c r="H5" s="210" t="s">
        <v>7</v>
      </c>
      <c r="I5" s="209" t="s">
        <v>8</v>
      </c>
      <c r="J5" s="209" t="s">
        <v>9</v>
      </c>
      <c r="K5" s="209" t="s">
        <v>10</v>
      </c>
      <c r="L5" s="209" t="s">
        <v>11</v>
      </c>
      <c r="M5" s="209" t="s">
        <v>12</v>
      </c>
      <c r="N5" s="211" t="s">
        <v>13</v>
      </c>
    </row>
    <row r="6" spans="2:14" ht="18.75" x14ac:dyDescent="0.25">
      <c r="B6" s="330">
        <v>1</v>
      </c>
      <c r="C6" s="154">
        <v>43110</v>
      </c>
      <c r="D6" s="155" t="s">
        <v>412</v>
      </c>
      <c r="E6" s="155" t="s">
        <v>47</v>
      </c>
      <c r="F6" s="156">
        <v>3428582</v>
      </c>
      <c r="G6" s="155" t="s">
        <v>449</v>
      </c>
      <c r="H6" s="157">
        <v>30000</v>
      </c>
      <c r="I6" s="157">
        <v>30000</v>
      </c>
      <c r="J6" s="157" t="s">
        <v>502</v>
      </c>
      <c r="K6" s="155">
        <v>7038490957</v>
      </c>
      <c r="L6" s="155">
        <v>160326</v>
      </c>
      <c r="M6" s="157" t="s">
        <v>29</v>
      </c>
      <c r="N6" s="158" t="s">
        <v>26</v>
      </c>
    </row>
    <row r="7" spans="2:14" ht="18.75" x14ac:dyDescent="0.25">
      <c r="B7" s="331">
        <v>2</v>
      </c>
      <c r="C7" s="159">
        <v>43110</v>
      </c>
      <c r="D7" s="140" t="s">
        <v>413</v>
      </c>
      <c r="E7" s="140" t="s">
        <v>47</v>
      </c>
      <c r="F7" s="141">
        <v>3445556</v>
      </c>
      <c r="G7" s="140" t="s">
        <v>450</v>
      </c>
      <c r="H7" s="160">
        <v>33000</v>
      </c>
      <c r="I7" s="160">
        <v>33000</v>
      </c>
      <c r="J7" s="160" t="s">
        <v>503</v>
      </c>
      <c r="K7" s="140">
        <v>8066339460</v>
      </c>
      <c r="L7" s="140">
        <v>116939</v>
      </c>
      <c r="M7" s="160" t="s">
        <v>29</v>
      </c>
      <c r="N7" s="161" t="s">
        <v>26</v>
      </c>
    </row>
    <row r="8" spans="2:14" ht="18.75" x14ac:dyDescent="0.25">
      <c r="B8" s="331">
        <v>3</v>
      </c>
      <c r="C8" s="159">
        <v>43110</v>
      </c>
      <c r="D8" s="140" t="s">
        <v>280</v>
      </c>
      <c r="E8" s="140" t="s">
        <v>47</v>
      </c>
      <c r="F8" s="141">
        <v>3460238</v>
      </c>
      <c r="G8" s="140" t="s">
        <v>493</v>
      </c>
      <c r="H8" s="160">
        <v>40000</v>
      </c>
      <c r="I8" s="160">
        <v>40000</v>
      </c>
      <c r="J8" s="160" t="s">
        <v>530</v>
      </c>
      <c r="K8" s="140">
        <v>8036419132</v>
      </c>
      <c r="L8" s="140" t="s">
        <v>446</v>
      </c>
      <c r="M8" s="160" t="s">
        <v>132</v>
      </c>
      <c r="N8" s="161" t="s">
        <v>132</v>
      </c>
    </row>
    <row r="9" spans="2:14" ht="18.75" x14ac:dyDescent="0.25">
      <c r="B9" s="331">
        <v>4</v>
      </c>
      <c r="C9" s="159">
        <v>43110</v>
      </c>
      <c r="D9" s="140" t="s">
        <v>280</v>
      </c>
      <c r="E9" s="140" t="s">
        <v>47</v>
      </c>
      <c r="F9" s="141">
        <v>3460239</v>
      </c>
      <c r="G9" s="140" t="s">
        <v>492</v>
      </c>
      <c r="H9" s="160">
        <v>45000</v>
      </c>
      <c r="I9" s="160">
        <v>45000</v>
      </c>
      <c r="J9" s="160" t="s">
        <v>229</v>
      </c>
      <c r="K9" s="140">
        <v>80715151032</v>
      </c>
      <c r="L9" s="140" t="s">
        <v>445</v>
      </c>
      <c r="M9" s="160" t="s">
        <v>132</v>
      </c>
      <c r="N9" s="161" t="s">
        <v>132</v>
      </c>
    </row>
    <row r="10" spans="2:14" ht="18.75" x14ac:dyDescent="0.25">
      <c r="B10" s="331">
        <v>5</v>
      </c>
      <c r="C10" s="159">
        <v>43110</v>
      </c>
      <c r="D10" s="140" t="s">
        <v>285</v>
      </c>
      <c r="E10" s="140" t="s">
        <v>47</v>
      </c>
      <c r="F10" s="141">
        <v>3460365</v>
      </c>
      <c r="G10" s="140" t="s">
        <v>451</v>
      </c>
      <c r="H10" s="160">
        <v>45000</v>
      </c>
      <c r="I10" s="160">
        <v>45000</v>
      </c>
      <c r="J10" s="160" t="s">
        <v>504</v>
      </c>
      <c r="K10" s="140">
        <v>7033702324</v>
      </c>
      <c r="L10" s="140" t="s">
        <v>436</v>
      </c>
      <c r="M10" s="160" t="s">
        <v>130</v>
      </c>
      <c r="N10" s="161" t="s">
        <v>140</v>
      </c>
    </row>
    <row r="11" spans="2:14" ht="18.75" x14ac:dyDescent="0.25">
      <c r="B11" s="331">
        <v>6</v>
      </c>
      <c r="C11" s="159">
        <v>43110</v>
      </c>
      <c r="D11" s="140" t="s">
        <v>285</v>
      </c>
      <c r="E11" s="140" t="s">
        <v>47</v>
      </c>
      <c r="F11" s="141">
        <v>3460366</v>
      </c>
      <c r="G11" s="140" t="s">
        <v>452</v>
      </c>
      <c r="H11" s="160">
        <v>45000</v>
      </c>
      <c r="I11" s="160">
        <v>45000</v>
      </c>
      <c r="J11" s="160" t="s">
        <v>505</v>
      </c>
      <c r="K11" s="140">
        <v>8023104478</v>
      </c>
      <c r="L11" s="140">
        <v>11214</v>
      </c>
      <c r="M11" s="160" t="s">
        <v>130</v>
      </c>
      <c r="N11" s="161" t="s">
        <v>140</v>
      </c>
    </row>
    <row r="12" spans="2:14" ht="18.75" x14ac:dyDescent="0.25">
      <c r="B12" s="331">
        <v>7</v>
      </c>
      <c r="C12" s="159">
        <v>43110</v>
      </c>
      <c r="D12" s="140" t="s">
        <v>285</v>
      </c>
      <c r="E12" s="140" t="s">
        <v>47</v>
      </c>
      <c r="F12" s="141">
        <v>3460367</v>
      </c>
      <c r="G12" s="140" t="s">
        <v>453</v>
      </c>
      <c r="H12" s="160">
        <v>45000</v>
      </c>
      <c r="I12" s="160">
        <v>45000</v>
      </c>
      <c r="J12" s="160" t="s">
        <v>505</v>
      </c>
      <c r="K12" s="140">
        <v>8023104478</v>
      </c>
      <c r="L12" s="140">
        <v>160374</v>
      </c>
      <c r="M12" s="160" t="s">
        <v>130</v>
      </c>
      <c r="N12" s="161" t="s">
        <v>140</v>
      </c>
    </row>
    <row r="13" spans="2:14" ht="18.75" x14ac:dyDescent="0.25">
      <c r="B13" s="331">
        <v>8</v>
      </c>
      <c r="C13" s="159">
        <v>43110</v>
      </c>
      <c r="D13" s="140" t="s">
        <v>62</v>
      </c>
      <c r="E13" s="140" t="s">
        <v>47</v>
      </c>
      <c r="F13" s="141">
        <v>3460378</v>
      </c>
      <c r="G13" s="140" t="s">
        <v>454</v>
      </c>
      <c r="H13" s="160">
        <v>33000</v>
      </c>
      <c r="I13" s="160">
        <v>33000</v>
      </c>
      <c r="J13" s="160" t="s">
        <v>506</v>
      </c>
      <c r="K13" s="140">
        <v>813883993</v>
      </c>
      <c r="L13" s="140">
        <v>160316</v>
      </c>
      <c r="M13" s="160" t="s">
        <v>29</v>
      </c>
      <c r="N13" s="161" t="s">
        <v>26</v>
      </c>
    </row>
    <row r="14" spans="2:14" ht="18.75" x14ac:dyDescent="0.25">
      <c r="B14" s="331">
        <v>9</v>
      </c>
      <c r="C14" s="159">
        <v>43110</v>
      </c>
      <c r="D14" s="140" t="s">
        <v>414</v>
      </c>
      <c r="E14" s="140" t="s">
        <v>47</v>
      </c>
      <c r="F14" s="141">
        <v>3460385</v>
      </c>
      <c r="G14" s="140" t="s">
        <v>455</v>
      </c>
      <c r="H14" s="160">
        <v>33000</v>
      </c>
      <c r="I14" s="160">
        <v>33000</v>
      </c>
      <c r="J14" s="160" t="s">
        <v>507</v>
      </c>
      <c r="K14" s="140">
        <v>8074661477</v>
      </c>
      <c r="L14" s="140">
        <v>160363</v>
      </c>
      <c r="M14" s="160" t="s">
        <v>537</v>
      </c>
      <c r="N14" s="161" t="s">
        <v>26</v>
      </c>
    </row>
    <row r="15" spans="2:14" ht="18.75" x14ac:dyDescent="0.25">
      <c r="B15" s="331">
        <v>10</v>
      </c>
      <c r="C15" s="159">
        <v>43110</v>
      </c>
      <c r="D15" s="140" t="s">
        <v>416</v>
      </c>
      <c r="E15" s="140" t="s">
        <v>47</v>
      </c>
      <c r="F15" s="141">
        <v>3460388</v>
      </c>
      <c r="G15" s="140" t="s">
        <v>490</v>
      </c>
      <c r="H15" s="160">
        <v>50000</v>
      </c>
      <c r="I15" s="160">
        <v>50000</v>
      </c>
      <c r="J15" s="160" t="s">
        <v>529</v>
      </c>
      <c r="K15" s="140">
        <v>8030827627</v>
      </c>
      <c r="L15" s="140">
        <v>160347</v>
      </c>
      <c r="M15" s="160" t="s">
        <v>303</v>
      </c>
      <c r="N15" s="161" t="s">
        <v>303</v>
      </c>
    </row>
    <row r="16" spans="2:14" ht="18.75" x14ac:dyDescent="0.25">
      <c r="B16" s="331">
        <v>11</v>
      </c>
      <c r="C16" s="159">
        <v>43110</v>
      </c>
      <c r="D16" s="140" t="s">
        <v>415</v>
      </c>
      <c r="E16" s="140" t="s">
        <v>47</v>
      </c>
      <c r="F16" s="141">
        <v>3460394</v>
      </c>
      <c r="G16" s="140" t="s">
        <v>456</v>
      </c>
      <c r="H16" s="160">
        <v>50000</v>
      </c>
      <c r="I16" s="160">
        <v>50000</v>
      </c>
      <c r="J16" s="160" t="s">
        <v>166</v>
      </c>
      <c r="K16" s="140">
        <v>7066706321</v>
      </c>
      <c r="L16" s="140">
        <v>160349</v>
      </c>
      <c r="M16" s="160" t="s">
        <v>303</v>
      </c>
      <c r="N16" s="161" t="s">
        <v>303</v>
      </c>
    </row>
    <row r="17" spans="2:14" ht="18.75" x14ac:dyDescent="0.25">
      <c r="B17" s="331">
        <v>12</v>
      </c>
      <c r="C17" s="159">
        <v>43110</v>
      </c>
      <c r="D17" s="140" t="s">
        <v>416</v>
      </c>
      <c r="E17" s="140" t="s">
        <v>47</v>
      </c>
      <c r="F17" s="141">
        <v>3460395</v>
      </c>
      <c r="G17" s="140" t="s">
        <v>457</v>
      </c>
      <c r="H17" s="160">
        <v>50000</v>
      </c>
      <c r="I17" s="160">
        <v>50000</v>
      </c>
      <c r="J17" s="160" t="s">
        <v>508</v>
      </c>
      <c r="K17" s="140">
        <v>8030827627</v>
      </c>
      <c r="L17" s="140">
        <v>160348</v>
      </c>
      <c r="M17" s="160" t="s">
        <v>303</v>
      </c>
      <c r="N17" s="161" t="s">
        <v>303</v>
      </c>
    </row>
    <row r="18" spans="2:14" ht="18.75" x14ac:dyDescent="0.25">
      <c r="B18" s="331">
        <v>13</v>
      </c>
      <c r="C18" s="159">
        <v>43110</v>
      </c>
      <c r="D18" s="140" t="s">
        <v>417</v>
      </c>
      <c r="E18" s="140" t="s">
        <v>47</v>
      </c>
      <c r="F18" s="141">
        <v>3460400</v>
      </c>
      <c r="G18" s="140" t="s">
        <v>458</v>
      </c>
      <c r="H18" s="160">
        <v>45000</v>
      </c>
      <c r="I18" s="160">
        <v>45000</v>
      </c>
      <c r="J18" s="160" t="s">
        <v>509</v>
      </c>
      <c r="K18" s="140">
        <v>8030935759</v>
      </c>
      <c r="L18" s="140">
        <v>160361</v>
      </c>
      <c r="M18" s="160" t="s">
        <v>538</v>
      </c>
      <c r="N18" s="161" t="s">
        <v>139</v>
      </c>
    </row>
    <row r="19" spans="2:14" ht="18.75" x14ac:dyDescent="0.25">
      <c r="B19" s="331">
        <v>14</v>
      </c>
      <c r="C19" s="159">
        <v>43110</v>
      </c>
      <c r="D19" s="140" t="s">
        <v>52</v>
      </c>
      <c r="E19" s="140" t="s">
        <v>47</v>
      </c>
      <c r="F19" s="141">
        <v>3460402</v>
      </c>
      <c r="G19" s="140" t="s">
        <v>459</v>
      </c>
      <c r="H19" s="160">
        <v>33000</v>
      </c>
      <c r="I19" s="160">
        <v>33000</v>
      </c>
      <c r="J19" s="160" t="s">
        <v>181</v>
      </c>
      <c r="K19" s="140">
        <v>8030603585</v>
      </c>
      <c r="L19" s="140">
        <v>160317</v>
      </c>
      <c r="M19" s="160" t="s">
        <v>128</v>
      </c>
      <c r="N19" s="161" t="s">
        <v>27</v>
      </c>
    </row>
    <row r="20" spans="2:14" ht="18.75" x14ac:dyDescent="0.25">
      <c r="B20" s="331">
        <v>15</v>
      </c>
      <c r="C20" s="159">
        <v>43110</v>
      </c>
      <c r="D20" s="140" t="s">
        <v>418</v>
      </c>
      <c r="E20" s="140" t="s">
        <v>47</v>
      </c>
      <c r="F20" s="141">
        <v>3460474</v>
      </c>
      <c r="G20" s="140" t="s">
        <v>460</v>
      </c>
      <c r="H20" s="160">
        <v>33000</v>
      </c>
      <c r="I20" s="160">
        <v>33000</v>
      </c>
      <c r="J20" s="160" t="s">
        <v>510</v>
      </c>
      <c r="K20" s="140">
        <v>8131562439</v>
      </c>
      <c r="L20" s="140">
        <v>160323</v>
      </c>
      <c r="M20" s="160" t="s">
        <v>128</v>
      </c>
      <c r="N20" s="161" t="s">
        <v>27</v>
      </c>
    </row>
    <row r="21" spans="2:14" ht="18.75" x14ac:dyDescent="0.25">
      <c r="B21" s="331">
        <v>16</v>
      </c>
      <c r="C21" s="159">
        <v>43110</v>
      </c>
      <c r="D21" s="140" t="s">
        <v>71</v>
      </c>
      <c r="E21" s="140" t="s">
        <v>47</v>
      </c>
      <c r="F21" s="141">
        <v>3460475</v>
      </c>
      <c r="G21" s="140" t="s">
        <v>461</v>
      </c>
      <c r="H21" s="160">
        <v>33000</v>
      </c>
      <c r="I21" s="160">
        <v>33000</v>
      </c>
      <c r="J21" s="160" t="s">
        <v>505</v>
      </c>
      <c r="K21" s="140">
        <v>7060443639</v>
      </c>
      <c r="L21" s="140">
        <v>160329</v>
      </c>
      <c r="M21" s="160" t="s">
        <v>132</v>
      </c>
      <c r="N21" s="161" t="s">
        <v>132</v>
      </c>
    </row>
    <row r="22" spans="2:14" ht="18.75" x14ac:dyDescent="0.25">
      <c r="B22" s="331">
        <v>17</v>
      </c>
      <c r="C22" s="159">
        <v>43110</v>
      </c>
      <c r="D22" s="140" t="s">
        <v>419</v>
      </c>
      <c r="E22" s="140" t="s">
        <v>47</v>
      </c>
      <c r="F22" s="141">
        <v>3460512</v>
      </c>
      <c r="G22" s="140" t="s">
        <v>462</v>
      </c>
      <c r="H22" s="160">
        <v>33000</v>
      </c>
      <c r="I22" s="160">
        <v>33000</v>
      </c>
      <c r="J22" s="160" t="s">
        <v>511</v>
      </c>
      <c r="K22" s="140">
        <v>8035187843</v>
      </c>
      <c r="L22" s="140">
        <v>160307</v>
      </c>
      <c r="M22" s="160" t="s">
        <v>128</v>
      </c>
      <c r="N22" s="161" t="s">
        <v>27</v>
      </c>
    </row>
    <row r="23" spans="2:14" ht="18.75" x14ac:dyDescent="0.25">
      <c r="B23" s="331">
        <v>18</v>
      </c>
      <c r="C23" s="159">
        <v>43110</v>
      </c>
      <c r="D23" s="140" t="s">
        <v>419</v>
      </c>
      <c r="E23" s="140" t="s">
        <v>47</v>
      </c>
      <c r="F23" s="141">
        <v>3460513</v>
      </c>
      <c r="G23" s="140" t="s">
        <v>463</v>
      </c>
      <c r="H23" s="160">
        <v>33000</v>
      </c>
      <c r="I23" s="160">
        <v>33000</v>
      </c>
      <c r="J23" s="160" t="s">
        <v>512</v>
      </c>
      <c r="K23" s="140">
        <v>7054088130</v>
      </c>
      <c r="L23" s="140">
        <v>160305</v>
      </c>
      <c r="M23" s="160" t="s">
        <v>128</v>
      </c>
      <c r="N23" s="161" t="s">
        <v>27</v>
      </c>
    </row>
    <row r="24" spans="2:14" ht="18.75" x14ac:dyDescent="0.25">
      <c r="B24" s="331">
        <v>19</v>
      </c>
      <c r="C24" s="159">
        <v>43110</v>
      </c>
      <c r="D24" s="140" t="s">
        <v>420</v>
      </c>
      <c r="E24" s="140" t="s">
        <v>47</v>
      </c>
      <c r="F24" s="141">
        <v>3460529</v>
      </c>
      <c r="G24" s="140" t="s">
        <v>464</v>
      </c>
      <c r="H24" s="160">
        <v>33000</v>
      </c>
      <c r="I24" s="160">
        <v>33000</v>
      </c>
      <c r="J24" s="160" t="s">
        <v>156</v>
      </c>
      <c r="K24" s="140">
        <v>8031881122</v>
      </c>
      <c r="L24" s="140">
        <v>160341</v>
      </c>
      <c r="M24" s="160" t="s">
        <v>132</v>
      </c>
      <c r="N24" s="161" t="s">
        <v>132</v>
      </c>
    </row>
    <row r="25" spans="2:14" ht="18.75" x14ac:dyDescent="0.25">
      <c r="B25" s="331">
        <v>20</v>
      </c>
      <c r="C25" s="159">
        <v>43110</v>
      </c>
      <c r="D25" s="140" t="s">
        <v>420</v>
      </c>
      <c r="E25" s="140" t="s">
        <v>47</v>
      </c>
      <c r="F25" s="141">
        <v>3460530</v>
      </c>
      <c r="G25" s="140" t="s">
        <v>465</v>
      </c>
      <c r="H25" s="160">
        <v>33000</v>
      </c>
      <c r="I25" s="160">
        <v>33000</v>
      </c>
      <c r="J25" s="160" t="s">
        <v>513</v>
      </c>
      <c r="K25" s="140">
        <v>7067168958</v>
      </c>
      <c r="L25" s="140">
        <v>160362</v>
      </c>
      <c r="M25" s="160" t="s">
        <v>132</v>
      </c>
      <c r="N25" s="161" t="s">
        <v>132</v>
      </c>
    </row>
    <row r="26" spans="2:14" ht="18.75" x14ac:dyDescent="0.25">
      <c r="B26" s="331">
        <v>21</v>
      </c>
      <c r="C26" s="159">
        <v>43110</v>
      </c>
      <c r="D26" s="140" t="s">
        <v>420</v>
      </c>
      <c r="E26" s="140" t="s">
        <v>47</v>
      </c>
      <c r="F26" s="141">
        <v>3460531</v>
      </c>
      <c r="G26" s="140" t="s">
        <v>466</v>
      </c>
      <c r="H26" s="160">
        <v>33000</v>
      </c>
      <c r="I26" s="160">
        <v>33000</v>
      </c>
      <c r="J26" s="160" t="s">
        <v>229</v>
      </c>
      <c r="K26" s="140">
        <v>7068576977</v>
      </c>
      <c r="L26" s="140">
        <v>11209</v>
      </c>
      <c r="M26" s="160" t="s">
        <v>216</v>
      </c>
      <c r="N26" s="161" t="s">
        <v>218</v>
      </c>
    </row>
    <row r="27" spans="2:14" ht="18.75" x14ac:dyDescent="0.25">
      <c r="B27" s="331">
        <v>22</v>
      </c>
      <c r="C27" s="159">
        <v>43110</v>
      </c>
      <c r="D27" s="140" t="s">
        <v>58</v>
      </c>
      <c r="E27" s="140" t="s">
        <v>47</v>
      </c>
      <c r="F27" s="141">
        <v>3460556</v>
      </c>
      <c r="G27" s="140" t="s">
        <v>467</v>
      </c>
      <c r="H27" s="160">
        <v>33000</v>
      </c>
      <c r="I27" s="160">
        <v>33000</v>
      </c>
      <c r="J27" s="160" t="s">
        <v>514</v>
      </c>
      <c r="K27" s="140">
        <v>8178192421</v>
      </c>
      <c r="L27" s="140">
        <v>160340</v>
      </c>
      <c r="M27" s="160" t="s">
        <v>29</v>
      </c>
      <c r="N27" s="161" t="s">
        <v>26</v>
      </c>
    </row>
    <row r="28" spans="2:14" ht="18.75" x14ac:dyDescent="0.25">
      <c r="B28" s="331">
        <v>23</v>
      </c>
      <c r="C28" s="159">
        <v>43110</v>
      </c>
      <c r="D28" s="140" t="s">
        <v>66</v>
      </c>
      <c r="E28" s="140" t="s">
        <v>47</v>
      </c>
      <c r="F28" s="141">
        <v>3460557</v>
      </c>
      <c r="G28" s="140" t="s">
        <v>468</v>
      </c>
      <c r="H28" s="160">
        <v>33000</v>
      </c>
      <c r="I28" s="160">
        <v>33000</v>
      </c>
      <c r="J28" s="160" t="s">
        <v>515</v>
      </c>
      <c r="K28" s="140">
        <v>8122865353</v>
      </c>
      <c r="L28" s="140">
        <v>160318</v>
      </c>
      <c r="M28" s="160" t="s">
        <v>29</v>
      </c>
      <c r="N28" s="161" t="s">
        <v>26</v>
      </c>
    </row>
    <row r="29" spans="2:14" ht="18.75" x14ac:dyDescent="0.25">
      <c r="B29" s="331">
        <v>24</v>
      </c>
      <c r="C29" s="159">
        <v>43110</v>
      </c>
      <c r="D29" s="140" t="s">
        <v>65</v>
      </c>
      <c r="E29" s="140" t="s">
        <v>47</v>
      </c>
      <c r="F29" s="141">
        <v>3460562</v>
      </c>
      <c r="G29" s="140" t="s">
        <v>469</v>
      </c>
      <c r="H29" s="160">
        <v>33000</v>
      </c>
      <c r="I29" s="160">
        <v>33000</v>
      </c>
      <c r="J29" s="160" t="s">
        <v>516</v>
      </c>
      <c r="K29" s="140">
        <v>8086810731</v>
      </c>
      <c r="L29" s="140">
        <v>160314</v>
      </c>
      <c r="M29" s="160" t="s">
        <v>29</v>
      </c>
      <c r="N29" s="161" t="s">
        <v>26</v>
      </c>
    </row>
    <row r="30" spans="2:14" ht="18.75" x14ac:dyDescent="0.25">
      <c r="B30" s="331">
        <v>25</v>
      </c>
      <c r="C30" s="159">
        <v>43110</v>
      </c>
      <c r="D30" s="140" t="s">
        <v>421</v>
      </c>
      <c r="E30" s="140" t="s">
        <v>47</v>
      </c>
      <c r="F30" s="141">
        <v>3460580</v>
      </c>
      <c r="G30" s="140" t="s">
        <v>470</v>
      </c>
      <c r="H30" s="160">
        <v>33000</v>
      </c>
      <c r="I30" s="160">
        <v>33000</v>
      </c>
      <c r="J30" s="160" t="s">
        <v>517</v>
      </c>
      <c r="K30" s="140">
        <v>7066446039</v>
      </c>
      <c r="L30" s="140" t="s">
        <v>437</v>
      </c>
      <c r="M30" s="160" t="s">
        <v>130</v>
      </c>
      <c r="N30" s="161" t="s">
        <v>140</v>
      </c>
    </row>
    <row r="31" spans="2:14" ht="18.75" x14ac:dyDescent="0.25">
      <c r="B31" s="331">
        <v>26</v>
      </c>
      <c r="C31" s="159">
        <v>43110</v>
      </c>
      <c r="D31" s="140" t="s">
        <v>421</v>
      </c>
      <c r="E31" s="140" t="s">
        <v>47</v>
      </c>
      <c r="F31" s="141">
        <v>3460581</v>
      </c>
      <c r="G31" s="140" t="s">
        <v>471</v>
      </c>
      <c r="H31" s="160">
        <v>33000</v>
      </c>
      <c r="I31" s="160">
        <v>33000</v>
      </c>
      <c r="J31" s="160" t="s">
        <v>518</v>
      </c>
      <c r="K31" s="140">
        <v>8106150037</v>
      </c>
      <c r="L31" s="140" t="s">
        <v>438</v>
      </c>
      <c r="M31" s="160" t="s">
        <v>539</v>
      </c>
      <c r="N31" s="161"/>
    </row>
    <row r="32" spans="2:14" ht="18.75" x14ac:dyDescent="0.25">
      <c r="B32" s="331">
        <v>27</v>
      </c>
      <c r="C32" s="159">
        <v>43110</v>
      </c>
      <c r="D32" s="140" t="s">
        <v>342</v>
      </c>
      <c r="E32" s="140" t="s">
        <v>47</v>
      </c>
      <c r="F32" s="141">
        <v>3460601</v>
      </c>
      <c r="G32" s="140" t="s">
        <v>472</v>
      </c>
      <c r="H32" s="160">
        <v>45000</v>
      </c>
      <c r="I32" s="160">
        <v>45000</v>
      </c>
      <c r="J32" s="160" t="s">
        <v>519</v>
      </c>
      <c r="K32" s="140">
        <v>8128026572</v>
      </c>
      <c r="L32" s="140" t="s">
        <v>439</v>
      </c>
      <c r="M32" s="160" t="s">
        <v>29</v>
      </c>
      <c r="N32" s="161" t="s">
        <v>26</v>
      </c>
    </row>
    <row r="33" spans="2:14" ht="18.75" x14ac:dyDescent="0.25">
      <c r="B33" s="331">
        <v>28</v>
      </c>
      <c r="C33" s="159">
        <v>43110</v>
      </c>
      <c r="D33" s="140" t="s">
        <v>301</v>
      </c>
      <c r="E33" s="140" t="s">
        <v>47</v>
      </c>
      <c r="F33" s="141">
        <v>3460602</v>
      </c>
      <c r="G33" s="140" t="s">
        <v>473</v>
      </c>
      <c r="H33" s="160">
        <v>45000</v>
      </c>
      <c r="I33" s="160">
        <v>45000</v>
      </c>
      <c r="J33" s="160" t="s">
        <v>520</v>
      </c>
      <c r="K33" s="140">
        <v>8062526235</v>
      </c>
      <c r="L33" s="140" t="s">
        <v>440</v>
      </c>
      <c r="M33" s="160" t="s">
        <v>128</v>
      </c>
      <c r="N33" s="161" t="s">
        <v>27</v>
      </c>
    </row>
    <row r="34" spans="2:14" ht="18.75" x14ac:dyDescent="0.25">
      <c r="B34" s="331">
        <v>29</v>
      </c>
      <c r="C34" s="159">
        <v>43110</v>
      </c>
      <c r="D34" s="140" t="s">
        <v>342</v>
      </c>
      <c r="E34" s="140" t="s">
        <v>47</v>
      </c>
      <c r="F34" s="141">
        <v>3460620</v>
      </c>
      <c r="G34" s="140" t="s">
        <v>474</v>
      </c>
      <c r="H34" s="160">
        <v>45000</v>
      </c>
      <c r="I34" s="160">
        <v>45000</v>
      </c>
      <c r="J34" s="160" t="s">
        <v>511</v>
      </c>
      <c r="K34" s="140">
        <v>7069756033</v>
      </c>
      <c r="L34" s="140" t="s">
        <v>441</v>
      </c>
      <c r="M34" s="160" t="s">
        <v>29</v>
      </c>
      <c r="N34" s="161" t="s">
        <v>26</v>
      </c>
    </row>
    <row r="35" spans="2:14" ht="18.75" x14ac:dyDescent="0.25">
      <c r="B35" s="331">
        <v>30</v>
      </c>
      <c r="C35" s="159">
        <v>43110</v>
      </c>
      <c r="D35" s="140" t="s">
        <v>193</v>
      </c>
      <c r="E35" s="140" t="s">
        <v>47</v>
      </c>
      <c r="F35" s="141">
        <v>3460622</v>
      </c>
      <c r="G35" s="140" t="s">
        <v>475</v>
      </c>
      <c r="H35" s="160">
        <v>33000</v>
      </c>
      <c r="I35" s="160">
        <v>33000</v>
      </c>
      <c r="J35" s="160" t="s">
        <v>521</v>
      </c>
      <c r="K35" s="140">
        <v>9032598139</v>
      </c>
      <c r="L35" s="140">
        <v>11220</v>
      </c>
      <c r="M35" s="160" t="s">
        <v>538</v>
      </c>
      <c r="N35" s="161"/>
    </row>
    <row r="36" spans="2:14" ht="18.75" x14ac:dyDescent="0.25">
      <c r="B36" s="331">
        <v>31</v>
      </c>
      <c r="C36" s="159">
        <v>43110</v>
      </c>
      <c r="D36" s="140" t="s">
        <v>193</v>
      </c>
      <c r="E36" s="140" t="s">
        <v>47</v>
      </c>
      <c r="F36" s="141">
        <v>3460623</v>
      </c>
      <c r="G36" s="140" t="s">
        <v>476</v>
      </c>
      <c r="H36" s="160">
        <v>33000</v>
      </c>
      <c r="I36" s="160">
        <v>33000</v>
      </c>
      <c r="J36" s="160" t="s">
        <v>395</v>
      </c>
      <c r="K36" s="140">
        <v>9095430080</v>
      </c>
      <c r="L36" s="140">
        <v>11233</v>
      </c>
      <c r="M36" s="160" t="s">
        <v>404</v>
      </c>
      <c r="N36" s="161" t="s">
        <v>349</v>
      </c>
    </row>
    <row r="37" spans="2:14" ht="18.75" x14ac:dyDescent="0.25">
      <c r="B37" s="331">
        <v>32</v>
      </c>
      <c r="C37" s="159">
        <v>43110</v>
      </c>
      <c r="D37" s="140" t="s">
        <v>193</v>
      </c>
      <c r="E37" s="140" t="s">
        <v>47</v>
      </c>
      <c r="F37" s="141">
        <v>3460626</v>
      </c>
      <c r="G37" s="140" t="s">
        <v>477</v>
      </c>
      <c r="H37" s="160">
        <v>33000</v>
      </c>
      <c r="I37" s="160">
        <v>33000</v>
      </c>
      <c r="J37" s="160" t="s">
        <v>207</v>
      </c>
      <c r="K37" s="140">
        <v>8072303630</v>
      </c>
      <c r="L37" s="140">
        <v>11230</v>
      </c>
      <c r="M37" s="160" t="s">
        <v>540</v>
      </c>
      <c r="N37" s="161" t="s">
        <v>349</v>
      </c>
    </row>
    <row r="38" spans="2:14" ht="18.75" x14ac:dyDescent="0.25">
      <c r="B38" s="331">
        <v>33</v>
      </c>
      <c r="C38" s="159">
        <v>43110</v>
      </c>
      <c r="D38" s="140" t="s">
        <v>422</v>
      </c>
      <c r="E38" s="140" t="s">
        <v>47</v>
      </c>
      <c r="F38" s="141">
        <v>3460653</v>
      </c>
      <c r="G38" s="140" t="s">
        <v>478</v>
      </c>
      <c r="H38" s="160">
        <v>33000</v>
      </c>
      <c r="I38" s="160">
        <v>33000</v>
      </c>
      <c r="J38" s="160" t="s">
        <v>522</v>
      </c>
      <c r="K38" s="140">
        <v>7065524758</v>
      </c>
      <c r="L38" s="140" t="s">
        <v>442</v>
      </c>
      <c r="M38" s="160" t="s">
        <v>29</v>
      </c>
      <c r="N38" s="161" t="s">
        <v>26</v>
      </c>
    </row>
    <row r="39" spans="2:14" ht="18.75" x14ac:dyDescent="0.25">
      <c r="B39" s="331">
        <v>34</v>
      </c>
      <c r="C39" s="159">
        <v>43110</v>
      </c>
      <c r="D39" s="140" t="s">
        <v>70</v>
      </c>
      <c r="E39" s="140" t="s">
        <v>47</v>
      </c>
      <c r="F39" s="141">
        <v>3460657</v>
      </c>
      <c r="G39" s="140" t="s">
        <v>496</v>
      </c>
      <c r="H39" s="160">
        <v>45000</v>
      </c>
      <c r="I39" s="160">
        <v>45000</v>
      </c>
      <c r="J39" s="160" t="s">
        <v>403</v>
      </c>
      <c r="K39" s="140">
        <v>9071277661</v>
      </c>
      <c r="L39" s="140">
        <v>160391</v>
      </c>
      <c r="M39" s="160" t="s">
        <v>216</v>
      </c>
      <c r="N39" s="161" t="s">
        <v>218</v>
      </c>
    </row>
    <row r="40" spans="2:14" ht="18.75" x14ac:dyDescent="0.25">
      <c r="B40" s="331">
        <v>35</v>
      </c>
      <c r="C40" s="159">
        <v>43110</v>
      </c>
      <c r="D40" s="140" t="s">
        <v>70</v>
      </c>
      <c r="E40" s="140" t="s">
        <v>47</v>
      </c>
      <c r="F40" s="141">
        <v>3460658</v>
      </c>
      <c r="G40" s="140" t="s">
        <v>495</v>
      </c>
      <c r="H40" s="160">
        <v>45000</v>
      </c>
      <c r="I40" s="160">
        <v>45000</v>
      </c>
      <c r="J40" s="160" t="s">
        <v>403</v>
      </c>
      <c r="K40" s="140">
        <v>9071277660</v>
      </c>
      <c r="L40" s="140">
        <v>160388</v>
      </c>
      <c r="M40" s="160" t="s">
        <v>216</v>
      </c>
      <c r="N40" s="161" t="s">
        <v>218</v>
      </c>
    </row>
    <row r="41" spans="2:14" ht="18.75" x14ac:dyDescent="0.25">
      <c r="B41" s="331">
        <v>36</v>
      </c>
      <c r="C41" s="159">
        <v>43110</v>
      </c>
      <c r="D41" s="140" t="s">
        <v>423</v>
      </c>
      <c r="E41" s="140" t="s">
        <v>47</v>
      </c>
      <c r="F41" s="141">
        <v>3460660</v>
      </c>
      <c r="G41" s="140" t="s">
        <v>479</v>
      </c>
      <c r="H41" s="160">
        <v>45000</v>
      </c>
      <c r="I41" s="160">
        <v>45000</v>
      </c>
      <c r="J41" s="160" t="s">
        <v>523</v>
      </c>
      <c r="K41" s="140">
        <v>8066928602</v>
      </c>
      <c r="L41" s="140" t="s">
        <v>443</v>
      </c>
      <c r="M41" s="160" t="s">
        <v>131</v>
      </c>
      <c r="N41" s="161" t="s">
        <v>139</v>
      </c>
    </row>
    <row r="42" spans="2:14" ht="18.75" x14ac:dyDescent="0.25">
      <c r="B42" s="331">
        <v>37</v>
      </c>
      <c r="C42" s="159">
        <v>43110</v>
      </c>
      <c r="D42" s="140" t="s">
        <v>423</v>
      </c>
      <c r="E42" s="140" t="s">
        <v>47</v>
      </c>
      <c r="F42" s="141">
        <v>3460661</v>
      </c>
      <c r="G42" s="140" t="s">
        <v>480</v>
      </c>
      <c r="H42" s="160">
        <v>45000</v>
      </c>
      <c r="I42" s="160">
        <v>45000</v>
      </c>
      <c r="J42" s="160" t="s">
        <v>524</v>
      </c>
      <c r="K42" s="140">
        <v>8062681141</v>
      </c>
      <c r="L42" s="140" t="s">
        <v>444</v>
      </c>
      <c r="M42" s="160" t="s">
        <v>131</v>
      </c>
      <c r="N42" s="161" t="s">
        <v>139</v>
      </c>
    </row>
    <row r="43" spans="2:14" ht="18.75" x14ac:dyDescent="0.25">
      <c r="B43" s="331">
        <v>38</v>
      </c>
      <c r="C43" s="159">
        <v>43110</v>
      </c>
      <c r="D43" s="140" t="s">
        <v>424</v>
      </c>
      <c r="E43" s="140" t="s">
        <v>47</v>
      </c>
      <c r="F43" s="141">
        <v>3460666</v>
      </c>
      <c r="G43" s="140" t="s">
        <v>481</v>
      </c>
      <c r="H43" s="160">
        <v>33000</v>
      </c>
      <c r="I43" s="160">
        <v>33000</v>
      </c>
      <c r="J43" s="160" t="s">
        <v>525</v>
      </c>
      <c r="K43" s="140">
        <v>8050490219</v>
      </c>
      <c r="L43" s="140">
        <v>11217</v>
      </c>
      <c r="M43" s="160" t="s">
        <v>128</v>
      </c>
      <c r="N43" s="161" t="s">
        <v>27</v>
      </c>
    </row>
    <row r="44" spans="2:14" ht="18.75" x14ac:dyDescent="0.25">
      <c r="B44" s="331">
        <v>39</v>
      </c>
      <c r="C44" s="159">
        <v>43110</v>
      </c>
      <c r="D44" s="140" t="s">
        <v>432</v>
      </c>
      <c r="E44" s="140" t="s">
        <v>47</v>
      </c>
      <c r="F44" s="141">
        <v>3462051</v>
      </c>
      <c r="G44" s="140" t="s">
        <v>489</v>
      </c>
      <c r="H44" s="160">
        <v>30000</v>
      </c>
      <c r="I44" s="160">
        <v>30000</v>
      </c>
      <c r="J44" s="160" t="s">
        <v>207</v>
      </c>
      <c r="K44" s="140">
        <v>8162713015</v>
      </c>
      <c r="L44" s="140">
        <v>160350</v>
      </c>
      <c r="M44" s="160" t="s">
        <v>29</v>
      </c>
      <c r="N44" s="161" t="s">
        <v>26</v>
      </c>
    </row>
    <row r="45" spans="2:14" ht="18.75" x14ac:dyDescent="0.25">
      <c r="B45" s="331">
        <v>40</v>
      </c>
      <c r="C45" s="159">
        <v>43110</v>
      </c>
      <c r="D45" s="140" t="s">
        <v>425</v>
      </c>
      <c r="E45" s="140" t="s">
        <v>47</v>
      </c>
      <c r="F45" s="141">
        <v>3462059</v>
      </c>
      <c r="G45" s="140" t="s">
        <v>482</v>
      </c>
      <c r="H45" s="160">
        <v>30000</v>
      </c>
      <c r="I45" s="160">
        <v>30000</v>
      </c>
      <c r="J45" s="160" t="s">
        <v>526</v>
      </c>
      <c r="K45" s="140">
        <v>8128504315</v>
      </c>
      <c r="L45" s="140">
        <v>160324</v>
      </c>
      <c r="M45" s="160" t="s">
        <v>29</v>
      </c>
      <c r="N45" s="161" t="s">
        <v>26</v>
      </c>
    </row>
    <row r="46" spans="2:14" ht="16.5" customHeight="1" x14ac:dyDescent="0.25">
      <c r="B46" s="331">
        <v>41</v>
      </c>
      <c r="C46" s="159">
        <v>43110</v>
      </c>
      <c r="D46" s="140" t="s">
        <v>426</v>
      </c>
      <c r="E46" s="140" t="s">
        <v>47</v>
      </c>
      <c r="F46" s="141">
        <v>3462060</v>
      </c>
      <c r="G46" s="140" t="s">
        <v>483</v>
      </c>
      <c r="H46" s="160">
        <v>30000</v>
      </c>
      <c r="I46" s="160">
        <v>30000</v>
      </c>
      <c r="J46" s="160" t="s">
        <v>527</v>
      </c>
      <c r="K46" s="140">
        <v>8030666188</v>
      </c>
      <c r="L46" s="140">
        <v>160342</v>
      </c>
      <c r="M46" s="160" t="s">
        <v>29</v>
      </c>
      <c r="N46" s="161" t="s">
        <v>26</v>
      </c>
    </row>
    <row r="47" spans="2:14" ht="16.5" customHeight="1" x14ac:dyDescent="0.25">
      <c r="B47" s="331">
        <v>42</v>
      </c>
      <c r="C47" s="159">
        <v>43110</v>
      </c>
      <c r="D47" s="140" t="s">
        <v>433</v>
      </c>
      <c r="E47" s="140" t="s">
        <v>47</v>
      </c>
      <c r="F47" s="141">
        <v>3462063</v>
      </c>
      <c r="G47" s="140" t="s">
        <v>491</v>
      </c>
      <c r="H47" s="160">
        <v>30000</v>
      </c>
      <c r="I47" s="160">
        <v>30000</v>
      </c>
      <c r="J47" s="160" t="s">
        <v>505</v>
      </c>
      <c r="K47" s="140">
        <v>9069955319</v>
      </c>
      <c r="L47" s="140">
        <v>160352</v>
      </c>
      <c r="M47" s="160" t="s">
        <v>29</v>
      </c>
      <c r="N47" s="161" t="s">
        <v>26</v>
      </c>
    </row>
    <row r="48" spans="2:14" ht="16.5" customHeight="1" x14ac:dyDescent="0.25">
      <c r="B48" s="331">
        <v>43</v>
      </c>
      <c r="C48" s="159">
        <v>43110</v>
      </c>
      <c r="D48" s="140" t="s">
        <v>427</v>
      </c>
      <c r="E48" s="140" t="s">
        <v>47</v>
      </c>
      <c r="F48" s="141">
        <v>3462066</v>
      </c>
      <c r="G48" s="140" t="s">
        <v>484</v>
      </c>
      <c r="H48" s="160">
        <v>30000</v>
      </c>
      <c r="I48" s="160">
        <v>30000</v>
      </c>
      <c r="J48" s="160" t="s">
        <v>521</v>
      </c>
      <c r="K48" s="140">
        <v>8066528311</v>
      </c>
      <c r="L48" s="140">
        <v>11208</v>
      </c>
      <c r="M48" s="160" t="s">
        <v>29</v>
      </c>
      <c r="N48" s="161" t="s">
        <v>26</v>
      </c>
    </row>
    <row r="49" spans="2:14" ht="16.5" customHeight="1" x14ac:dyDescent="0.25">
      <c r="B49" s="331">
        <v>44</v>
      </c>
      <c r="C49" s="159">
        <v>43110</v>
      </c>
      <c r="D49" s="140" t="s">
        <v>428</v>
      </c>
      <c r="E49" s="140" t="s">
        <v>47</v>
      </c>
      <c r="F49" s="141">
        <v>3462067</v>
      </c>
      <c r="G49" s="140" t="s">
        <v>485</v>
      </c>
      <c r="H49" s="160">
        <v>30000</v>
      </c>
      <c r="I49" s="160">
        <v>30000</v>
      </c>
      <c r="J49" s="160" t="s">
        <v>528</v>
      </c>
      <c r="K49" s="140">
        <v>8139461418</v>
      </c>
      <c r="L49" s="140">
        <v>160351</v>
      </c>
      <c r="M49" s="160" t="s">
        <v>29</v>
      </c>
      <c r="N49" s="161" t="s">
        <v>26</v>
      </c>
    </row>
    <row r="50" spans="2:14" ht="16.5" customHeight="1" x14ac:dyDescent="0.25">
      <c r="B50" s="331">
        <v>45</v>
      </c>
      <c r="C50" s="159">
        <v>43110</v>
      </c>
      <c r="D50" s="140" t="s">
        <v>429</v>
      </c>
      <c r="E50" s="140" t="s">
        <v>47</v>
      </c>
      <c r="F50" s="141">
        <v>3462069</v>
      </c>
      <c r="G50" s="140" t="s">
        <v>486</v>
      </c>
      <c r="H50" s="160">
        <v>30000</v>
      </c>
      <c r="I50" s="160">
        <v>30000</v>
      </c>
      <c r="J50" s="160" t="s">
        <v>77</v>
      </c>
      <c r="K50" s="140">
        <v>8149776355</v>
      </c>
      <c r="L50" s="140">
        <v>160365</v>
      </c>
      <c r="M50" s="160" t="s">
        <v>29</v>
      </c>
      <c r="N50" s="161" t="s">
        <v>26</v>
      </c>
    </row>
    <row r="51" spans="2:14" ht="16.5" customHeight="1" x14ac:dyDescent="0.25">
      <c r="B51" s="331">
        <v>46</v>
      </c>
      <c r="C51" s="159">
        <v>43110</v>
      </c>
      <c r="D51" s="140" t="s">
        <v>430</v>
      </c>
      <c r="E51" s="140" t="s">
        <v>47</v>
      </c>
      <c r="F51" s="141">
        <v>3462071</v>
      </c>
      <c r="G51" s="140" t="s">
        <v>487</v>
      </c>
      <c r="H51" s="160">
        <v>30000</v>
      </c>
      <c r="I51" s="160">
        <v>30000</v>
      </c>
      <c r="J51" s="160" t="s">
        <v>248</v>
      </c>
      <c r="K51" s="140">
        <v>8094166623</v>
      </c>
      <c r="L51" s="140">
        <v>160327</v>
      </c>
      <c r="M51" s="160" t="s">
        <v>29</v>
      </c>
      <c r="N51" s="161" t="s">
        <v>26</v>
      </c>
    </row>
    <row r="52" spans="2:14" ht="16.5" customHeight="1" thickBot="1" x14ac:dyDescent="0.3">
      <c r="B52" s="332">
        <v>47</v>
      </c>
      <c r="C52" s="162">
        <v>43110</v>
      </c>
      <c r="D52" s="163" t="s">
        <v>431</v>
      </c>
      <c r="E52" s="163" t="s">
        <v>47</v>
      </c>
      <c r="F52" s="164">
        <v>3462075</v>
      </c>
      <c r="G52" s="163" t="s">
        <v>488</v>
      </c>
      <c r="H52" s="165">
        <v>30000</v>
      </c>
      <c r="I52" s="165">
        <v>30000</v>
      </c>
      <c r="J52" s="165" t="s">
        <v>166</v>
      </c>
      <c r="K52" s="163">
        <v>8102883308</v>
      </c>
      <c r="L52" s="163">
        <v>160328</v>
      </c>
      <c r="M52" s="165" t="s">
        <v>29</v>
      </c>
      <c r="N52" s="166" t="s">
        <v>26</v>
      </c>
    </row>
    <row r="53" spans="2:14" s="4" customFormat="1" ht="24.75" customHeight="1" thickBot="1" x14ac:dyDescent="0.3">
      <c r="B53" s="323"/>
      <c r="C53" s="324"/>
      <c r="D53" s="325"/>
      <c r="E53" s="325"/>
      <c r="F53" s="326"/>
      <c r="G53" s="325"/>
      <c r="H53" s="327">
        <f>SUM(H6:H52)</f>
        <v>1723000</v>
      </c>
      <c r="I53" s="327">
        <f>SUM(I6:I52)</f>
        <v>1723000</v>
      </c>
      <c r="J53" s="328"/>
      <c r="K53" s="325"/>
      <c r="L53" s="325"/>
      <c r="M53" s="328"/>
      <c r="N53" s="329"/>
    </row>
    <row r="54" spans="2:14" ht="16.5" customHeight="1" x14ac:dyDescent="0.25">
      <c r="B54" s="330">
        <v>48</v>
      </c>
      <c r="C54" s="154">
        <v>43110</v>
      </c>
      <c r="D54" s="155" t="s">
        <v>330</v>
      </c>
      <c r="E54" s="155" t="s">
        <v>47</v>
      </c>
      <c r="F54" s="156" t="s">
        <v>25</v>
      </c>
      <c r="G54" s="155" t="s">
        <v>494</v>
      </c>
      <c r="H54" s="157">
        <v>33000</v>
      </c>
      <c r="I54" s="157">
        <v>33000</v>
      </c>
      <c r="J54" s="157" t="s">
        <v>531</v>
      </c>
      <c r="K54" s="155">
        <v>8077324181</v>
      </c>
      <c r="L54" s="155">
        <v>160376</v>
      </c>
      <c r="M54" s="157" t="s">
        <v>128</v>
      </c>
      <c r="N54" s="158" t="s">
        <v>27</v>
      </c>
    </row>
    <row r="55" spans="2:14" ht="16.5" customHeight="1" x14ac:dyDescent="0.25">
      <c r="B55" s="331">
        <v>49</v>
      </c>
      <c r="C55" s="159">
        <v>43110</v>
      </c>
      <c r="D55" s="140" t="s">
        <v>434</v>
      </c>
      <c r="E55" s="140" t="s">
        <v>47</v>
      </c>
      <c r="F55" s="141" t="s">
        <v>25</v>
      </c>
      <c r="G55" s="140" t="s">
        <v>497</v>
      </c>
      <c r="H55" s="160">
        <v>40000</v>
      </c>
      <c r="I55" s="160">
        <v>40000</v>
      </c>
      <c r="J55" s="160" t="s">
        <v>151</v>
      </c>
      <c r="K55" s="140">
        <v>8134482699</v>
      </c>
      <c r="L55" s="140">
        <v>160355</v>
      </c>
      <c r="M55" s="160" t="s">
        <v>541</v>
      </c>
      <c r="N55" s="161" t="s">
        <v>138</v>
      </c>
    </row>
    <row r="56" spans="2:14" ht="16.5" customHeight="1" x14ac:dyDescent="0.25">
      <c r="B56" s="331">
        <v>50</v>
      </c>
      <c r="C56" s="159">
        <v>43110</v>
      </c>
      <c r="D56" s="140" t="s">
        <v>48</v>
      </c>
      <c r="E56" s="140" t="s">
        <v>47</v>
      </c>
      <c r="F56" s="141" t="s">
        <v>25</v>
      </c>
      <c r="G56" s="140" t="s">
        <v>195</v>
      </c>
      <c r="H56" s="160">
        <v>33000</v>
      </c>
      <c r="I56" s="160">
        <v>33000</v>
      </c>
      <c r="J56" s="160" t="s">
        <v>532</v>
      </c>
      <c r="K56" s="140">
        <v>8066528311</v>
      </c>
      <c r="L56" s="140">
        <v>160330</v>
      </c>
      <c r="M56" s="160" t="s">
        <v>128</v>
      </c>
      <c r="N56" s="161" t="s">
        <v>27</v>
      </c>
    </row>
    <row r="57" spans="2:14" ht="16.5" customHeight="1" x14ac:dyDescent="0.25">
      <c r="B57" s="331">
        <v>51</v>
      </c>
      <c r="C57" s="159">
        <v>43110</v>
      </c>
      <c r="D57" s="140" t="s">
        <v>434</v>
      </c>
      <c r="E57" s="140" t="s">
        <v>47</v>
      </c>
      <c r="F57" s="141" t="s">
        <v>25</v>
      </c>
      <c r="G57" s="140" t="s">
        <v>498</v>
      </c>
      <c r="H57" s="160">
        <v>40000</v>
      </c>
      <c r="I57" s="160">
        <v>40000</v>
      </c>
      <c r="J57" s="160" t="s">
        <v>533</v>
      </c>
      <c r="K57" s="140">
        <v>7036151623</v>
      </c>
      <c r="L57" s="140">
        <v>160356</v>
      </c>
      <c r="M57" s="160" t="s">
        <v>541</v>
      </c>
      <c r="N57" s="161" t="s">
        <v>138</v>
      </c>
    </row>
    <row r="58" spans="2:14" ht="16.5" customHeight="1" x14ac:dyDescent="0.25">
      <c r="B58" s="331">
        <v>52</v>
      </c>
      <c r="C58" s="159">
        <v>43110</v>
      </c>
      <c r="D58" s="140" t="s">
        <v>14</v>
      </c>
      <c r="E58" s="140" t="s">
        <v>47</v>
      </c>
      <c r="F58" s="141" t="s">
        <v>25</v>
      </c>
      <c r="G58" s="140" t="s">
        <v>499</v>
      </c>
      <c r="H58" s="160">
        <v>33000</v>
      </c>
      <c r="I58" s="160">
        <v>33000</v>
      </c>
      <c r="J58" s="160" t="s">
        <v>534</v>
      </c>
      <c r="K58" s="140">
        <v>8111590419</v>
      </c>
      <c r="L58" s="140">
        <v>160353</v>
      </c>
      <c r="M58" s="160" t="s">
        <v>128</v>
      </c>
      <c r="N58" s="161" t="s">
        <v>27</v>
      </c>
    </row>
    <row r="59" spans="2:14" ht="16.5" customHeight="1" x14ac:dyDescent="0.25">
      <c r="B59" s="331">
        <v>53</v>
      </c>
      <c r="C59" s="159">
        <v>43110</v>
      </c>
      <c r="D59" s="140" t="s">
        <v>16</v>
      </c>
      <c r="E59" s="140" t="s">
        <v>47</v>
      </c>
      <c r="F59" s="141" t="s">
        <v>25</v>
      </c>
      <c r="G59" s="140" t="s">
        <v>500</v>
      </c>
      <c r="H59" s="160">
        <v>33000</v>
      </c>
      <c r="I59" s="160">
        <v>33000</v>
      </c>
      <c r="J59" s="160" t="s">
        <v>535</v>
      </c>
      <c r="K59" s="140">
        <v>8138293290</v>
      </c>
      <c r="L59" s="140" t="s">
        <v>447</v>
      </c>
      <c r="M59" s="160" t="s">
        <v>128</v>
      </c>
      <c r="N59" s="161" t="s">
        <v>27</v>
      </c>
    </row>
    <row r="60" spans="2:14" s="125" customFormat="1" ht="16.5" customHeight="1" thickBot="1" x14ac:dyDescent="0.4">
      <c r="B60" s="332">
        <v>54</v>
      </c>
      <c r="C60" s="162">
        <v>43110</v>
      </c>
      <c r="D60" s="163" t="s">
        <v>16</v>
      </c>
      <c r="E60" s="163" t="s">
        <v>47</v>
      </c>
      <c r="F60" s="164" t="s">
        <v>25</v>
      </c>
      <c r="G60" s="163" t="s">
        <v>501</v>
      </c>
      <c r="H60" s="165">
        <v>33000</v>
      </c>
      <c r="I60" s="165">
        <v>33000</v>
      </c>
      <c r="J60" s="165" t="s">
        <v>536</v>
      </c>
      <c r="K60" s="163">
        <v>8138295390</v>
      </c>
      <c r="L60" s="163" t="s">
        <v>448</v>
      </c>
      <c r="M60" s="165" t="s">
        <v>128</v>
      </c>
      <c r="N60" s="166" t="s">
        <v>27</v>
      </c>
    </row>
    <row r="61" spans="2:14" s="322" customFormat="1" ht="24" thickBot="1" x14ac:dyDescent="0.4">
      <c r="B61" s="318"/>
      <c r="C61" s="319"/>
      <c r="D61" s="452" t="s">
        <v>435</v>
      </c>
      <c r="E61" s="452"/>
      <c r="F61" s="452"/>
      <c r="G61" s="319"/>
      <c r="H61" s="320">
        <f>SUM(H54:H60)</f>
        <v>245000</v>
      </c>
      <c r="I61" s="320">
        <f>SUM(I54:I60)</f>
        <v>245000</v>
      </c>
      <c r="J61" s="319"/>
      <c r="K61" s="319"/>
      <c r="L61" s="319"/>
      <c r="M61" s="319"/>
      <c r="N61" s="321"/>
    </row>
    <row r="62" spans="2:14" s="123" customFormat="1" ht="21" x14ac:dyDescent="0.35">
      <c r="B62" s="142"/>
      <c r="C62" s="455" t="s">
        <v>545</v>
      </c>
      <c r="D62" s="455"/>
      <c r="E62" s="455"/>
      <c r="F62" s="5"/>
      <c r="G62" s="153">
        <v>0</v>
      </c>
      <c r="H62" s="151"/>
      <c r="I62" s="143"/>
      <c r="J62" s="142"/>
      <c r="K62" s="142"/>
      <c r="L62" s="142"/>
      <c r="M62" s="142"/>
      <c r="N62" s="142"/>
    </row>
    <row r="63" spans="2:14" s="123" customFormat="1" ht="21.75" thickBot="1" x14ac:dyDescent="0.4">
      <c r="B63" s="142"/>
      <c r="C63" s="102"/>
      <c r="D63" s="120"/>
      <c r="E63" s="120"/>
      <c r="F63" s="102"/>
      <c r="G63" s="120"/>
      <c r="H63" s="151"/>
      <c r="I63" s="143"/>
      <c r="J63" s="142"/>
      <c r="K63" s="142"/>
      <c r="L63" s="142"/>
      <c r="M63" s="142"/>
      <c r="N63" s="142"/>
    </row>
    <row r="64" spans="2:14" s="123" customFormat="1" ht="21.75" thickBot="1" x14ac:dyDescent="0.4">
      <c r="B64" s="142"/>
      <c r="C64" s="456" t="s">
        <v>546</v>
      </c>
      <c r="D64" s="457"/>
      <c r="E64" s="457"/>
      <c r="F64" s="457"/>
      <c r="G64" s="175"/>
      <c r="H64" s="174">
        <f>H61+H53</f>
        <v>1968000</v>
      </c>
      <c r="I64" s="143"/>
      <c r="J64" s="142"/>
      <c r="K64" s="142"/>
      <c r="L64" s="142"/>
      <c r="M64" s="142"/>
      <c r="N64" s="142"/>
    </row>
    <row r="65" spans="2:14" s="123" customFormat="1" ht="21.75" thickBot="1" x14ac:dyDescent="0.4">
      <c r="B65" s="142"/>
      <c r="C65" s="124"/>
      <c r="D65" s="167"/>
      <c r="E65" s="167"/>
      <c r="F65" s="124"/>
      <c r="G65" s="167"/>
      <c r="H65" s="145"/>
      <c r="I65" s="143"/>
      <c r="J65" s="142"/>
      <c r="K65" s="142"/>
      <c r="L65" s="142"/>
      <c r="M65" s="142"/>
      <c r="N65" s="142"/>
    </row>
    <row r="66" spans="2:14" s="123" customFormat="1" ht="21.75" thickBot="1" x14ac:dyDescent="0.4">
      <c r="B66" s="142"/>
      <c r="C66" s="456" t="s">
        <v>547</v>
      </c>
      <c r="D66" s="457"/>
      <c r="E66" s="457"/>
      <c r="F66" s="458"/>
      <c r="G66" s="168"/>
      <c r="H66" s="174">
        <f>SUM(H64)</f>
        <v>1968000</v>
      </c>
      <c r="I66" s="143"/>
      <c r="J66" s="142"/>
      <c r="K66" s="142"/>
      <c r="L66" s="142"/>
      <c r="M66" s="142"/>
      <c r="N66" s="142"/>
    </row>
    <row r="67" spans="2:14" s="123" customFormat="1" ht="21.75" thickBot="1" x14ac:dyDescent="0.4">
      <c r="B67" s="142"/>
      <c r="C67" s="124"/>
      <c r="D67" s="167"/>
      <c r="E67" s="167"/>
      <c r="F67" s="124"/>
      <c r="G67" s="167"/>
      <c r="H67" s="139"/>
      <c r="I67" s="143"/>
      <c r="J67" s="142"/>
      <c r="K67" s="142"/>
      <c r="L67" s="142"/>
      <c r="M67" s="142"/>
      <c r="N67" s="142"/>
    </row>
    <row r="68" spans="2:14" s="123" customFormat="1" ht="21.75" thickBot="1" x14ac:dyDescent="0.4">
      <c r="B68" s="142"/>
      <c r="C68" s="456" t="s">
        <v>37</v>
      </c>
      <c r="D68" s="457"/>
      <c r="E68" s="457"/>
      <c r="F68" s="458"/>
      <c r="G68" s="170"/>
      <c r="H68" s="169">
        <v>6118711</v>
      </c>
      <c r="I68" s="143"/>
      <c r="J68" s="142"/>
      <c r="K68" s="142"/>
      <c r="L68" s="142"/>
      <c r="M68" s="142"/>
      <c r="N68" s="142"/>
    </row>
    <row r="69" spans="2:14" s="123" customFormat="1" ht="21.75" thickBot="1" x14ac:dyDescent="0.4">
      <c r="B69" s="142"/>
      <c r="C69" s="124"/>
      <c r="D69" s="167"/>
      <c r="E69" s="167"/>
      <c r="F69" s="124"/>
      <c r="G69" s="167"/>
      <c r="H69" s="139"/>
      <c r="I69" s="143"/>
      <c r="J69" s="142"/>
      <c r="K69" s="142"/>
      <c r="L69" s="142"/>
      <c r="M69" s="142"/>
      <c r="N69" s="142"/>
    </row>
    <row r="70" spans="2:14" s="123" customFormat="1" ht="21.75" thickBot="1" x14ac:dyDescent="0.4">
      <c r="B70" s="142"/>
      <c r="C70" s="456" t="s">
        <v>341</v>
      </c>
      <c r="D70" s="457"/>
      <c r="E70" s="457"/>
      <c r="F70" s="458"/>
      <c r="G70" s="170"/>
      <c r="H70" s="169">
        <f>H68-H64</f>
        <v>4150711</v>
      </c>
      <c r="I70" s="143"/>
      <c r="J70" s="142"/>
      <c r="K70" s="142"/>
      <c r="L70" s="142"/>
      <c r="M70" s="142"/>
      <c r="N70" s="142"/>
    </row>
    <row r="71" spans="2:14" s="123" customFormat="1" ht="21" x14ac:dyDescent="0.35">
      <c r="B71" s="130"/>
      <c r="C71" s="144"/>
      <c r="D71" s="144"/>
      <c r="E71" s="145"/>
      <c r="F71" s="453" t="s">
        <v>40</v>
      </c>
      <c r="G71" s="453"/>
      <c r="H71" s="146"/>
      <c r="I71" s="145"/>
      <c r="J71" s="147"/>
      <c r="K71" s="145"/>
      <c r="L71" s="148"/>
      <c r="M71" s="149"/>
      <c r="N71" s="144"/>
    </row>
    <row r="72" spans="2:14" s="125" customFormat="1" ht="21" x14ac:dyDescent="0.35">
      <c r="B72" s="4"/>
      <c r="C72" s="138" t="s">
        <v>605</v>
      </c>
      <c r="D72" s="138"/>
      <c r="E72" s="137"/>
      <c r="F72" s="4"/>
      <c r="G72" s="4"/>
      <c r="H72" s="4"/>
      <c r="I72" s="150"/>
      <c r="J72" s="4"/>
      <c r="K72" s="454" t="s">
        <v>44</v>
      </c>
      <c r="L72" s="454"/>
      <c r="M72" s="454"/>
      <c r="N72" s="4"/>
    </row>
    <row r="73" spans="2:14" x14ac:dyDescent="0.25">
      <c r="C73" s="138" t="s">
        <v>41</v>
      </c>
      <c r="D73" s="138"/>
      <c r="E73" s="137"/>
      <c r="I73" s="150"/>
      <c r="K73" s="138" t="s">
        <v>45</v>
      </c>
      <c r="L73" s="138"/>
      <c r="M73" s="138"/>
    </row>
    <row r="74" spans="2:14" x14ac:dyDescent="0.25">
      <c r="C74" s="138" t="s">
        <v>42</v>
      </c>
      <c r="D74" s="138"/>
      <c r="E74" s="137"/>
      <c r="I74" s="150"/>
      <c r="K74" s="138" t="s">
        <v>41</v>
      </c>
      <c r="L74" s="138"/>
      <c r="M74" s="138"/>
    </row>
  </sheetData>
  <autoFilter ref="B5:N60">
    <sortState ref="B5:N58">
      <sortCondition ref="F5:F58"/>
    </sortState>
  </autoFilter>
  <mergeCells count="9">
    <mergeCell ref="B3:N3"/>
    <mergeCell ref="D61:F61"/>
    <mergeCell ref="F71:G71"/>
    <mergeCell ref="K72:M72"/>
    <mergeCell ref="C62:E62"/>
    <mergeCell ref="C64:F64"/>
    <mergeCell ref="C66:F66"/>
    <mergeCell ref="C70:F70"/>
    <mergeCell ref="C68:F68"/>
  </mergeCells>
  <pageMargins left="0.7" right="0.7" top="0.75" bottom="0.75" header="0.3" footer="0.3"/>
  <pageSetup paperSize="9" scale="60" fitToHeight="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B2:AO61"/>
  <sheetViews>
    <sheetView view="pageBreakPreview" topLeftCell="A14" zoomScale="60" zoomScaleNormal="100" workbookViewId="0">
      <selection activeCell="J30" sqref="J30"/>
    </sheetView>
  </sheetViews>
  <sheetFormatPr defaultRowHeight="15" x14ac:dyDescent="0.25"/>
  <cols>
    <col min="2" max="2" width="7.85546875" customWidth="1"/>
    <col min="3" max="3" width="10.7109375" bestFit="1" customWidth="1"/>
    <col min="4" max="5" width="18.5703125" style="75" customWidth="1"/>
    <col min="7" max="7" width="20" style="75" customWidth="1"/>
    <col min="8" max="8" width="15.7109375" customWidth="1"/>
    <col min="9" max="9" width="12.85546875" customWidth="1"/>
    <col min="10" max="10" width="16.28515625" style="4" customWidth="1"/>
    <col min="12" max="12" width="13.7109375" bestFit="1" customWidth="1"/>
    <col min="13" max="13" width="10.7109375" bestFit="1" customWidth="1"/>
    <col min="14" max="14" width="10.85546875" customWidth="1"/>
    <col min="15" max="20" width="0" hidden="1" customWidth="1"/>
    <col min="21" max="21" width="13.42578125" customWidth="1"/>
    <col min="22" max="22" width="13.5703125" customWidth="1"/>
  </cols>
  <sheetData>
    <row r="2" spans="2:41" ht="15.75" thickBot="1" x14ac:dyDescent="0.3"/>
    <row r="3" spans="2:41" ht="29.25" thickBot="1" x14ac:dyDescent="0.3">
      <c r="B3" s="459" t="s">
        <v>370</v>
      </c>
      <c r="C3" s="460"/>
      <c r="D3" s="460"/>
      <c r="E3" s="460"/>
      <c r="F3" s="460"/>
      <c r="G3" s="460"/>
      <c r="H3" s="460"/>
      <c r="I3" s="460"/>
      <c r="J3" s="460"/>
      <c r="K3" s="460"/>
      <c r="L3" s="460"/>
      <c r="M3" s="460"/>
      <c r="N3" s="460"/>
      <c r="O3" s="460"/>
      <c r="P3" s="460"/>
      <c r="Q3" s="460"/>
      <c r="R3" s="460"/>
      <c r="S3" s="460"/>
      <c r="T3" s="460"/>
      <c r="U3" s="460"/>
      <c r="V3" s="461"/>
    </row>
    <row r="4" spans="2:41" s="101" customFormat="1" ht="21.75" customHeight="1" thickBot="1" x14ac:dyDescent="0.3">
      <c r="B4" s="459"/>
      <c r="C4" s="460"/>
      <c r="D4" s="460"/>
      <c r="E4" s="460"/>
      <c r="F4" s="460"/>
      <c r="G4" s="460"/>
      <c r="H4" s="460"/>
      <c r="I4" s="460"/>
      <c r="J4" s="460"/>
      <c r="K4" s="460"/>
      <c r="L4" s="460"/>
      <c r="M4" s="460"/>
      <c r="N4" s="460"/>
      <c r="O4" s="460"/>
      <c r="P4" s="460"/>
      <c r="Q4" s="460"/>
      <c r="R4" s="460"/>
      <c r="S4" s="460"/>
      <c r="T4" s="460"/>
      <c r="U4" s="460"/>
      <c r="V4" s="461"/>
      <c r="W4" s="465"/>
      <c r="X4" s="465"/>
      <c r="Y4" s="465"/>
      <c r="Z4" s="465"/>
      <c r="AA4" s="465"/>
      <c r="AB4" s="465"/>
      <c r="AC4" s="465"/>
      <c r="AD4" s="465"/>
      <c r="AE4" s="465"/>
      <c r="AF4" s="465"/>
      <c r="AG4" s="465"/>
      <c r="AH4" s="465"/>
      <c r="AI4" s="465"/>
      <c r="AJ4" s="465"/>
      <c r="AK4" s="465"/>
      <c r="AL4" s="465"/>
      <c r="AM4" s="465"/>
      <c r="AN4" s="465"/>
      <c r="AO4" s="466"/>
    </row>
    <row r="5" spans="2:41" s="101" customFormat="1" ht="7.5" customHeight="1" thickBot="1" x14ac:dyDescent="0.3">
      <c r="B5" s="341"/>
      <c r="C5" s="342"/>
      <c r="D5" s="342"/>
      <c r="E5" s="342"/>
      <c r="F5" s="342"/>
      <c r="G5" s="342"/>
      <c r="H5" s="342"/>
      <c r="I5" s="342"/>
      <c r="J5" s="342"/>
      <c r="K5" s="342"/>
      <c r="L5" s="342"/>
      <c r="M5" s="342"/>
      <c r="N5" s="342"/>
      <c r="O5" s="342"/>
      <c r="P5" s="342"/>
      <c r="Q5" s="342"/>
      <c r="R5" s="342"/>
      <c r="S5" s="342"/>
      <c r="T5" s="342"/>
      <c r="U5" s="342"/>
      <c r="V5" s="343"/>
    </row>
    <row r="6" spans="2:41" s="122" customFormat="1" ht="63.75" x14ac:dyDescent="0.2">
      <c r="B6" s="345" t="s">
        <v>365</v>
      </c>
      <c r="C6" s="346" t="s">
        <v>1</v>
      </c>
      <c r="D6" s="346" t="s">
        <v>364</v>
      </c>
      <c r="E6" s="346" t="s">
        <v>2</v>
      </c>
      <c r="F6" s="346" t="s">
        <v>366</v>
      </c>
      <c r="G6" s="346" t="s">
        <v>367</v>
      </c>
      <c r="H6" s="347" t="s">
        <v>368</v>
      </c>
      <c r="I6" s="347" t="s">
        <v>236</v>
      </c>
      <c r="J6" s="346" t="s">
        <v>369</v>
      </c>
      <c r="K6" s="346" t="s">
        <v>232</v>
      </c>
      <c r="L6" s="346" t="s">
        <v>233</v>
      </c>
      <c r="M6" s="346" t="s">
        <v>234</v>
      </c>
      <c r="N6" s="346" t="s">
        <v>235</v>
      </c>
      <c r="O6" s="346" t="s">
        <v>237</v>
      </c>
      <c r="P6" s="346" t="s">
        <v>238</v>
      </c>
      <c r="Q6" s="346" t="s">
        <v>239</v>
      </c>
      <c r="R6" s="346" t="s">
        <v>13</v>
      </c>
      <c r="S6" s="346" t="s">
        <v>240</v>
      </c>
      <c r="T6" s="346" t="s">
        <v>241</v>
      </c>
      <c r="U6" s="346" t="s">
        <v>240</v>
      </c>
      <c r="V6" s="348" t="s">
        <v>241</v>
      </c>
    </row>
    <row r="7" spans="2:41" s="102" customFormat="1" x14ac:dyDescent="0.25">
      <c r="B7" s="103">
        <v>1</v>
      </c>
      <c r="C7" s="104">
        <v>43111</v>
      </c>
      <c r="D7" s="14" t="s">
        <v>242</v>
      </c>
      <c r="E7" s="14" t="s">
        <v>348</v>
      </c>
      <c r="F7" s="105">
        <v>160438</v>
      </c>
      <c r="G7" s="14">
        <v>83128</v>
      </c>
      <c r="H7" s="13">
        <v>33000</v>
      </c>
      <c r="I7" s="14" t="s">
        <v>29</v>
      </c>
      <c r="J7" s="14" t="s">
        <v>243</v>
      </c>
      <c r="K7" s="14" t="s">
        <v>244</v>
      </c>
      <c r="L7" s="14" t="s">
        <v>245</v>
      </c>
      <c r="M7" s="104">
        <v>43111</v>
      </c>
      <c r="N7" s="14" t="s">
        <v>245</v>
      </c>
      <c r="O7" s="14"/>
      <c r="P7" s="14"/>
      <c r="Q7" s="14"/>
      <c r="R7" s="14"/>
      <c r="S7" s="14"/>
      <c r="T7" s="14"/>
      <c r="U7" s="14" t="s">
        <v>246</v>
      </c>
      <c r="V7" s="106">
        <v>8135132684</v>
      </c>
    </row>
    <row r="8" spans="2:41" s="102" customFormat="1" x14ac:dyDescent="0.25">
      <c r="B8" s="103"/>
      <c r="C8" s="104"/>
      <c r="D8" s="474" t="s">
        <v>607</v>
      </c>
      <c r="E8" s="475"/>
      <c r="F8" s="105"/>
      <c r="G8" s="14"/>
      <c r="H8" s="349">
        <v>33000</v>
      </c>
      <c r="I8" s="14"/>
      <c r="J8" s="14"/>
      <c r="K8" s="14"/>
      <c r="L8" s="14"/>
      <c r="M8" s="104"/>
      <c r="N8" s="14"/>
      <c r="O8" s="14"/>
      <c r="P8" s="14"/>
      <c r="Q8" s="14"/>
      <c r="R8" s="14"/>
      <c r="S8" s="14"/>
      <c r="T8" s="14"/>
      <c r="U8" s="14"/>
      <c r="V8" s="106"/>
    </row>
    <row r="9" spans="2:41" s="102" customFormat="1" x14ac:dyDescent="0.25">
      <c r="B9" s="103">
        <v>2</v>
      </c>
      <c r="C9" s="104">
        <v>43111</v>
      </c>
      <c r="D9" s="14" t="s">
        <v>51</v>
      </c>
      <c r="E9" s="14" t="s">
        <v>47</v>
      </c>
      <c r="F9" s="105">
        <v>160411</v>
      </c>
      <c r="G9" s="14">
        <v>3445420</v>
      </c>
      <c r="H9" s="13">
        <v>33000</v>
      </c>
      <c r="I9" s="14" t="s">
        <v>129</v>
      </c>
      <c r="J9" s="14" t="s">
        <v>247</v>
      </c>
      <c r="K9" s="14" t="s">
        <v>244</v>
      </c>
      <c r="L9" s="14" t="s">
        <v>245</v>
      </c>
      <c r="M9" s="104">
        <v>43111</v>
      </c>
      <c r="N9" s="14" t="s">
        <v>245</v>
      </c>
      <c r="O9" s="14"/>
      <c r="P9" s="14"/>
      <c r="Q9" s="14"/>
      <c r="R9" s="14"/>
      <c r="S9" s="14"/>
      <c r="T9" s="14"/>
      <c r="U9" s="14" t="s">
        <v>248</v>
      </c>
      <c r="V9" s="106">
        <v>7053983437</v>
      </c>
    </row>
    <row r="10" spans="2:41" s="102" customFormat="1" x14ac:dyDescent="0.25">
      <c r="B10" s="103">
        <v>3</v>
      </c>
      <c r="C10" s="104">
        <v>43111</v>
      </c>
      <c r="D10" s="14" t="s">
        <v>249</v>
      </c>
      <c r="E10" s="14" t="s">
        <v>47</v>
      </c>
      <c r="F10" s="105">
        <v>160451</v>
      </c>
      <c r="G10" s="14">
        <v>3445455</v>
      </c>
      <c r="H10" s="13">
        <v>33000</v>
      </c>
      <c r="I10" s="14" t="s">
        <v>128</v>
      </c>
      <c r="J10" s="14" t="s">
        <v>250</v>
      </c>
      <c r="K10" s="14" t="s">
        <v>244</v>
      </c>
      <c r="L10" s="14" t="s">
        <v>245</v>
      </c>
      <c r="M10" s="104">
        <v>43111</v>
      </c>
      <c r="N10" s="14" t="s">
        <v>245</v>
      </c>
      <c r="O10" s="14"/>
      <c r="P10" s="14"/>
      <c r="Q10" s="14"/>
      <c r="R10" s="14"/>
      <c r="S10" s="14"/>
      <c r="T10" s="14"/>
      <c r="U10" s="14" t="s">
        <v>251</v>
      </c>
      <c r="V10" s="106">
        <v>9021170200</v>
      </c>
    </row>
    <row r="11" spans="2:41" s="102" customFormat="1" x14ac:dyDescent="0.25">
      <c r="B11" s="103">
        <v>4</v>
      </c>
      <c r="C11" s="104">
        <v>43111</v>
      </c>
      <c r="D11" s="14" t="s">
        <v>252</v>
      </c>
      <c r="E11" s="14" t="s">
        <v>47</v>
      </c>
      <c r="F11" s="105">
        <v>160453</v>
      </c>
      <c r="G11" s="14">
        <v>3445498</v>
      </c>
      <c r="H11" s="13">
        <v>33000</v>
      </c>
      <c r="I11" s="14" t="s">
        <v>128</v>
      </c>
      <c r="J11" s="14" t="s">
        <v>253</v>
      </c>
      <c r="K11" s="14" t="s">
        <v>244</v>
      </c>
      <c r="L11" s="14" t="s">
        <v>245</v>
      </c>
      <c r="M11" s="104">
        <v>43111</v>
      </c>
      <c r="N11" s="14" t="s">
        <v>245</v>
      </c>
      <c r="O11" s="14"/>
      <c r="P11" s="14"/>
      <c r="Q11" s="14"/>
      <c r="R11" s="14"/>
      <c r="S11" s="14"/>
      <c r="T11" s="14"/>
      <c r="U11" s="14" t="s">
        <v>254</v>
      </c>
      <c r="V11" s="106">
        <v>8051562277</v>
      </c>
    </row>
    <row r="12" spans="2:41" s="102" customFormat="1" x14ac:dyDescent="0.25">
      <c r="B12" s="103">
        <v>5</v>
      </c>
      <c r="C12" s="104">
        <v>43111</v>
      </c>
      <c r="D12" s="14" t="s">
        <v>255</v>
      </c>
      <c r="E12" s="14" t="s">
        <v>47</v>
      </c>
      <c r="F12" s="105">
        <v>160433</v>
      </c>
      <c r="G12" s="14">
        <v>3445508</v>
      </c>
      <c r="H12" s="13">
        <v>33000</v>
      </c>
      <c r="I12" s="14" t="s">
        <v>128</v>
      </c>
      <c r="J12" s="14" t="s">
        <v>256</v>
      </c>
      <c r="K12" s="14" t="s">
        <v>244</v>
      </c>
      <c r="L12" s="14" t="s">
        <v>245</v>
      </c>
      <c r="M12" s="104">
        <v>43111</v>
      </c>
      <c r="N12" s="14" t="s">
        <v>245</v>
      </c>
      <c r="O12" s="14"/>
      <c r="P12" s="14"/>
      <c r="Q12" s="14"/>
      <c r="R12" s="14"/>
      <c r="S12" s="14"/>
      <c r="T12" s="14"/>
      <c r="U12" s="14" t="s">
        <v>257</v>
      </c>
      <c r="V12" s="106">
        <v>8156210293</v>
      </c>
    </row>
    <row r="13" spans="2:41" s="102" customFormat="1" x14ac:dyDescent="0.25">
      <c r="B13" s="103">
        <v>6</v>
      </c>
      <c r="C13" s="104">
        <v>43111</v>
      </c>
      <c r="D13" s="14" t="s">
        <v>258</v>
      </c>
      <c r="E13" s="14" t="s">
        <v>47</v>
      </c>
      <c r="F13" s="105">
        <v>160439</v>
      </c>
      <c r="G13" s="14">
        <v>3445530</v>
      </c>
      <c r="H13" s="13">
        <v>33000</v>
      </c>
      <c r="I13" s="14" t="s">
        <v>128</v>
      </c>
      <c r="J13" s="14" t="s">
        <v>259</v>
      </c>
      <c r="K13" s="14" t="s">
        <v>244</v>
      </c>
      <c r="L13" s="14" t="s">
        <v>245</v>
      </c>
      <c r="M13" s="104">
        <v>43111</v>
      </c>
      <c r="N13" s="14" t="s">
        <v>245</v>
      </c>
      <c r="O13" s="14"/>
      <c r="P13" s="14"/>
      <c r="Q13" s="14"/>
      <c r="R13" s="14"/>
      <c r="S13" s="14"/>
      <c r="T13" s="14"/>
      <c r="U13" s="14" t="s">
        <v>260</v>
      </c>
      <c r="V13" s="106">
        <v>7036403809</v>
      </c>
    </row>
    <row r="14" spans="2:41" s="102" customFormat="1" x14ac:dyDescent="0.25">
      <c r="B14" s="103">
        <v>7</v>
      </c>
      <c r="C14" s="104">
        <v>43111</v>
      </c>
      <c r="D14" s="14" t="s">
        <v>261</v>
      </c>
      <c r="E14" s="14" t="s">
        <v>47</v>
      </c>
      <c r="F14" s="105">
        <v>160452</v>
      </c>
      <c r="G14" s="14">
        <v>3445549</v>
      </c>
      <c r="H14" s="13">
        <v>33000</v>
      </c>
      <c r="I14" s="14" t="s">
        <v>262</v>
      </c>
      <c r="J14" s="14" t="s">
        <v>263</v>
      </c>
      <c r="K14" s="14" t="s">
        <v>244</v>
      </c>
      <c r="L14" s="14" t="s">
        <v>245</v>
      </c>
      <c r="M14" s="104">
        <v>43111</v>
      </c>
      <c r="N14" s="14" t="s">
        <v>245</v>
      </c>
      <c r="O14" s="14"/>
      <c r="P14" s="14"/>
      <c r="Q14" s="14"/>
      <c r="R14" s="14"/>
      <c r="S14" s="14"/>
      <c r="T14" s="14"/>
      <c r="U14" s="14" t="s">
        <v>264</v>
      </c>
      <c r="V14" s="106">
        <v>8036400277</v>
      </c>
    </row>
    <row r="15" spans="2:41" s="102" customFormat="1" x14ac:dyDescent="0.25">
      <c r="B15" s="103">
        <v>8</v>
      </c>
      <c r="C15" s="104">
        <v>43111</v>
      </c>
      <c r="D15" s="14" t="s">
        <v>14</v>
      </c>
      <c r="E15" s="14" t="s">
        <v>47</v>
      </c>
      <c r="F15" s="14">
        <v>160428</v>
      </c>
      <c r="G15" s="14">
        <v>3445554</v>
      </c>
      <c r="H15" s="13">
        <v>33000</v>
      </c>
      <c r="I15" s="14" t="s">
        <v>128</v>
      </c>
      <c r="J15" s="14" t="s">
        <v>265</v>
      </c>
      <c r="K15" s="14" t="s">
        <v>244</v>
      </c>
      <c r="L15" s="14" t="s">
        <v>245</v>
      </c>
      <c r="M15" s="104">
        <v>43111</v>
      </c>
      <c r="N15" s="14" t="s">
        <v>245</v>
      </c>
      <c r="O15" s="14"/>
      <c r="P15" s="14"/>
      <c r="Q15" s="14"/>
      <c r="R15" s="14"/>
      <c r="S15" s="14"/>
      <c r="T15" s="14"/>
      <c r="U15" s="14" t="s">
        <v>266</v>
      </c>
      <c r="V15" s="106">
        <v>7060417649</v>
      </c>
    </row>
    <row r="16" spans="2:41" s="102" customFormat="1" x14ac:dyDescent="0.25">
      <c r="B16" s="103">
        <v>9</v>
      </c>
      <c r="C16" s="104">
        <v>43111</v>
      </c>
      <c r="D16" s="14" t="s">
        <v>267</v>
      </c>
      <c r="E16" s="14" t="s">
        <v>47</v>
      </c>
      <c r="F16" s="105">
        <v>160415</v>
      </c>
      <c r="G16" s="14">
        <v>3445555</v>
      </c>
      <c r="H16" s="13">
        <v>33000</v>
      </c>
      <c r="I16" s="14" t="s">
        <v>128</v>
      </c>
      <c r="J16" s="14" t="s">
        <v>268</v>
      </c>
      <c r="K16" s="14" t="s">
        <v>244</v>
      </c>
      <c r="L16" s="14" t="s">
        <v>245</v>
      </c>
      <c r="M16" s="104">
        <v>43111</v>
      </c>
      <c r="N16" s="14" t="s">
        <v>245</v>
      </c>
      <c r="O16" s="14"/>
      <c r="P16" s="14"/>
      <c r="Q16" s="14"/>
      <c r="R16" s="14"/>
      <c r="S16" s="14"/>
      <c r="T16" s="14"/>
      <c r="U16" s="14" t="s">
        <v>146</v>
      </c>
      <c r="V16" s="106">
        <v>9069247382</v>
      </c>
    </row>
    <row r="17" spans="2:22" s="102" customFormat="1" x14ac:dyDescent="0.25">
      <c r="B17" s="103">
        <v>10</v>
      </c>
      <c r="C17" s="104">
        <v>43111</v>
      </c>
      <c r="D17" s="14" t="s">
        <v>269</v>
      </c>
      <c r="E17" s="14" t="s">
        <v>47</v>
      </c>
      <c r="F17" s="105">
        <v>160454</v>
      </c>
      <c r="G17" s="14">
        <v>3445557</v>
      </c>
      <c r="H17" s="13">
        <v>33000</v>
      </c>
      <c r="I17" s="14" t="s">
        <v>262</v>
      </c>
      <c r="J17" s="14" t="s">
        <v>270</v>
      </c>
      <c r="K17" s="14" t="s">
        <v>244</v>
      </c>
      <c r="L17" s="14" t="s">
        <v>245</v>
      </c>
      <c r="M17" s="104">
        <v>43111</v>
      </c>
      <c r="N17" s="14" t="s">
        <v>245</v>
      </c>
      <c r="O17" s="14"/>
      <c r="P17" s="14"/>
      <c r="Q17" s="14"/>
      <c r="R17" s="14"/>
      <c r="S17" s="14"/>
      <c r="T17" s="14"/>
      <c r="U17" s="14" t="s">
        <v>271</v>
      </c>
      <c r="V17" s="106">
        <v>8079319222</v>
      </c>
    </row>
    <row r="18" spans="2:22" s="102" customFormat="1" x14ac:dyDescent="0.25">
      <c r="B18" s="103">
        <v>11</v>
      </c>
      <c r="C18" s="104">
        <v>43111</v>
      </c>
      <c r="D18" s="14" t="s">
        <v>272</v>
      </c>
      <c r="E18" s="14" t="s">
        <v>47</v>
      </c>
      <c r="F18" s="105">
        <v>160440</v>
      </c>
      <c r="G18" s="14">
        <v>3445562</v>
      </c>
      <c r="H18" s="13">
        <v>33000</v>
      </c>
      <c r="I18" s="14" t="s">
        <v>128</v>
      </c>
      <c r="J18" s="14" t="s">
        <v>273</v>
      </c>
      <c r="K18" s="14" t="s">
        <v>244</v>
      </c>
      <c r="L18" s="14" t="s">
        <v>245</v>
      </c>
      <c r="M18" s="104">
        <v>43111</v>
      </c>
      <c r="N18" s="14" t="s">
        <v>245</v>
      </c>
      <c r="O18" s="14"/>
      <c r="P18" s="14"/>
      <c r="Q18" s="14"/>
      <c r="R18" s="14"/>
      <c r="S18" s="14"/>
      <c r="T18" s="14"/>
      <c r="U18" s="14" t="s">
        <v>274</v>
      </c>
      <c r="V18" s="106">
        <v>8031373772</v>
      </c>
    </row>
    <row r="19" spans="2:22" s="102" customFormat="1" x14ac:dyDescent="0.25">
      <c r="B19" s="103">
        <v>12</v>
      </c>
      <c r="C19" s="104">
        <v>43111</v>
      </c>
      <c r="D19" s="14" t="s">
        <v>275</v>
      </c>
      <c r="E19" s="14" t="s">
        <v>47</v>
      </c>
      <c r="F19" s="105">
        <v>160444</v>
      </c>
      <c r="G19" s="14">
        <v>3445564</v>
      </c>
      <c r="H19" s="13">
        <v>33000</v>
      </c>
      <c r="I19" s="14" t="s">
        <v>128</v>
      </c>
      <c r="J19" s="14" t="s">
        <v>276</v>
      </c>
      <c r="K19" s="14" t="s">
        <v>244</v>
      </c>
      <c r="L19" s="14" t="s">
        <v>245</v>
      </c>
      <c r="M19" s="104">
        <v>43111</v>
      </c>
      <c r="N19" s="14" t="s">
        <v>245</v>
      </c>
      <c r="O19" s="14"/>
      <c r="P19" s="14"/>
      <c r="Q19" s="14"/>
      <c r="R19" s="14"/>
      <c r="S19" s="14"/>
      <c r="T19" s="14"/>
      <c r="U19" s="14" t="s">
        <v>144</v>
      </c>
      <c r="V19" s="106">
        <v>8169874481</v>
      </c>
    </row>
    <row r="20" spans="2:22" s="102" customFormat="1" x14ac:dyDescent="0.25">
      <c r="B20" s="103">
        <v>13</v>
      </c>
      <c r="C20" s="104">
        <v>43111</v>
      </c>
      <c r="D20" s="14" t="s">
        <v>277</v>
      </c>
      <c r="E20" s="14" t="s">
        <v>47</v>
      </c>
      <c r="F20" s="105">
        <v>160399</v>
      </c>
      <c r="G20" s="14">
        <v>3460066</v>
      </c>
      <c r="H20" s="13">
        <v>45000</v>
      </c>
      <c r="I20" s="14" t="s">
        <v>136</v>
      </c>
      <c r="J20" s="14" t="s">
        <v>278</v>
      </c>
      <c r="K20" s="14" t="s">
        <v>244</v>
      </c>
      <c r="L20" s="14" t="s">
        <v>245</v>
      </c>
      <c r="M20" s="104">
        <v>43111</v>
      </c>
      <c r="N20" s="14" t="s">
        <v>245</v>
      </c>
      <c r="O20" s="14"/>
      <c r="P20" s="14"/>
      <c r="Q20" s="14"/>
      <c r="R20" s="14"/>
      <c r="S20" s="14"/>
      <c r="T20" s="14"/>
      <c r="U20" s="14" t="s">
        <v>279</v>
      </c>
      <c r="V20" s="106">
        <v>8033530497</v>
      </c>
    </row>
    <row r="21" spans="2:22" s="102" customFormat="1" x14ac:dyDescent="0.25">
      <c r="B21" s="103">
        <v>14</v>
      </c>
      <c r="C21" s="104">
        <v>43111</v>
      </c>
      <c r="D21" s="14" t="s">
        <v>280</v>
      </c>
      <c r="E21" s="14" t="s">
        <v>47</v>
      </c>
      <c r="F21" s="105">
        <v>160422</v>
      </c>
      <c r="G21" s="14">
        <v>3460241</v>
      </c>
      <c r="H21" s="13">
        <v>40000</v>
      </c>
      <c r="I21" s="14" t="s">
        <v>132</v>
      </c>
      <c r="J21" s="14" t="s">
        <v>281</v>
      </c>
      <c r="K21" s="14" t="s">
        <v>244</v>
      </c>
      <c r="L21" s="14" t="s">
        <v>245</v>
      </c>
      <c r="M21" s="104">
        <v>43111</v>
      </c>
      <c r="N21" s="14" t="s">
        <v>245</v>
      </c>
      <c r="O21" s="14"/>
      <c r="P21" s="14"/>
      <c r="Q21" s="14"/>
      <c r="R21" s="14"/>
      <c r="S21" s="14"/>
      <c r="T21" s="14"/>
      <c r="U21" s="14" t="s">
        <v>282</v>
      </c>
      <c r="V21" s="106">
        <v>8037882391</v>
      </c>
    </row>
    <row r="22" spans="2:22" s="102" customFormat="1" x14ac:dyDescent="0.25">
      <c r="B22" s="103">
        <v>15</v>
      </c>
      <c r="C22" s="104">
        <v>43111</v>
      </c>
      <c r="D22" s="14" t="s">
        <v>280</v>
      </c>
      <c r="E22" s="14" t="s">
        <v>47</v>
      </c>
      <c r="F22" s="105">
        <v>160429</v>
      </c>
      <c r="G22" s="14">
        <v>3460244</v>
      </c>
      <c r="H22" s="13">
        <v>45000</v>
      </c>
      <c r="I22" s="14" t="s">
        <v>132</v>
      </c>
      <c r="J22" s="14" t="s">
        <v>283</v>
      </c>
      <c r="K22" s="14" t="s">
        <v>244</v>
      </c>
      <c r="L22" s="14" t="s">
        <v>245</v>
      </c>
      <c r="M22" s="104">
        <v>43111</v>
      </c>
      <c r="N22" s="14" t="s">
        <v>245</v>
      </c>
      <c r="O22" s="14"/>
      <c r="P22" s="14"/>
      <c r="Q22" s="14"/>
      <c r="R22" s="14"/>
      <c r="S22" s="14"/>
      <c r="T22" s="14"/>
      <c r="U22" s="14" t="s">
        <v>284</v>
      </c>
      <c r="V22" s="106">
        <v>8037660455</v>
      </c>
    </row>
    <row r="23" spans="2:22" s="102" customFormat="1" x14ac:dyDescent="0.25">
      <c r="B23" s="103">
        <v>16</v>
      </c>
      <c r="C23" s="104">
        <v>43111</v>
      </c>
      <c r="D23" s="14" t="s">
        <v>285</v>
      </c>
      <c r="E23" s="14" t="s">
        <v>47</v>
      </c>
      <c r="F23" s="105">
        <v>160418</v>
      </c>
      <c r="G23" s="14">
        <v>3460396</v>
      </c>
      <c r="H23" s="13">
        <v>45000</v>
      </c>
      <c r="I23" s="14" t="s">
        <v>130</v>
      </c>
      <c r="J23" s="14" t="s">
        <v>286</v>
      </c>
      <c r="K23" s="14" t="s">
        <v>244</v>
      </c>
      <c r="L23" s="14" t="s">
        <v>245</v>
      </c>
      <c r="M23" s="104">
        <v>43111</v>
      </c>
      <c r="N23" s="14" t="s">
        <v>245</v>
      </c>
      <c r="O23" s="14"/>
      <c r="P23" s="14"/>
      <c r="Q23" s="14"/>
      <c r="R23" s="14"/>
      <c r="S23" s="14"/>
      <c r="T23" s="14"/>
      <c r="U23" s="14" t="s">
        <v>146</v>
      </c>
      <c r="V23" s="106">
        <v>8023104478</v>
      </c>
    </row>
    <row r="24" spans="2:22" s="102" customFormat="1" x14ac:dyDescent="0.25">
      <c r="B24" s="103">
        <v>17</v>
      </c>
      <c r="C24" s="104">
        <v>43111</v>
      </c>
      <c r="D24" s="14" t="s">
        <v>60</v>
      </c>
      <c r="E24" s="14" t="s">
        <v>47</v>
      </c>
      <c r="F24" s="105">
        <v>160410</v>
      </c>
      <c r="G24" s="14">
        <v>3460398</v>
      </c>
      <c r="H24" s="13">
        <v>33000</v>
      </c>
      <c r="I24" s="14" t="s">
        <v>29</v>
      </c>
      <c r="J24" s="14" t="s">
        <v>287</v>
      </c>
      <c r="K24" s="14" t="s">
        <v>244</v>
      </c>
      <c r="L24" s="14" t="s">
        <v>245</v>
      </c>
      <c r="M24" s="104">
        <v>43111</v>
      </c>
      <c r="N24" s="14" t="s">
        <v>245</v>
      </c>
      <c r="O24" s="14"/>
      <c r="P24" s="14"/>
      <c r="Q24" s="14"/>
      <c r="R24" s="14"/>
      <c r="S24" s="14"/>
      <c r="T24" s="14"/>
      <c r="U24" s="14" t="s">
        <v>288</v>
      </c>
      <c r="V24" s="106">
        <v>9081034316</v>
      </c>
    </row>
    <row r="25" spans="2:22" s="102" customFormat="1" x14ac:dyDescent="0.25">
      <c r="B25" s="103">
        <v>18</v>
      </c>
      <c r="C25" s="104">
        <v>43111</v>
      </c>
      <c r="D25" s="14" t="s">
        <v>289</v>
      </c>
      <c r="E25" s="14" t="s">
        <v>47</v>
      </c>
      <c r="F25" s="14">
        <v>160431</v>
      </c>
      <c r="G25" s="14">
        <v>3460515</v>
      </c>
      <c r="H25" s="13">
        <v>33000</v>
      </c>
      <c r="I25" s="14" t="s">
        <v>132</v>
      </c>
      <c r="J25" s="14" t="s">
        <v>290</v>
      </c>
      <c r="K25" s="14" t="s">
        <v>244</v>
      </c>
      <c r="L25" s="14" t="s">
        <v>245</v>
      </c>
      <c r="M25" s="104">
        <v>43111</v>
      </c>
      <c r="N25" s="14" t="s">
        <v>245</v>
      </c>
      <c r="O25" s="14"/>
      <c r="P25" s="14"/>
      <c r="Q25" s="14"/>
      <c r="R25" s="14"/>
      <c r="S25" s="14"/>
      <c r="T25" s="14"/>
      <c r="U25" s="14" t="s">
        <v>291</v>
      </c>
      <c r="V25" s="106">
        <v>8167737731</v>
      </c>
    </row>
    <row r="26" spans="2:22" s="102" customFormat="1" x14ac:dyDescent="0.25">
      <c r="B26" s="103">
        <v>19</v>
      </c>
      <c r="C26" s="104">
        <v>43111</v>
      </c>
      <c r="D26" s="14" t="s">
        <v>292</v>
      </c>
      <c r="E26" s="14" t="s">
        <v>47</v>
      </c>
      <c r="F26" s="105">
        <v>160456</v>
      </c>
      <c r="G26" s="14">
        <v>3460532</v>
      </c>
      <c r="H26" s="13">
        <v>33000</v>
      </c>
      <c r="I26" s="14" t="s">
        <v>216</v>
      </c>
      <c r="J26" s="14" t="s">
        <v>293</v>
      </c>
      <c r="K26" s="14" t="s">
        <v>244</v>
      </c>
      <c r="L26" s="14" t="s">
        <v>245</v>
      </c>
      <c r="M26" s="104">
        <v>43111</v>
      </c>
      <c r="N26" s="14" t="s">
        <v>245</v>
      </c>
      <c r="O26" s="14"/>
      <c r="P26" s="14"/>
      <c r="Q26" s="14"/>
      <c r="R26" s="14"/>
      <c r="S26" s="14"/>
      <c r="T26" s="14"/>
      <c r="U26" s="14" t="s">
        <v>294</v>
      </c>
      <c r="V26" s="106">
        <v>7053909053</v>
      </c>
    </row>
    <row r="27" spans="2:22" s="102" customFormat="1" x14ac:dyDescent="0.25">
      <c r="B27" s="103">
        <v>20</v>
      </c>
      <c r="C27" s="104">
        <v>43111</v>
      </c>
      <c r="D27" s="14" t="s">
        <v>193</v>
      </c>
      <c r="E27" s="14" t="s">
        <v>47</v>
      </c>
      <c r="F27" s="105">
        <v>160445</v>
      </c>
      <c r="G27" s="14">
        <v>3460589</v>
      </c>
      <c r="H27" s="13">
        <v>33000</v>
      </c>
      <c r="I27" s="14" t="s">
        <v>295</v>
      </c>
      <c r="J27" s="14" t="s">
        <v>296</v>
      </c>
      <c r="K27" s="14" t="s">
        <v>244</v>
      </c>
      <c r="L27" s="14" t="s">
        <v>245</v>
      </c>
      <c r="M27" s="104">
        <v>43111</v>
      </c>
      <c r="N27" s="14" t="s">
        <v>245</v>
      </c>
      <c r="O27" s="14"/>
      <c r="P27" s="14"/>
      <c r="Q27" s="14"/>
      <c r="R27" s="14"/>
      <c r="S27" s="14"/>
      <c r="T27" s="14"/>
      <c r="U27" s="14" t="s">
        <v>297</v>
      </c>
      <c r="V27" s="106">
        <v>7062974477</v>
      </c>
    </row>
    <row r="28" spans="2:22" s="102" customFormat="1" x14ac:dyDescent="0.25">
      <c r="B28" s="103">
        <v>21</v>
      </c>
      <c r="C28" s="104">
        <v>43111</v>
      </c>
      <c r="D28" s="14" t="s">
        <v>298</v>
      </c>
      <c r="E28" s="14" t="s">
        <v>47</v>
      </c>
      <c r="F28" s="105">
        <v>160403</v>
      </c>
      <c r="G28" s="14">
        <v>3460592</v>
      </c>
      <c r="H28" s="13">
        <v>33000</v>
      </c>
      <c r="I28" s="14" t="s">
        <v>299</v>
      </c>
      <c r="J28" s="14" t="s">
        <v>300</v>
      </c>
      <c r="K28" s="14" t="s">
        <v>244</v>
      </c>
      <c r="L28" s="14" t="s">
        <v>245</v>
      </c>
      <c r="M28" s="104">
        <v>43111</v>
      </c>
      <c r="N28" s="14" t="s">
        <v>245</v>
      </c>
      <c r="O28" s="14"/>
      <c r="P28" s="14"/>
      <c r="Q28" s="14"/>
      <c r="R28" s="14"/>
      <c r="S28" s="14"/>
      <c r="T28" s="14"/>
      <c r="U28" s="14" t="s">
        <v>144</v>
      </c>
      <c r="V28" s="106">
        <v>8165558054</v>
      </c>
    </row>
    <row r="29" spans="2:22" s="102" customFormat="1" x14ac:dyDescent="0.25">
      <c r="B29" s="103">
        <v>22</v>
      </c>
      <c r="C29" s="104">
        <v>43111</v>
      </c>
      <c r="D29" s="14" t="s">
        <v>301</v>
      </c>
      <c r="E29" s="14" t="s">
        <v>47</v>
      </c>
      <c r="F29" s="105">
        <v>160460</v>
      </c>
      <c r="G29" s="14">
        <v>3460598</v>
      </c>
      <c r="H29" s="13">
        <v>45000</v>
      </c>
      <c r="I29" s="14" t="s">
        <v>128</v>
      </c>
      <c r="J29" s="14" t="s">
        <v>302</v>
      </c>
      <c r="K29" s="14" t="s">
        <v>244</v>
      </c>
      <c r="L29" s="14" t="s">
        <v>245</v>
      </c>
      <c r="M29" s="104">
        <v>43111</v>
      </c>
      <c r="N29" s="14" t="s">
        <v>245</v>
      </c>
      <c r="O29" s="14"/>
      <c r="P29" s="14"/>
      <c r="Q29" s="14"/>
      <c r="R29" s="14"/>
      <c r="S29" s="14"/>
      <c r="T29" s="14"/>
      <c r="U29" s="14" t="s">
        <v>229</v>
      </c>
      <c r="V29" s="106">
        <v>8032887510</v>
      </c>
    </row>
    <row r="30" spans="2:22" s="102" customFormat="1" x14ac:dyDescent="0.25">
      <c r="B30" s="103">
        <v>23</v>
      </c>
      <c r="C30" s="104">
        <v>43111</v>
      </c>
      <c r="D30" s="14" t="s">
        <v>186</v>
      </c>
      <c r="E30" s="14" t="s">
        <v>47</v>
      </c>
      <c r="F30" s="105">
        <v>160423</v>
      </c>
      <c r="G30" s="14">
        <v>3460600</v>
      </c>
      <c r="H30" s="13">
        <v>45000</v>
      </c>
      <c r="I30" s="14" t="s">
        <v>303</v>
      </c>
      <c r="J30" s="14" t="s">
        <v>304</v>
      </c>
      <c r="K30" s="14" t="s">
        <v>244</v>
      </c>
      <c r="L30" s="14" t="s">
        <v>245</v>
      </c>
      <c r="M30" s="104">
        <v>43111</v>
      </c>
      <c r="N30" s="14" t="s">
        <v>245</v>
      </c>
      <c r="O30" s="14"/>
      <c r="P30" s="14"/>
      <c r="Q30" s="14"/>
      <c r="R30" s="14"/>
      <c r="S30" s="14"/>
      <c r="T30" s="14"/>
      <c r="U30" s="14" t="s">
        <v>231</v>
      </c>
      <c r="V30" s="106">
        <v>9071277660</v>
      </c>
    </row>
    <row r="31" spans="2:22" s="102" customFormat="1" x14ac:dyDescent="0.25">
      <c r="B31" s="103">
        <v>24</v>
      </c>
      <c r="C31" s="104">
        <v>43111</v>
      </c>
      <c r="D31" s="14" t="s">
        <v>301</v>
      </c>
      <c r="E31" s="14" t="s">
        <v>47</v>
      </c>
      <c r="F31" s="14">
        <v>160432</v>
      </c>
      <c r="G31" s="14">
        <v>3460603</v>
      </c>
      <c r="H31" s="13">
        <v>45000</v>
      </c>
      <c r="I31" s="14" t="s">
        <v>131</v>
      </c>
      <c r="J31" s="14" t="s">
        <v>305</v>
      </c>
      <c r="K31" s="14" t="s">
        <v>244</v>
      </c>
      <c r="L31" s="14" t="s">
        <v>245</v>
      </c>
      <c r="M31" s="104">
        <v>43111</v>
      </c>
      <c r="N31" s="14" t="s">
        <v>245</v>
      </c>
      <c r="O31" s="14"/>
      <c r="P31" s="14"/>
      <c r="Q31" s="14"/>
      <c r="R31" s="14"/>
      <c r="S31" s="14"/>
      <c r="T31" s="14"/>
      <c r="U31" s="14" t="s">
        <v>306</v>
      </c>
      <c r="V31" s="106">
        <v>8148525512</v>
      </c>
    </row>
    <row r="32" spans="2:22" s="102" customFormat="1" x14ac:dyDescent="0.25">
      <c r="B32" s="103">
        <v>25</v>
      </c>
      <c r="C32" s="104">
        <v>43111</v>
      </c>
      <c r="D32" s="14" t="s">
        <v>307</v>
      </c>
      <c r="E32" s="14" t="s">
        <v>47</v>
      </c>
      <c r="F32" s="105">
        <v>160435</v>
      </c>
      <c r="G32" s="14">
        <v>3460605</v>
      </c>
      <c r="H32" s="13">
        <v>33000</v>
      </c>
      <c r="I32" s="14" t="s">
        <v>128</v>
      </c>
      <c r="J32" s="14" t="s">
        <v>308</v>
      </c>
      <c r="K32" s="14" t="s">
        <v>244</v>
      </c>
      <c r="L32" s="14" t="s">
        <v>245</v>
      </c>
      <c r="M32" s="104">
        <v>43111</v>
      </c>
      <c r="N32" s="14" t="s">
        <v>245</v>
      </c>
      <c r="O32" s="14"/>
      <c r="P32" s="14"/>
      <c r="Q32" s="14"/>
      <c r="R32" s="14"/>
      <c r="S32" s="14"/>
      <c r="T32" s="14"/>
      <c r="U32" s="14" t="s">
        <v>146</v>
      </c>
      <c r="V32" s="106">
        <v>8023104478</v>
      </c>
    </row>
    <row r="33" spans="2:22" s="102" customFormat="1" x14ac:dyDescent="0.25">
      <c r="B33" s="103">
        <v>26</v>
      </c>
      <c r="C33" s="104">
        <v>43111</v>
      </c>
      <c r="D33" s="14" t="s">
        <v>309</v>
      </c>
      <c r="E33" s="14" t="s">
        <v>47</v>
      </c>
      <c r="F33" s="14">
        <v>160396</v>
      </c>
      <c r="G33" s="14">
        <v>3460615</v>
      </c>
      <c r="H33" s="13">
        <v>33000</v>
      </c>
      <c r="I33" s="14" t="s">
        <v>128</v>
      </c>
      <c r="J33" s="14" t="s">
        <v>310</v>
      </c>
      <c r="K33" s="14" t="s">
        <v>244</v>
      </c>
      <c r="L33" s="14" t="s">
        <v>245</v>
      </c>
      <c r="M33" s="104">
        <v>43111</v>
      </c>
      <c r="N33" s="14" t="s">
        <v>245</v>
      </c>
      <c r="O33" s="14"/>
      <c r="P33" s="14"/>
      <c r="Q33" s="14"/>
      <c r="R33" s="14"/>
      <c r="S33" s="14"/>
      <c r="T33" s="14"/>
      <c r="U33" s="14" t="s">
        <v>311</v>
      </c>
      <c r="V33" s="106">
        <v>7014583093</v>
      </c>
    </row>
    <row r="34" spans="2:22" s="102" customFormat="1" x14ac:dyDescent="0.25">
      <c r="B34" s="103">
        <v>27</v>
      </c>
      <c r="C34" s="104">
        <v>43111</v>
      </c>
      <c r="D34" s="14" t="s">
        <v>193</v>
      </c>
      <c r="E34" s="14" t="s">
        <v>47</v>
      </c>
      <c r="F34" s="105">
        <v>160417</v>
      </c>
      <c r="G34" s="14">
        <v>3460616</v>
      </c>
      <c r="H34" s="13">
        <v>33000</v>
      </c>
      <c r="I34" s="14" t="s">
        <v>131</v>
      </c>
      <c r="J34" s="14" t="s">
        <v>312</v>
      </c>
      <c r="K34" s="14" t="s">
        <v>244</v>
      </c>
      <c r="L34" s="14" t="s">
        <v>245</v>
      </c>
      <c r="M34" s="104">
        <v>43111</v>
      </c>
      <c r="N34" s="14" t="s">
        <v>245</v>
      </c>
      <c r="O34" s="14"/>
      <c r="P34" s="14"/>
      <c r="Q34" s="14"/>
      <c r="R34" s="14"/>
      <c r="S34" s="14"/>
      <c r="T34" s="14"/>
      <c r="U34" s="14" t="s">
        <v>146</v>
      </c>
      <c r="V34" s="106">
        <v>8023104478</v>
      </c>
    </row>
    <row r="35" spans="2:22" s="102" customFormat="1" x14ac:dyDescent="0.25">
      <c r="B35" s="103">
        <v>28</v>
      </c>
      <c r="C35" s="104">
        <v>43111</v>
      </c>
      <c r="D35" s="14" t="s">
        <v>193</v>
      </c>
      <c r="E35" s="14" t="s">
        <v>47</v>
      </c>
      <c r="F35" s="105">
        <v>160447</v>
      </c>
      <c r="G35" s="14">
        <v>3460618</v>
      </c>
      <c r="H35" s="13">
        <v>33000</v>
      </c>
      <c r="I35" s="14" t="s">
        <v>128</v>
      </c>
      <c r="J35" s="14" t="s">
        <v>313</v>
      </c>
      <c r="K35" s="14" t="s">
        <v>244</v>
      </c>
      <c r="L35" s="14" t="s">
        <v>245</v>
      </c>
      <c r="M35" s="104">
        <v>43111</v>
      </c>
      <c r="N35" s="14" t="s">
        <v>245</v>
      </c>
      <c r="O35" s="14"/>
      <c r="P35" s="14"/>
      <c r="Q35" s="14"/>
      <c r="R35" s="14"/>
      <c r="S35" s="14"/>
      <c r="T35" s="14"/>
      <c r="U35" s="14" t="s">
        <v>314</v>
      </c>
      <c r="V35" s="106">
        <v>7039082406</v>
      </c>
    </row>
    <row r="36" spans="2:22" s="102" customFormat="1" x14ac:dyDescent="0.25">
      <c r="B36" s="103">
        <v>29</v>
      </c>
      <c r="C36" s="104">
        <v>43111</v>
      </c>
      <c r="D36" s="14" t="s">
        <v>315</v>
      </c>
      <c r="E36" s="14" t="s">
        <v>47</v>
      </c>
      <c r="F36" s="105">
        <v>160459</v>
      </c>
      <c r="G36" s="14">
        <v>3460619</v>
      </c>
      <c r="H36" s="13">
        <v>40000</v>
      </c>
      <c r="I36" s="14" t="s">
        <v>303</v>
      </c>
      <c r="J36" s="14" t="s">
        <v>316</v>
      </c>
      <c r="K36" s="14" t="s">
        <v>244</v>
      </c>
      <c r="L36" s="14" t="s">
        <v>245</v>
      </c>
      <c r="M36" s="104">
        <v>43111</v>
      </c>
      <c r="N36" s="14" t="s">
        <v>245</v>
      </c>
      <c r="O36" s="14"/>
      <c r="P36" s="14"/>
      <c r="Q36" s="14"/>
      <c r="R36" s="14"/>
      <c r="S36" s="14"/>
      <c r="T36" s="14"/>
      <c r="U36" s="14" t="s">
        <v>317</v>
      </c>
      <c r="V36" s="106">
        <v>8169871182</v>
      </c>
    </row>
    <row r="37" spans="2:22" s="102" customFormat="1" x14ac:dyDescent="0.25">
      <c r="B37" s="103">
        <v>30</v>
      </c>
      <c r="C37" s="104">
        <v>43111</v>
      </c>
      <c r="D37" s="14" t="s">
        <v>301</v>
      </c>
      <c r="E37" s="14" t="s">
        <v>47</v>
      </c>
      <c r="F37" s="105">
        <v>160441</v>
      </c>
      <c r="G37" s="14">
        <v>3460625</v>
      </c>
      <c r="H37" s="13">
        <v>45000</v>
      </c>
      <c r="I37" s="14" t="s">
        <v>128</v>
      </c>
      <c r="J37" s="14" t="s">
        <v>318</v>
      </c>
      <c r="K37" s="14" t="s">
        <v>244</v>
      </c>
      <c r="L37" s="14" t="s">
        <v>245</v>
      </c>
      <c r="M37" s="104">
        <v>43111</v>
      </c>
      <c r="N37" s="14" t="s">
        <v>245</v>
      </c>
      <c r="O37" s="14"/>
      <c r="P37" s="14"/>
      <c r="Q37" s="14"/>
      <c r="R37" s="14"/>
      <c r="S37" s="14"/>
      <c r="T37" s="14"/>
      <c r="U37" s="14" t="s">
        <v>319</v>
      </c>
      <c r="V37" s="106">
        <v>7083148047</v>
      </c>
    </row>
    <row r="38" spans="2:22" s="102" customFormat="1" x14ac:dyDescent="0.25">
      <c r="B38" s="103">
        <v>31</v>
      </c>
      <c r="C38" s="104">
        <v>43111</v>
      </c>
      <c r="D38" s="14" t="s">
        <v>320</v>
      </c>
      <c r="E38" s="14" t="s">
        <v>47</v>
      </c>
      <c r="F38" s="105">
        <v>160450</v>
      </c>
      <c r="G38" s="14">
        <v>3461346</v>
      </c>
      <c r="H38" s="13">
        <v>30000</v>
      </c>
      <c r="I38" s="14" t="s">
        <v>29</v>
      </c>
      <c r="J38" s="14" t="s">
        <v>321</v>
      </c>
      <c r="K38" s="14" t="s">
        <v>244</v>
      </c>
      <c r="L38" s="14" t="s">
        <v>245</v>
      </c>
      <c r="M38" s="104">
        <v>43111</v>
      </c>
      <c r="N38" s="14" t="s">
        <v>245</v>
      </c>
      <c r="O38" s="14"/>
      <c r="P38" s="14"/>
      <c r="Q38" s="14"/>
      <c r="R38" s="14"/>
      <c r="S38" s="14"/>
      <c r="T38" s="14"/>
      <c r="U38" s="14" t="s">
        <v>322</v>
      </c>
      <c r="V38" s="106">
        <v>8121132953</v>
      </c>
    </row>
    <row r="39" spans="2:22" s="102" customFormat="1" x14ac:dyDescent="0.25">
      <c r="B39" s="103">
        <v>32</v>
      </c>
      <c r="C39" s="104">
        <v>43111</v>
      </c>
      <c r="D39" s="14" t="s">
        <v>323</v>
      </c>
      <c r="E39" s="14" t="s">
        <v>47</v>
      </c>
      <c r="F39" s="105">
        <v>160400</v>
      </c>
      <c r="G39" s="14">
        <v>3462057</v>
      </c>
      <c r="H39" s="13">
        <v>30000</v>
      </c>
      <c r="I39" s="14" t="s">
        <v>29</v>
      </c>
      <c r="J39" s="14" t="s">
        <v>324</v>
      </c>
      <c r="K39" s="14" t="s">
        <v>244</v>
      </c>
      <c r="L39" s="14" t="s">
        <v>245</v>
      </c>
      <c r="M39" s="104">
        <v>43111</v>
      </c>
      <c r="N39" s="14" t="s">
        <v>245</v>
      </c>
      <c r="O39" s="14"/>
      <c r="P39" s="14"/>
      <c r="Q39" s="14"/>
      <c r="R39" s="14"/>
      <c r="S39" s="14"/>
      <c r="T39" s="14"/>
      <c r="U39" s="14" t="s">
        <v>325</v>
      </c>
      <c r="V39" s="106">
        <v>8147541211</v>
      </c>
    </row>
    <row r="40" spans="2:22" s="102" customFormat="1" x14ac:dyDescent="0.25">
      <c r="B40" s="103">
        <v>33</v>
      </c>
      <c r="C40" s="104">
        <v>43111</v>
      </c>
      <c r="D40" s="14" t="s">
        <v>326</v>
      </c>
      <c r="E40" s="14" t="s">
        <v>47</v>
      </c>
      <c r="F40" s="105">
        <v>160434</v>
      </c>
      <c r="G40" s="14">
        <v>3462058</v>
      </c>
      <c r="H40" s="13">
        <v>30000</v>
      </c>
      <c r="I40" s="14" t="s">
        <v>29</v>
      </c>
      <c r="J40" s="14" t="s">
        <v>327</v>
      </c>
      <c r="K40" s="14" t="s">
        <v>244</v>
      </c>
      <c r="L40" s="14" t="s">
        <v>245</v>
      </c>
      <c r="M40" s="104">
        <v>43111</v>
      </c>
      <c r="N40" s="14" t="s">
        <v>245</v>
      </c>
      <c r="O40" s="14"/>
      <c r="P40" s="14"/>
      <c r="Q40" s="14"/>
      <c r="R40" s="14"/>
      <c r="S40" s="14"/>
      <c r="T40" s="14"/>
      <c r="U40" s="14" t="s">
        <v>161</v>
      </c>
      <c r="V40" s="106">
        <v>8147541211</v>
      </c>
    </row>
    <row r="41" spans="2:22" s="102" customFormat="1" ht="15.75" thickBot="1" x14ac:dyDescent="0.3">
      <c r="B41" s="107">
        <v>34</v>
      </c>
      <c r="C41" s="108">
        <v>43111</v>
      </c>
      <c r="D41" s="15" t="s">
        <v>328</v>
      </c>
      <c r="E41" s="15" t="s">
        <v>47</v>
      </c>
      <c r="F41" s="109">
        <v>160430</v>
      </c>
      <c r="G41" s="15">
        <v>3462062</v>
      </c>
      <c r="H41" s="25">
        <v>30000</v>
      </c>
      <c r="I41" s="15" t="s">
        <v>29</v>
      </c>
      <c r="J41" s="15" t="s">
        <v>329</v>
      </c>
      <c r="K41" s="15" t="s">
        <v>244</v>
      </c>
      <c r="L41" s="15" t="s">
        <v>245</v>
      </c>
      <c r="M41" s="108">
        <v>43111</v>
      </c>
      <c r="N41" s="15" t="s">
        <v>245</v>
      </c>
      <c r="O41" s="15"/>
      <c r="P41" s="15"/>
      <c r="Q41" s="15"/>
      <c r="R41" s="15"/>
      <c r="S41" s="15"/>
      <c r="T41" s="15"/>
      <c r="U41" s="15" t="s">
        <v>144</v>
      </c>
      <c r="V41" s="110">
        <v>8077498852</v>
      </c>
    </row>
    <row r="42" spans="2:22" s="102" customFormat="1" ht="16.5" thickBot="1" x14ac:dyDescent="0.3">
      <c r="B42" s="111"/>
      <c r="C42" s="112"/>
      <c r="D42" s="111"/>
      <c r="E42" s="111"/>
      <c r="F42" s="113"/>
      <c r="G42" s="114"/>
      <c r="H42" s="344">
        <f>SUM(H7:H41)</f>
        <v>1241000</v>
      </c>
      <c r="I42" s="115"/>
      <c r="J42" s="111"/>
      <c r="K42" s="111"/>
      <c r="L42" s="111"/>
      <c r="M42" s="112"/>
      <c r="N42" s="111"/>
      <c r="O42" s="111"/>
      <c r="P42" s="111"/>
      <c r="Q42" s="111"/>
      <c r="R42" s="111"/>
      <c r="S42" s="111"/>
      <c r="T42" s="111"/>
      <c r="U42" s="111"/>
      <c r="V42" s="111"/>
    </row>
    <row r="43" spans="2:22" s="102" customFormat="1" x14ac:dyDescent="0.25">
      <c r="B43" s="116">
        <v>35</v>
      </c>
      <c r="C43" s="117">
        <v>43111</v>
      </c>
      <c r="D43" s="30" t="s">
        <v>330</v>
      </c>
      <c r="E43" s="30" t="s">
        <v>47</v>
      </c>
      <c r="F43" s="118">
        <v>160449</v>
      </c>
      <c r="G43" s="30" t="s">
        <v>25</v>
      </c>
      <c r="H43" s="29">
        <v>33000</v>
      </c>
      <c r="I43" s="30" t="s">
        <v>128</v>
      </c>
      <c r="J43" s="30" t="s">
        <v>331</v>
      </c>
      <c r="K43" s="30" t="s">
        <v>244</v>
      </c>
      <c r="L43" s="30" t="s">
        <v>245</v>
      </c>
      <c r="M43" s="117">
        <v>43111</v>
      </c>
      <c r="N43" s="30" t="s">
        <v>245</v>
      </c>
      <c r="O43" s="30"/>
      <c r="P43" s="30"/>
      <c r="Q43" s="30"/>
      <c r="R43" s="30"/>
      <c r="S43" s="30"/>
      <c r="T43" s="30"/>
      <c r="U43" s="30" t="s">
        <v>332</v>
      </c>
      <c r="V43" s="119">
        <v>8077324181</v>
      </c>
    </row>
    <row r="44" spans="2:22" s="102" customFormat="1" x14ac:dyDescent="0.25">
      <c r="B44" s="103">
        <v>36</v>
      </c>
      <c r="C44" s="104">
        <v>43111</v>
      </c>
      <c r="D44" s="14" t="s">
        <v>14</v>
      </c>
      <c r="E44" s="14" t="s">
        <v>47</v>
      </c>
      <c r="F44" s="105">
        <v>160412</v>
      </c>
      <c r="G44" s="14" t="s">
        <v>25</v>
      </c>
      <c r="H44" s="13">
        <v>33000</v>
      </c>
      <c r="I44" s="14" t="s">
        <v>128</v>
      </c>
      <c r="J44" s="14" t="s">
        <v>333</v>
      </c>
      <c r="K44" s="14" t="s">
        <v>244</v>
      </c>
      <c r="L44" s="14" t="s">
        <v>245</v>
      </c>
      <c r="M44" s="104">
        <v>43111</v>
      </c>
      <c r="N44" s="14" t="s">
        <v>245</v>
      </c>
      <c r="O44" s="14"/>
      <c r="P44" s="14"/>
      <c r="Q44" s="14"/>
      <c r="R44" s="14"/>
      <c r="S44" s="14"/>
      <c r="T44" s="14"/>
      <c r="U44" s="14" t="s">
        <v>334</v>
      </c>
      <c r="V44" s="106">
        <v>8069657288</v>
      </c>
    </row>
    <row r="45" spans="2:22" s="102" customFormat="1" x14ac:dyDescent="0.25">
      <c r="B45" s="103">
        <v>37</v>
      </c>
      <c r="C45" s="104">
        <v>43111</v>
      </c>
      <c r="D45" s="14" t="s">
        <v>335</v>
      </c>
      <c r="E45" s="14" t="s">
        <v>47</v>
      </c>
      <c r="F45" s="105">
        <v>160442</v>
      </c>
      <c r="G45" s="14" t="s">
        <v>25</v>
      </c>
      <c r="H45" s="13">
        <v>40000</v>
      </c>
      <c r="I45" s="14" t="s">
        <v>336</v>
      </c>
      <c r="J45" s="14" t="s">
        <v>337</v>
      </c>
      <c r="K45" s="14" t="s">
        <v>244</v>
      </c>
      <c r="L45" s="14" t="s">
        <v>245</v>
      </c>
      <c r="M45" s="104">
        <v>43111</v>
      </c>
      <c r="N45" s="14" t="s">
        <v>245</v>
      </c>
      <c r="O45" s="14"/>
      <c r="P45" s="14"/>
      <c r="Q45" s="14"/>
      <c r="R45" s="14"/>
      <c r="S45" s="14"/>
      <c r="T45" s="14"/>
      <c r="U45" s="14" t="s">
        <v>181</v>
      </c>
      <c r="V45" s="106">
        <v>7061644718</v>
      </c>
    </row>
    <row r="46" spans="2:22" s="102" customFormat="1" ht="15.75" thickBot="1" x14ac:dyDescent="0.3">
      <c r="B46" s="107">
        <v>38</v>
      </c>
      <c r="C46" s="108">
        <v>43111</v>
      </c>
      <c r="D46" s="15" t="s">
        <v>338</v>
      </c>
      <c r="E46" s="15" t="s">
        <v>47</v>
      </c>
      <c r="F46" s="15">
        <v>160458</v>
      </c>
      <c r="G46" s="15" t="s">
        <v>25</v>
      </c>
      <c r="H46" s="25">
        <v>33000</v>
      </c>
      <c r="I46" s="15" t="s">
        <v>128</v>
      </c>
      <c r="J46" s="15" t="s">
        <v>339</v>
      </c>
      <c r="K46" s="15" t="s">
        <v>244</v>
      </c>
      <c r="L46" s="15" t="s">
        <v>245</v>
      </c>
      <c r="M46" s="108">
        <v>43111</v>
      </c>
      <c r="N46" s="15" t="s">
        <v>245</v>
      </c>
      <c r="O46" s="15"/>
      <c r="P46" s="15"/>
      <c r="Q46" s="15"/>
      <c r="R46" s="15"/>
      <c r="S46" s="15"/>
      <c r="T46" s="15"/>
      <c r="U46" s="15" t="s">
        <v>332</v>
      </c>
      <c r="V46" s="110"/>
    </row>
    <row r="47" spans="2:22" s="102" customFormat="1" ht="16.5" thickBot="1" x14ac:dyDescent="0.3">
      <c r="D47" s="120"/>
      <c r="E47" s="120"/>
      <c r="G47" s="120"/>
      <c r="H47" s="340">
        <f>SUM(H43:H46)</f>
        <v>139000</v>
      </c>
      <c r="J47" s="121"/>
    </row>
    <row r="48" spans="2:22" s="102" customFormat="1" ht="15.75" thickBot="1" x14ac:dyDescent="0.3">
      <c r="D48" s="120"/>
      <c r="E48" s="120"/>
      <c r="G48" s="120"/>
      <c r="H48" s="151"/>
      <c r="J48" s="121"/>
    </row>
    <row r="49" spans="3:16" s="121" customFormat="1" ht="15" customHeight="1" thickBot="1" x14ac:dyDescent="0.3">
      <c r="C49" s="462" t="s">
        <v>543</v>
      </c>
      <c r="D49" s="463"/>
      <c r="E49" s="463"/>
      <c r="F49" s="242"/>
      <c r="G49" s="472">
        <v>33000</v>
      </c>
      <c r="H49" s="473"/>
    </row>
    <row r="50" spans="3:16" s="102" customFormat="1" ht="15.75" thickBot="1" x14ac:dyDescent="0.3">
      <c r="D50" s="120"/>
      <c r="E50" s="120"/>
      <c r="G50" s="120"/>
      <c r="H50" s="151"/>
      <c r="J50" s="121"/>
    </row>
    <row r="51" spans="3:16" s="102" customFormat="1" ht="16.5" thickBot="1" x14ac:dyDescent="0.3">
      <c r="C51" s="462" t="s">
        <v>544</v>
      </c>
      <c r="D51" s="463"/>
      <c r="E51" s="463"/>
      <c r="F51" s="463"/>
      <c r="G51" s="470">
        <f>H53-G49</f>
        <v>1347000</v>
      </c>
      <c r="H51" s="471"/>
      <c r="J51" s="121"/>
    </row>
    <row r="52" spans="3:16" s="102" customFormat="1" ht="15.75" thickBot="1" x14ac:dyDescent="0.3">
      <c r="D52" s="120"/>
      <c r="E52" s="120"/>
      <c r="G52" s="120"/>
      <c r="H52" s="151"/>
      <c r="J52" s="121"/>
    </row>
    <row r="53" spans="3:16" s="48" customFormat="1" ht="16.5" thickBot="1" x14ac:dyDescent="0.3">
      <c r="C53" s="467" t="s">
        <v>542</v>
      </c>
      <c r="D53" s="468"/>
      <c r="E53" s="468"/>
      <c r="F53" s="469"/>
      <c r="G53" s="152"/>
      <c r="H53" s="100">
        <f>SUM(H47,H42)</f>
        <v>1380000</v>
      </c>
      <c r="J53" s="49"/>
    </row>
    <row r="54" spans="3:16" s="3" customFormat="1" ht="16.5" thickBot="1" x14ac:dyDescent="0.3">
      <c r="D54" s="77"/>
      <c r="E54" s="77"/>
      <c r="G54" s="77"/>
      <c r="H54" s="5"/>
      <c r="J54" s="5"/>
    </row>
    <row r="55" spans="3:16" s="48" customFormat="1" ht="16.5" thickBot="1" x14ac:dyDescent="0.3">
      <c r="C55" s="462" t="s">
        <v>37</v>
      </c>
      <c r="D55" s="463"/>
      <c r="E55" s="463"/>
      <c r="F55" s="464"/>
      <c r="G55" s="76"/>
      <c r="H55" s="100">
        <v>4150711</v>
      </c>
      <c r="J55" s="49"/>
    </row>
    <row r="56" spans="3:16" s="3" customFormat="1" ht="16.5" thickBot="1" x14ac:dyDescent="0.3">
      <c r="D56" s="77"/>
      <c r="E56" s="77"/>
      <c r="G56" s="77"/>
      <c r="H56" s="5"/>
      <c r="J56" s="5"/>
    </row>
    <row r="57" spans="3:16" s="3" customFormat="1" ht="16.5" thickBot="1" x14ac:dyDescent="0.3">
      <c r="C57" s="462" t="s">
        <v>341</v>
      </c>
      <c r="D57" s="463"/>
      <c r="E57" s="463"/>
      <c r="F57" s="464"/>
      <c r="G57" s="76"/>
      <c r="H57" s="100">
        <f>H55-H53</f>
        <v>2770711</v>
      </c>
      <c r="J57" s="5"/>
    </row>
    <row r="58" spans="3:16" s="125" customFormat="1" ht="21" x14ac:dyDescent="0.35">
      <c r="C58" s="216"/>
      <c r="D58" s="243"/>
      <c r="E58" s="243"/>
      <c r="F58" s="243"/>
      <c r="G58" s="244"/>
      <c r="H58" s="123" t="s">
        <v>40</v>
      </c>
      <c r="I58" s="244"/>
      <c r="J58" s="244"/>
      <c r="K58" s="244"/>
      <c r="L58" s="245"/>
      <c r="M58" s="244"/>
      <c r="N58" s="246"/>
      <c r="O58" s="247"/>
      <c r="P58" s="243"/>
    </row>
    <row r="59" spans="3:16" s="125" customFormat="1" ht="21" x14ac:dyDescent="0.35">
      <c r="C59" s="123" t="s">
        <v>363</v>
      </c>
      <c r="D59" s="123"/>
      <c r="E59" s="123"/>
      <c r="F59" s="123"/>
      <c r="G59" s="123"/>
      <c r="K59" s="248"/>
      <c r="M59" s="123" t="s">
        <v>44</v>
      </c>
      <c r="N59" s="123"/>
      <c r="O59" s="249"/>
    </row>
    <row r="60" spans="3:16" s="125" customFormat="1" ht="21" x14ac:dyDescent="0.35">
      <c r="C60" s="123" t="s">
        <v>41</v>
      </c>
      <c r="D60" s="123"/>
      <c r="E60" s="123"/>
      <c r="F60" s="123"/>
      <c r="G60" s="123"/>
      <c r="K60" s="248"/>
      <c r="M60" s="123" t="s">
        <v>45</v>
      </c>
      <c r="N60" s="123"/>
      <c r="O60" s="249"/>
    </row>
    <row r="61" spans="3:16" s="125" customFormat="1" ht="21" x14ac:dyDescent="0.35">
      <c r="C61" s="123" t="s">
        <v>42</v>
      </c>
      <c r="D61" s="123"/>
      <c r="E61" s="123"/>
      <c r="F61" s="123"/>
      <c r="G61" s="123"/>
      <c r="K61" s="248"/>
      <c r="M61" s="123" t="s">
        <v>41</v>
      </c>
      <c r="N61" s="123"/>
    </row>
  </sheetData>
  <mergeCells count="11">
    <mergeCell ref="B3:V3"/>
    <mergeCell ref="C57:F57"/>
    <mergeCell ref="C49:E49"/>
    <mergeCell ref="C51:F51"/>
    <mergeCell ref="W4:AO4"/>
    <mergeCell ref="B4:V4"/>
    <mergeCell ref="C53:F53"/>
    <mergeCell ref="C55:F55"/>
    <mergeCell ref="G51:H51"/>
    <mergeCell ref="G49:H49"/>
    <mergeCell ref="D8:E8"/>
  </mergeCells>
  <pageMargins left="0.70866141732283472" right="0.70866141732283472" top="0.74803149606299213" bottom="0.74803149606299213" header="0.31496062992125984" footer="0.31496062992125984"/>
  <pageSetup paperSize="9" scale="65" fitToHeight="0" orientation="landscape" r:id="rId1"/>
  <rowBreaks count="1" manualBreakCount="1">
    <brk id="38" min="1" max="21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B1:O75"/>
  <sheetViews>
    <sheetView topLeftCell="A37" zoomScale="70" zoomScaleNormal="70" workbookViewId="0">
      <selection activeCell="D52" sqref="D52"/>
    </sheetView>
  </sheetViews>
  <sheetFormatPr defaultRowHeight="15" x14ac:dyDescent="0.25"/>
  <cols>
    <col min="2" max="2" width="5.7109375" customWidth="1"/>
    <col min="3" max="3" width="20" bestFit="1" customWidth="1"/>
    <col min="4" max="4" width="24.42578125" customWidth="1"/>
    <col min="5" max="5" width="19.42578125" customWidth="1"/>
    <col min="6" max="6" width="18.42578125" customWidth="1"/>
    <col min="7" max="7" width="16" customWidth="1"/>
    <col min="8" max="8" width="17" customWidth="1"/>
    <col min="9" max="9" width="15.140625" customWidth="1"/>
    <col min="10" max="10" width="15" customWidth="1"/>
    <col min="11" max="11" width="23.85546875" bestFit="1" customWidth="1"/>
    <col min="12" max="12" width="10" bestFit="1" customWidth="1"/>
    <col min="13" max="13" width="15.5703125" customWidth="1"/>
    <col min="14" max="14" width="14.42578125" customWidth="1"/>
  </cols>
  <sheetData>
    <row r="1" spans="2:14" ht="15.75" thickBot="1" x14ac:dyDescent="0.3"/>
    <row r="2" spans="2:14" ht="32.25" thickBot="1" x14ac:dyDescent="0.3">
      <c r="B2" s="478" t="s">
        <v>618</v>
      </c>
      <c r="C2" s="479"/>
      <c r="D2" s="479"/>
      <c r="E2" s="479"/>
      <c r="F2" s="479"/>
      <c r="G2" s="479"/>
      <c r="H2" s="479"/>
      <c r="I2" s="479"/>
      <c r="J2" s="479"/>
      <c r="K2" s="479"/>
      <c r="L2" s="479"/>
      <c r="M2" s="479"/>
      <c r="N2" s="480"/>
    </row>
    <row r="3" spans="2:14" ht="19.5" thickBot="1" x14ac:dyDescent="0.3">
      <c r="B3" s="2"/>
      <c r="C3" s="2"/>
      <c r="D3" s="2"/>
      <c r="E3" s="2"/>
      <c r="F3" s="2"/>
      <c r="G3" s="2"/>
      <c r="H3" s="2"/>
      <c r="I3" s="2"/>
      <c r="J3" s="2"/>
      <c r="K3" s="2"/>
    </row>
    <row r="4" spans="2:14" s="39" customFormat="1" ht="42.75" thickBot="1" x14ac:dyDescent="0.3">
      <c r="B4" s="208" t="s">
        <v>3</v>
      </c>
      <c r="C4" s="209" t="s">
        <v>1</v>
      </c>
      <c r="D4" s="209" t="s">
        <v>4</v>
      </c>
      <c r="E4" s="209" t="s">
        <v>2</v>
      </c>
      <c r="F4" s="209" t="s">
        <v>5</v>
      </c>
      <c r="G4" s="209" t="s">
        <v>6</v>
      </c>
      <c r="H4" s="210" t="s">
        <v>7</v>
      </c>
      <c r="I4" s="209" t="s">
        <v>8</v>
      </c>
      <c r="J4" s="209" t="s">
        <v>9</v>
      </c>
      <c r="K4" s="209" t="s">
        <v>10</v>
      </c>
      <c r="L4" s="209" t="s">
        <v>11</v>
      </c>
      <c r="M4" s="209" t="s">
        <v>12</v>
      </c>
      <c r="N4" s="211" t="s">
        <v>13</v>
      </c>
    </row>
    <row r="5" spans="2:14" ht="15.75" x14ac:dyDescent="0.25">
      <c r="B5" s="188">
        <v>1</v>
      </c>
      <c r="C5" s="189">
        <v>43112</v>
      </c>
      <c r="D5" s="212" t="s">
        <v>192</v>
      </c>
      <c r="E5" s="176" t="s">
        <v>348</v>
      </c>
      <c r="F5" s="176">
        <v>72963</v>
      </c>
      <c r="G5" s="176" t="s">
        <v>204</v>
      </c>
      <c r="H5" s="213">
        <v>33000</v>
      </c>
      <c r="I5" s="213">
        <v>33000</v>
      </c>
      <c r="J5" s="213" t="s">
        <v>214</v>
      </c>
      <c r="K5" s="176">
        <v>8071180554</v>
      </c>
      <c r="L5" s="176">
        <v>160509</v>
      </c>
      <c r="M5" s="212" t="s">
        <v>29</v>
      </c>
      <c r="N5" s="214" t="s">
        <v>26</v>
      </c>
    </row>
    <row r="6" spans="2:14" ht="15.75" x14ac:dyDescent="0.25">
      <c r="B6" s="190">
        <v>2</v>
      </c>
      <c r="C6" s="191">
        <v>43112</v>
      </c>
      <c r="D6" s="99" t="s">
        <v>192</v>
      </c>
      <c r="E6" s="74" t="s">
        <v>348</v>
      </c>
      <c r="F6" s="74">
        <v>72964</v>
      </c>
      <c r="G6" s="74" t="s">
        <v>222</v>
      </c>
      <c r="H6" s="198">
        <v>33000</v>
      </c>
      <c r="I6" s="198">
        <v>33000</v>
      </c>
      <c r="J6" s="198" t="s">
        <v>228</v>
      </c>
      <c r="K6" s="74">
        <v>8071180554</v>
      </c>
      <c r="L6" s="74">
        <v>160514</v>
      </c>
      <c r="M6" s="99" t="s">
        <v>29</v>
      </c>
      <c r="N6" s="197" t="s">
        <v>26</v>
      </c>
    </row>
    <row r="7" spans="2:14" ht="15.75" x14ac:dyDescent="0.25">
      <c r="B7" s="190">
        <v>3</v>
      </c>
      <c r="C7" s="191">
        <v>43112</v>
      </c>
      <c r="D7" s="99" t="s">
        <v>192</v>
      </c>
      <c r="E7" s="74" t="s">
        <v>348</v>
      </c>
      <c r="F7" s="74">
        <v>72965</v>
      </c>
      <c r="G7" s="74" t="s">
        <v>221</v>
      </c>
      <c r="H7" s="198">
        <v>33000</v>
      </c>
      <c r="I7" s="198">
        <v>33000</v>
      </c>
      <c r="J7" s="198" t="s">
        <v>227</v>
      </c>
      <c r="K7" s="74">
        <v>7034323883</v>
      </c>
      <c r="L7" s="74">
        <v>160520</v>
      </c>
      <c r="M7" s="99" t="s">
        <v>29</v>
      </c>
      <c r="N7" s="197" t="s">
        <v>26</v>
      </c>
    </row>
    <row r="8" spans="2:14" ht="15.75" x14ac:dyDescent="0.25">
      <c r="B8" s="190">
        <v>4</v>
      </c>
      <c r="C8" s="191">
        <v>43112</v>
      </c>
      <c r="D8" s="99" t="s">
        <v>374</v>
      </c>
      <c r="E8" s="99" t="s">
        <v>348</v>
      </c>
      <c r="F8" s="99">
        <v>83111</v>
      </c>
      <c r="G8" s="99" t="s">
        <v>380</v>
      </c>
      <c r="H8" s="196">
        <v>33000</v>
      </c>
      <c r="I8" s="196">
        <v>33000</v>
      </c>
      <c r="J8" s="196" t="s">
        <v>394</v>
      </c>
      <c r="K8" s="99">
        <v>8160346663</v>
      </c>
      <c r="L8" s="99">
        <v>160560</v>
      </c>
      <c r="M8" s="99" t="s">
        <v>29</v>
      </c>
      <c r="N8" s="197" t="s">
        <v>26</v>
      </c>
    </row>
    <row r="9" spans="2:14" ht="15.75" x14ac:dyDescent="0.25">
      <c r="B9" s="190">
        <v>5</v>
      </c>
      <c r="C9" s="191">
        <v>43112</v>
      </c>
      <c r="D9" s="99" t="s">
        <v>374</v>
      </c>
      <c r="E9" s="99" t="s">
        <v>348</v>
      </c>
      <c r="F9" s="99">
        <v>83129</v>
      </c>
      <c r="G9" s="99" t="s">
        <v>553</v>
      </c>
      <c r="H9" s="196">
        <v>33000</v>
      </c>
      <c r="I9" s="196">
        <v>33000</v>
      </c>
      <c r="J9" s="196" t="s">
        <v>394</v>
      </c>
      <c r="K9" s="99">
        <v>8160346663</v>
      </c>
      <c r="L9" s="99">
        <v>160541</v>
      </c>
      <c r="M9" s="99" t="s">
        <v>29</v>
      </c>
      <c r="N9" s="197" t="s">
        <v>26</v>
      </c>
    </row>
    <row r="10" spans="2:14" ht="15.75" x14ac:dyDescent="0.25">
      <c r="B10" s="190">
        <v>6</v>
      </c>
      <c r="C10" s="191">
        <v>43112</v>
      </c>
      <c r="D10" s="99" t="s">
        <v>374</v>
      </c>
      <c r="E10" s="99" t="s">
        <v>348</v>
      </c>
      <c r="F10" s="99">
        <v>83131</v>
      </c>
      <c r="G10" s="99" t="s">
        <v>562</v>
      </c>
      <c r="H10" s="196">
        <v>33000</v>
      </c>
      <c r="I10" s="196">
        <v>33000</v>
      </c>
      <c r="J10" s="196" t="s">
        <v>394</v>
      </c>
      <c r="K10" s="99">
        <v>8160346663</v>
      </c>
      <c r="L10" s="99">
        <v>160541</v>
      </c>
      <c r="M10" s="99" t="s">
        <v>29</v>
      </c>
      <c r="N10" s="197" t="s">
        <v>26</v>
      </c>
    </row>
    <row r="11" spans="2:14" ht="15.75" x14ac:dyDescent="0.25">
      <c r="B11" s="190">
        <v>7</v>
      </c>
      <c r="C11" s="191">
        <v>43112</v>
      </c>
      <c r="D11" s="99" t="s">
        <v>371</v>
      </c>
      <c r="E11" s="99" t="s">
        <v>348</v>
      </c>
      <c r="F11" s="99">
        <v>91946</v>
      </c>
      <c r="G11" s="99" t="s">
        <v>372</v>
      </c>
      <c r="H11" s="196">
        <v>33000</v>
      </c>
      <c r="I11" s="196">
        <v>33000</v>
      </c>
      <c r="J11" s="196" t="s">
        <v>373</v>
      </c>
      <c r="K11" s="99">
        <v>8100709111</v>
      </c>
      <c r="L11" s="99">
        <v>160534</v>
      </c>
      <c r="M11" s="99" t="s">
        <v>29</v>
      </c>
      <c r="N11" s="197" t="s">
        <v>26</v>
      </c>
    </row>
    <row r="12" spans="2:14" ht="16.5" thickBot="1" x14ac:dyDescent="0.3">
      <c r="B12" s="192">
        <v>8</v>
      </c>
      <c r="C12" s="193">
        <v>43112</v>
      </c>
      <c r="D12" s="183" t="s">
        <v>371</v>
      </c>
      <c r="E12" s="183" t="s">
        <v>348</v>
      </c>
      <c r="F12" s="183">
        <v>91947</v>
      </c>
      <c r="G12" s="183" t="s">
        <v>555</v>
      </c>
      <c r="H12" s="194">
        <v>33000</v>
      </c>
      <c r="I12" s="194">
        <v>33000</v>
      </c>
      <c r="J12" s="194" t="s">
        <v>559</v>
      </c>
      <c r="K12" s="183">
        <v>8081229290</v>
      </c>
      <c r="L12" s="183">
        <v>11247</v>
      </c>
      <c r="M12" s="183" t="s">
        <v>29</v>
      </c>
      <c r="N12" s="195" t="s">
        <v>26</v>
      </c>
    </row>
    <row r="13" spans="2:14" s="124" customFormat="1" ht="19.5" thickBot="1" x14ac:dyDescent="0.35">
      <c r="B13" s="186"/>
      <c r="C13" s="185"/>
      <c r="D13" s="482" t="s">
        <v>602</v>
      </c>
      <c r="E13" s="483"/>
      <c r="F13" s="186"/>
      <c r="G13" s="201"/>
      <c r="H13" s="289">
        <f>SUM(H5:H12)</f>
        <v>264000</v>
      </c>
      <c r="I13" s="290">
        <f>SUM(I5:I12)</f>
        <v>264000</v>
      </c>
      <c r="J13" s="221"/>
      <c r="K13" s="186"/>
      <c r="L13" s="186"/>
      <c r="M13" s="186"/>
      <c r="N13" s="186"/>
    </row>
    <row r="14" spans="2:14" ht="15.75" x14ac:dyDescent="0.25">
      <c r="B14" s="350">
        <v>9</v>
      </c>
      <c r="C14" s="351">
        <v>43112</v>
      </c>
      <c r="D14" s="352" t="s">
        <v>375</v>
      </c>
      <c r="E14" s="352" t="s">
        <v>47</v>
      </c>
      <c r="F14" s="352">
        <v>3445450</v>
      </c>
      <c r="G14" s="352" t="s">
        <v>386</v>
      </c>
      <c r="H14" s="353">
        <v>33000</v>
      </c>
      <c r="I14" s="353">
        <v>33000</v>
      </c>
      <c r="J14" s="353" t="s">
        <v>400</v>
      </c>
      <c r="K14" s="352">
        <v>8183012965</v>
      </c>
      <c r="L14" s="352">
        <v>160542</v>
      </c>
      <c r="M14" s="352" t="s">
        <v>128</v>
      </c>
      <c r="N14" s="354" t="s">
        <v>27</v>
      </c>
    </row>
    <row r="15" spans="2:14" ht="15.75" x14ac:dyDescent="0.25">
      <c r="B15" s="355">
        <v>10</v>
      </c>
      <c r="C15" s="356">
        <v>43112</v>
      </c>
      <c r="D15" s="357" t="s">
        <v>376</v>
      </c>
      <c r="E15" s="357" t="s">
        <v>47</v>
      </c>
      <c r="F15" s="304">
        <v>3445470</v>
      </c>
      <c r="G15" s="357" t="s">
        <v>387</v>
      </c>
      <c r="H15" s="358">
        <v>33000</v>
      </c>
      <c r="I15" s="358">
        <v>33000</v>
      </c>
      <c r="J15" s="358" t="s">
        <v>401</v>
      </c>
      <c r="K15" s="357">
        <v>8110208110</v>
      </c>
      <c r="L15" s="357">
        <v>160543</v>
      </c>
      <c r="M15" s="357" t="s">
        <v>128</v>
      </c>
      <c r="N15" s="359" t="s">
        <v>27</v>
      </c>
    </row>
    <row r="16" spans="2:14" ht="16.5" customHeight="1" x14ac:dyDescent="0.25">
      <c r="B16" s="355">
        <v>11</v>
      </c>
      <c r="C16" s="356">
        <v>43112</v>
      </c>
      <c r="D16" s="357" t="s">
        <v>185</v>
      </c>
      <c r="E16" s="304" t="s">
        <v>47</v>
      </c>
      <c r="F16" s="304">
        <v>3445495</v>
      </c>
      <c r="G16" s="304" t="s">
        <v>195</v>
      </c>
      <c r="H16" s="305">
        <v>33000</v>
      </c>
      <c r="I16" s="305">
        <v>33000</v>
      </c>
      <c r="J16" s="305" t="s">
        <v>207</v>
      </c>
      <c r="K16" s="304">
        <v>7084174897</v>
      </c>
      <c r="L16" s="304">
        <v>160496</v>
      </c>
      <c r="M16" s="357" t="s">
        <v>128</v>
      </c>
      <c r="N16" s="359" t="s">
        <v>27</v>
      </c>
    </row>
    <row r="17" spans="2:14" ht="16.5" customHeight="1" x14ac:dyDescent="0.25">
      <c r="B17" s="355">
        <v>12</v>
      </c>
      <c r="C17" s="356">
        <v>43112</v>
      </c>
      <c r="D17" s="357" t="s">
        <v>219</v>
      </c>
      <c r="E17" s="304" t="s">
        <v>47</v>
      </c>
      <c r="F17" s="357">
        <v>3460240</v>
      </c>
      <c r="G17" s="357" t="s">
        <v>283</v>
      </c>
      <c r="H17" s="358">
        <v>40000</v>
      </c>
      <c r="I17" s="358">
        <v>40000</v>
      </c>
      <c r="J17" s="358" t="s">
        <v>279</v>
      </c>
      <c r="K17" s="357">
        <v>8090986094</v>
      </c>
      <c r="L17" s="357">
        <v>160532</v>
      </c>
      <c r="M17" s="357" t="s">
        <v>132</v>
      </c>
      <c r="N17" s="359" t="s">
        <v>132</v>
      </c>
    </row>
    <row r="18" spans="2:14" ht="16.5" customHeight="1" x14ac:dyDescent="0.25">
      <c r="B18" s="355">
        <v>13</v>
      </c>
      <c r="C18" s="356">
        <v>43112</v>
      </c>
      <c r="D18" s="357" t="s">
        <v>219</v>
      </c>
      <c r="E18" s="304" t="s">
        <v>47</v>
      </c>
      <c r="F18" s="357">
        <v>3460242</v>
      </c>
      <c r="G18" s="357" t="s">
        <v>223</v>
      </c>
      <c r="H18" s="358">
        <v>40000</v>
      </c>
      <c r="I18" s="358">
        <v>40000</v>
      </c>
      <c r="J18" s="358" t="s">
        <v>229</v>
      </c>
      <c r="K18" s="357">
        <v>8187181875</v>
      </c>
      <c r="L18" s="357">
        <v>160513</v>
      </c>
      <c r="M18" s="357" t="s">
        <v>132</v>
      </c>
      <c r="N18" s="359" t="s">
        <v>132</v>
      </c>
    </row>
    <row r="19" spans="2:14" ht="16.5" customHeight="1" x14ac:dyDescent="0.25">
      <c r="B19" s="355">
        <v>14</v>
      </c>
      <c r="C19" s="356">
        <v>43112</v>
      </c>
      <c r="D19" s="357" t="s">
        <v>70</v>
      </c>
      <c r="E19" s="304" t="s">
        <v>47</v>
      </c>
      <c r="F19" s="304">
        <v>3460359</v>
      </c>
      <c r="G19" s="304" t="s">
        <v>199</v>
      </c>
      <c r="H19" s="305">
        <v>45000</v>
      </c>
      <c r="I19" s="305">
        <v>45000</v>
      </c>
      <c r="J19" s="305" t="s">
        <v>210</v>
      </c>
      <c r="K19" s="304">
        <v>9071544156</v>
      </c>
      <c r="L19" s="304">
        <v>160500</v>
      </c>
      <c r="M19" s="357" t="s">
        <v>216</v>
      </c>
      <c r="N19" s="359" t="s">
        <v>218</v>
      </c>
    </row>
    <row r="20" spans="2:14" ht="16.5" customHeight="1" x14ac:dyDescent="0.25">
      <c r="B20" s="355">
        <v>15</v>
      </c>
      <c r="C20" s="356">
        <v>43112</v>
      </c>
      <c r="D20" s="357" t="s">
        <v>190</v>
      </c>
      <c r="E20" s="304" t="s">
        <v>47</v>
      </c>
      <c r="F20" s="304">
        <v>3460536</v>
      </c>
      <c r="G20" s="304" t="s">
        <v>201</v>
      </c>
      <c r="H20" s="305">
        <v>33000</v>
      </c>
      <c r="I20" s="305">
        <v>33000</v>
      </c>
      <c r="J20" s="305" t="s">
        <v>211</v>
      </c>
      <c r="K20" s="304">
        <v>8078171486</v>
      </c>
      <c r="L20" s="304">
        <v>160508</v>
      </c>
      <c r="M20" s="357" t="s">
        <v>29</v>
      </c>
      <c r="N20" s="359" t="s">
        <v>26</v>
      </c>
    </row>
    <row r="21" spans="2:14" ht="16.5" customHeight="1" x14ac:dyDescent="0.25">
      <c r="B21" s="355">
        <v>16</v>
      </c>
      <c r="C21" s="356">
        <v>43112</v>
      </c>
      <c r="D21" s="357" t="s">
        <v>350</v>
      </c>
      <c r="E21" s="304" t="s">
        <v>47</v>
      </c>
      <c r="F21" s="304">
        <v>3460584</v>
      </c>
      <c r="G21" s="357" t="s">
        <v>107</v>
      </c>
      <c r="H21" s="358">
        <v>33000</v>
      </c>
      <c r="I21" s="358">
        <v>33000</v>
      </c>
      <c r="J21" s="358" t="s">
        <v>146</v>
      </c>
      <c r="K21" s="357">
        <v>8139616429</v>
      </c>
      <c r="L21" s="357">
        <v>160522</v>
      </c>
      <c r="M21" s="357" t="s">
        <v>29</v>
      </c>
      <c r="N21" s="359" t="s">
        <v>26</v>
      </c>
    </row>
    <row r="22" spans="2:14" ht="16.5" customHeight="1" x14ac:dyDescent="0.25">
      <c r="B22" s="355">
        <v>17</v>
      </c>
      <c r="C22" s="356">
        <v>43112</v>
      </c>
      <c r="D22" s="357" t="s">
        <v>191</v>
      </c>
      <c r="E22" s="304" t="s">
        <v>47</v>
      </c>
      <c r="F22" s="304">
        <v>3460585</v>
      </c>
      <c r="G22" s="304" t="s">
        <v>203</v>
      </c>
      <c r="H22" s="305">
        <v>33000</v>
      </c>
      <c r="I22" s="305">
        <v>33000</v>
      </c>
      <c r="J22" s="305" t="s">
        <v>213</v>
      </c>
      <c r="K22" s="304">
        <v>9020084647</v>
      </c>
      <c r="L22" s="304">
        <v>160510</v>
      </c>
      <c r="M22" s="357" t="s">
        <v>29</v>
      </c>
      <c r="N22" s="359" t="s">
        <v>26</v>
      </c>
    </row>
    <row r="23" spans="2:14" ht="16.5" customHeight="1" x14ac:dyDescent="0.25">
      <c r="B23" s="355">
        <v>18</v>
      </c>
      <c r="C23" s="356">
        <v>43112</v>
      </c>
      <c r="D23" s="357" t="s">
        <v>354</v>
      </c>
      <c r="E23" s="304" t="s">
        <v>47</v>
      </c>
      <c r="F23" s="357">
        <v>3460587</v>
      </c>
      <c r="G23" s="357" t="s">
        <v>327</v>
      </c>
      <c r="H23" s="358">
        <v>33000</v>
      </c>
      <c r="I23" s="358">
        <v>33000</v>
      </c>
      <c r="J23" s="358" t="s">
        <v>161</v>
      </c>
      <c r="K23" s="357">
        <v>9071866679</v>
      </c>
      <c r="L23" s="357">
        <v>160525</v>
      </c>
      <c r="M23" s="357" t="s">
        <v>29</v>
      </c>
      <c r="N23" s="359" t="s">
        <v>26</v>
      </c>
    </row>
    <row r="24" spans="2:14" ht="16.5" customHeight="1" x14ac:dyDescent="0.25">
      <c r="B24" s="355">
        <v>19</v>
      </c>
      <c r="C24" s="356">
        <v>43112</v>
      </c>
      <c r="D24" s="357" t="s">
        <v>354</v>
      </c>
      <c r="E24" s="357" t="s">
        <v>47</v>
      </c>
      <c r="F24" s="357">
        <v>3460588</v>
      </c>
      <c r="G24" s="357" t="s">
        <v>385</v>
      </c>
      <c r="H24" s="358">
        <v>33000</v>
      </c>
      <c r="I24" s="358">
        <v>33000</v>
      </c>
      <c r="J24" s="358" t="s">
        <v>399</v>
      </c>
      <c r="K24" s="357">
        <v>8039290949</v>
      </c>
      <c r="L24" s="357">
        <v>160547</v>
      </c>
      <c r="M24" s="357" t="s">
        <v>128</v>
      </c>
      <c r="N24" s="359" t="s">
        <v>27</v>
      </c>
    </row>
    <row r="25" spans="2:14" ht="16.5" customHeight="1" x14ac:dyDescent="0.25">
      <c r="B25" s="355">
        <v>20</v>
      </c>
      <c r="C25" s="356">
        <v>43112</v>
      </c>
      <c r="D25" s="357" t="s">
        <v>193</v>
      </c>
      <c r="E25" s="304" t="s">
        <v>47</v>
      </c>
      <c r="F25" s="357">
        <v>3460590</v>
      </c>
      <c r="G25" s="357" t="s">
        <v>356</v>
      </c>
      <c r="H25" s="358">
        <v>33000</v>
      </c>
      <c r="I25" s="358">
        <v>33000</v>
      </c>
      <c r="J25" s="358" t="s">
        <v>314</v>
      </c>
      <c r="K25" s="357">
        <v>8032479473</v>
      </c>
      <c r="L25" s="357">
        <v>160524</v>
      </c>
      <c r="M25" s="357" t="s">
        <v>133</v>
      </c>
      <c r="N25" s="359" t="s">
        <v>134</v>
      </c>
    </row>
    <row r="26" spans="2:14" ht="16.5" customHeight="1" x14ac:dyDescent="0.25">
      <c r="B26" s="355">
        <v>21</v>
      </c>
      <c r="C26" s="356">
        <v>43112</v>
      </c>
      <c r="D26" s="357" t="s">
        <v>193</v>
      </c>
      <c r="E26" s="357" t="s">
        <v>47</v>
      </c>
      <c r="F26" s="357">
        <v>3460591</v>
      </c>
      <c r="G26" s="357" t="s">
        <v>390</v>
      </c>
      <c r="H26" s="358">
        <v>33000</v>
      </c>
      <c r="I26" s="358">
        <v>33000</v>
      </c>
      <c r="J26" s="358" t="s">
        <v>403</v>
      </c>
      <c r="K26" s="357">
        <v>9071277660</v>
      </c>
      <c r="L26" s="357">
        <v>160544</v>
      </c>
      <c r="M26" s="357" t="s">
        <v>299</v>
      </c>
      <c r="N26" s="359" t="s">
        <v>349</v>
      </c>
    </row>
    <row r="27" spans="2:14" ht="16.5" customHeight="1" x14ac:dyDescent="0.25">
      <c r="B27" s="355">
        <v>22</v>
      </c>
      <c r="C27" s="356">
        <v>43112</v>
      </c>
      <c r="D27" s="357" t="s">
        <v>188</v>
      </c>
      <c r="E27" s="304" t="s">
        <v>47</v>
      </c>
      <c r="F27" s="199">
        <v>3460596</v>
      </c>
      <c r="G27" s="357" t="s">
        <v>357</v>
      </c>
      <c r="H27" s="358">
        <v>45000</v>
      </c>
      <c r="I27" s="358">
        <v>45000</v>
      </c>
      <c r="J27" s="358" t="s">
        <v>360</v>
      </c>
      <c r="K27" s="357">
        <v>8079859931</v>
      </c>
      <c r="L27" s="357">
        <v>160533</v>
      </c>
      <c r="M27" s="357" t="s">
        <v>128</v>
      </c>
      <c r="N27" s="359" t="s">
        <v>27</v>
      </c>
    </row>
    <row r="28" spans="2:14" ht="16.5" customHeight="1" x14ac:dyDescent="0.25">
      <c r="B28" s="355">
        <v>23</v>
      </c>
      <c r="C28" s="356">
        <v>43112</v>
      </c>
      <c r="D28" s="357" t="s">
        <v>188</v>
      </c>
      <c r="E28" s="304" t="s">
        <v>47</v>
      </c>
      <c r="F28" s="357">
        <v>3460597</v>
      </c>
      <c r="G28" s="357" t="s">
        <v>226</v>
      </c>
      <c r="H28" s="358">
        <v>45000</v>
      </c>
      <c r="I28" s="358">
        <v>45000</v>
      </c>
      <c r="J28" s="358" t="s">
        <v>147</v>
      </c>
      <c r="K28" s="357">
        <v>7033259768</v>
      </c>
      <c r="L28" s="357">
        <v>160517</v>
      </c>
      <c r="M28" s="357" t="s">
        <v>128</v>
      </c>
      <c r="N28" s="359" t="s">
        <v>27</v>
      </c>
    </row>
    <row r="29" spans="2:14" s="302" customFormat="1" ht="16.5" customHeight="1" x14ac:dyDescent="0.25">
      <c r="B29" s="355">
        <v>24</v>
      </c>
      <c r="C29" s="356">
        <v>43112</v>
      </c>
      <c r="D29" s="357" t="s">
        <v>64</v>
      </c>
      <c r="E29" s="357" t="s">
        <v>47</v>
      </c>
      <c r="F29" s="357">
        <v>3460604</v>
      </c>
      <c r="G29" s="357" t="s">
        <v>123</v>
      </c>
      <c r="H29" s="358">
        <v>33000</v>
      </c>
      <c r="I29" s="358">
        <v>33000</v>
      </c>
      <c r="J29" s="358" t="s">
        <v>178</v>
      </c>
      <c r="K29" s="357">
        <v>8087921141</v>
      </c>
      <c r="L29" s="357">
        <v>11238</v>
      </c>
      <c r="M29" s="357" t="s">
        <v>565</v>
      </c>
      <c r="N29" s="359" t="s">
        <v>26</v>
      </c>
    </row>
    <row r="30" spans="2:14" ht="16.5" customHeight="1" x14ac:dyDescent="0.25">
      <c r="B30" s="355">
        <v>25</v>
      </c>
      <c r="C30" s="356">
        <v>43112</v>
      </c>
      <c r="D30" s="357" t="s">
        <v>307</v>
      </c>
      <c r="E30" s="357" t="s">
        <v>47</v>
      </c>
      <c r="F30" s="357">
        <v>3460606</v>
      </c>
      <c r="G30" s="357" t="s">
        <v>389</v>
      </c>
      <c r="H30" s="358">
        <v>33000</v>
      </c>
      <c r="I30" s="358">
        <v>33000</v>
      </c>
      <c r="J30" s="305" t="s">
        <v>146</v>
      </c>
      <c r="K30" s="304">
        <v>8023104478</v>
      </c>
      <c r="L30" s="357">
        <v>160546</v>
      </c>
      <c r="M30" s="357" t="s">
        <v>128</v>
      </c>
      <c r="N30" s="359" t="s">
        <v>27</v>
      </c>
    </row>
    <row r="31" spans="2:14" ht="16.5" customHeight="1" x14ac:dyDescent="0.25">
      <c r="B31" s="355">
        <v>26</v>
      </c>
      <c r="C31" s="356">
        <v>43112</v>
      </c>
      <c r="D31" s="357" t="s">
        <v>186</v>
      </c>
      <c r="E31" s="304" t="s">
        <v>47</v>
      </c>
      <c r="F31" s="304">
        <v>3460607</v>
      </c>
      <c r="G31" s="304" t="s">
        <v>202</v>
      </c>
      <c r="H31" s="305">
        <v>45000</v>
      </c>
      <c r="I31" s="305">
        <v>45000</v>
      </c>
      <c r="J31" s="305" t="s">
        <v>212</v>
      </c>
      <c r="K31" s="304">
        <v>8136389740</v>
      </c>
      <c r="L31" s="304">
        <v>150506</v>
      </c>
      <c r="M31" s="357" t="s">
        <v>217</v>
      </c>
      <c r="N31" s="359" t="s">
        <v>134</v>
      </c>
    </row>
    <row r="32" spans="2:14" ht="16.5" customHeight="1" x14ac:dyDescent="0.25">
      <c r="B32" s="355">
        <v>27</v>
      </c>
      <c r="C32" s="356">
        <v>43112</v>
      </c>
      <c r="D32" s="357" t="s">
        <v>186</v>
      </c>
      <c r="E32" s="304" t="s">
        <v>47</v>
      </c>
      <c r="F32" s="304">
        <v>3460608</v>
      </c>
      <c r="G32" s="304" t="s">
        <v>196</v>
      </c>
      <c r="H32" s="305">
        <v>45000</v>
      </c>
      <c r="I32" s="305">
        <v>45000</v>
      </c>
      <c r="J32" s="305" t="s">
        <v>181</v>
      </c>
      <c r="K32" s="304">
        <v>8030998876</v>
      </c>
      <c r="L32" s="304">
        <v>160498</v>
      </c>
      <c r="M32" s="357" t="s">
        <v>128</v>
      </c>
      <c r="N32" s="359" t="s">
        <v>27</v>
      </c>
    </row>
    <row r="33" spans="2:14" ht="16.5" customHeight="1" x14ac:dyDescent="0.25">
      <c r="B33" s="355">
        <v>28</v>
      </c>
      <c r="C33" s="356">
        <v>43112</v>
      </c>
      <c r="D33" s="357" t="s">
        <v>353</v>
      </c>
      <c r="E33" s="304" t="s">
        <v>47</v>
      </c>
      <c r="F33" s="357">
        <v>3460613</v>
      </c>
      <c r="G33" s="357" t="s">
        <v>358</v>
      </c>
      <c r="H33" s="358">
        <v>45000</v>
      </c>
      <c r="I33" s="358">
        <v>45000</v>
      </c>
      <c r="J33" s="358" t="s">
        <v>361</v>
      </c>
      <c r="K33" s="357">
        <v>8062375473</v>
      </c>
      <c r="L33" s="357">
        <v>160526</v>
      </c>
      <c r="M33" s="357" t="s">
        <v>362</v>
      </c>
      <c r="N33" s="359" t="s">
        <v>27</v>
      </c>
    </row>
    <row r="34" spans="2:14" ht="15.75" x14ac:dyDescent="0.25">
      <c r="B34" s="355">
        <v>29</v>
      </c>
      <c r="C34" s="356">
        <v>43112</v>
      </c>
      <c r="D34" s="357" t="s">
        <v>193</v>
      </c>
      <c r="E34" s="304" t="s">
        <v>47</v>
      </c>
      <c r="F34" s="304">
        <v>3460621</v>
      </c>
      <c r="G34" s="304" t="s">
        <v>205</v>
      </c>
      <c r="H34" s="305">
        <v>33000</v>
      </c>
      <c r="I34" s="305">
        <v>33000</v>
      </c>
      <c r="J34" s="305" t="s">
        <v>215</v>
      </c>
      <c r="K34" s="304">
        <v>9034205833</v>
      </c>
      <c r="L34" s="304">
        <v>160505</v>
      </c>
      <c r="M34" s="357" t="s">
        <v>128</v>
      </c>
      <c r="N34" s="359" t="s">
        <v>27</v>
      </c>
    </row>
    <row r="35" spans="2:14" s="40" customFormat="1" ht="15.75" x14ac:dyDescent="0.25">
      <c r="B35" s="355">
        <v>30</v>
      </c>
      <c r="C35" s="356">
        <v>43112</v>
      </c>
      <c r="D35" s="357" t="s">
        <v>193</v>
      </c>
      <c r="E35" s="357" t="s">
        <v>47</v>
      </c>
      <c r="F35" s="357">
        <v>3460627</v>
      </c>
      <c r="G35" s="357" t="s">
        <v>388</v>
      </c>
      <c r="H35" s="358">
        <v>33000</v>
      </c>
      <c r="I35" s="358">
        <v>33000</v>
      </c>
      <c r="J35" s="358" t="s">
        <v>402</v>
      </c>
      <c r="K35" s="357">
        <v>7053432670</v>
      </c>
      <c r="L35" s="357">
        <v>160545</v>
      </c>
      <c r="M35" s="357" t="s">
        <v>128</v>
      </c>
      <c r="N35" s="359" t="s">
        <v>27</v>
      </c>
    </row>
    <row r="36" spans="2:14" s="40" customFormat="1" ht="15.75" x14ac:dyDescent="0.25">
      <c r="B36" s="355">
        <v>31</v>
      </c>
      <c r="C36" s="356">
        <v>43112</v>
      </c>
      <c r="D36" s="357" t="s">
        <v>193</v>
      </c>
      <c r="E36" s="304" t="s">
        <v>47</v>
      </c>
      <c r="F36" s="357">
        <v>3460628</v>
      </c>
      <c r="G36" s="357" t="s">
        <v>379</v>
      </c>
      <c r="H36" s="358">
        <v>33000</v>
      </c>
      <c r="I36" s="358">
        <v>33000</v>
      </c>
      <c r="J36" s="358" t="s">
        <v>207</v>
      </c>
      <c r="K36" s="357">
        <v>8033103022</v>
      </c>
      <c r="L36" s="357">
        <v>160536</v>
      </c>
      <c r="M36" s="357" t="s">
        <v>128</v>
      </c>
      <c r="N36" s="359" t="s">
        <v>27</v>
      </c>
    </row>
    <row r="37" spans="2:14" s="40" customFormat="1" ht="15.75" x14ac:dyDescent="0.25">
      <c r="B37" s="355">
        <v>32</v>
      </c>
      <c r="C37" s="356">
        <v>43112</v>
      </c>
      <c r="D37" s="357" t="s">
        <v>188</v>
      </c>
      <c r="E37" s="357" t="s">
        <v>47</v>
      </c>
      <c r="F37" s="357">
        <v>3460632</v>
      </c>
      <c r="G37" s="357" t="s">
        <v>551</v>
      </c>
      <c r="H37" s="358">
        <v>45000</v>
      </c>
      <c r="I37" s="358">
        <v>45000</v>
      </c>
      <c r="J37" s="358" t="s">
        <v>284</v>
      </c>
      <c r="K37" s="357">
        <v>8066390707</v>
      </c>
      <c r="L37" s="357">
        <v>11240</v>
      </c>
      <c r="M37" s="357" t="s">
        <v>130</v>
      </c>
      <c r="N37" s="359" t="s">
        <v>140</v>
      </c>
    </row>
    <row r="38" spans="2:14" s="40" customFormat="1" ht="15.75" x14ac:dyDescent="0.25">
      <c r="B38" s="355">
        <v>33</v>
      </c>
      <c r="C38" s="356">
        <v>43112</v>
      </c>
      <c r="D38" s="357" t="s">
        <v>188</v>
      </c>
      <c r="E38" s="357" t="s">
        <v>47</v>
      </c>
      <c r="F38" s="357">
        <v>3460633</v>
      </c>
      <c r="G38" s="357" t="s">
        <v>552</v>
      </c>
      <c r="H38" s="358">
        <v>45000</v>
      </c>
      <c r="I38" s="358">
        <v>45000</v>
      </c>
      <c r="J38" s="358" t="s">
        <v>284</v>
      </c>
      <c r="K38" s="357">
        <v>8066390707</v>
      </c>
      <c r="L38" s="357">
        <v>11239</v>
      </c>
      <c r="M38" s="357" t="s">
        <v>130</v>
      </c>
      <c r="N38" s="359" t="s">
        <v>140</v>
      </c>
    </row>
    <row r="39" spans="2:14" s="40" customFormat="1" ht="15.75" x14ac:dyDescent="0.25">
      <c r="B39" s="355">
        <v>34</v>
      </c>
      <c r="C39" s="356">
        <v>43112</v>
      </c>
      <c r="D39" s="357" t="s">
        <v>188</v>
      </c>
      <c r="E39" s="304" t="s">
        <v>47</v>
      </c>
      <c r="F39" s="304">
        <v>3460634</v>
      </c>
      <c r="G39" s="304" t="s">
        <v>198</v>
      </c>
      <c r="H39" s="305">
        <v>45000</v>
      </c>
      <c r="I39" s="305">
        <v>45000</v>
      </c>
      <c r="J39" s="305" t="s">
        <v>209</v>
      </c>
      <c r="K39" s="304">
        <v>7068301752</v>
      </c>
      <c r="L39" s="304">
        <v>160504</v>
      </c>
      <c r="M39" s="357" t="s">
        <v>131</v>
      </c>
      <c r="N39" s="359" t="s">
        <v>139</v>
      </c>
    </row>
    <row r="40" spans="2:14" s="40" customFormat="1" ht="15.75" x14ac:dyDescent="0.25">
      <c r="B40" s="355">
        <v>35</v>
      </c>
      <c r="C40" s="356">
        <v>43112</v>
      </c>
      <c r="D40" s="357" t="s">
        <v>186</v>
      </c>
      <c r="E40" s="304" t="s">
        <v>47</v>
      </c>
      <c r="F40" s="357">
        <v>3460659</v>
      </c>
      <c r="G40" s="357" t="s">
        <v>225</v>
      </c>
      <c r="H40" s="358">
        <v>45000</v>
      </c>
      <c r="I40" s="358">
        <v>45000</v>
      </c>
      <c r="J40" s="358" t="s">
        <v>231</v>
      </c>
      <c r="K40" s="357">
        <v>8137367765</v>
      </c>
      <c r="L40" s="357">
        <v>160521</v>
      </c>
      <c r="M40" s="357" t="s">
        <v>128</v>
      </c>
      <c r="N40" s="359" t="s">
        <v>27</v>
      </c>
    </row>
    <row r="41" spans="2:14" s="40" customFormat="1" ht="15.75" x14ac:dyDescent="0.25">
      <c r="B41" s="355">
        <v>36</v>
      </c>
      <c r="C41" s="356">
        <v>43112</v>
      </c>
      <c r="D41" s="357" t="s">
        <v>187</v>
      </c>
      <c r="E41" s="304" t="s">
        <v>47</v>
      </c>
      <c r="F41" s="304">
        <v>3460670</v>
      </c>
      <c r="G41" s="304" t="s">
        <v>197</v>
      </c>
      <c r="H41" s="305">
        <v>45000</v>
      </c>
      <c r="I41" s="305">
        <v>45000</v>
      </c>
      <c r="J41" s="305" t="s">
        <v>208</v>
      </c>
      <c r="K41" s="304">
        <v>7030431311</v>
      </c>
      <c r="L41" s="304">
        <v>160503</v>
      </c>
      <c r="M41" s="357" t="s">
        <v>29</v>
      </c>
      <c r="N41" s="359" t="s">
        <v>26</v>
      </c>
    </row>
    <row r="42" spans="2:14" s="40" customFormat="1" ht="15.75" x14ac:dyDescent="0.25">
      <c r="B42" s="355">
        <v>37</v>
      </c>
      <c r="C42" s="356">
        <v>43112</v>
      </c>
      <c r="D42" s="357" t="s">
        <v>342</v>
      </c>
      <c r="E42" s="304" t="s">
        <v>47</v>
      </c>
      <c r="F42" s="357">
        <v>3460714</v>
      </c>
      <c r="G42" s="357" t="s">
        <v>351</v>
      </c>
      <c r="H42" s="358">
        <v>45000</v>
      </c>
      <c r="I42" s="358">
        <v>45000</v>
      </c>
      <c r="J42" s="358" t="s">
        <v>352</v>
      </c>
      <c r="K42" s="357">
        <v>8168522081</v>
      </c>
      <c r="L42" s="357">
        <v>160516</v>
      </c>
      <c r="M42" s="357" t="s">
        <v>29</v>
      </c>
      <c r="N42" s="359" t="s">
        <v>26</v>
      </c>
    </row>
    <row r="43" spans="2:14" s="40" customFormat="1" ht="15.75" x14ac:dyDescent="0.25">
      <c r="B43" s="355">
        <v>38</v>
      </c>
      <c r="C43" s="356">
        <v>43112</v>
      </c>
      <c r="D43" s="357" t="s">
        <v>245</v>
      </c>
      <c r="E43" s="357" t="s">
        <v>47</v>
      </c>
      <c r="F43" s="357">
        <v>3460728</v>
      </c>
      <c r="G43" s="357" t="s">
        <v>383</v>
      </c>
      <c r="H43" s="358">
        <v>33000</v>
      </c>
      <c r="I43" s="358">
        <v>33000</v>
      </c>
      <c r="J43" s="358" t="s">
        <v>178</v>
      </c>
      <c r="K43" s="357">
        <v>8035015352</v>
      </c>
      <c r="L43" s="357">
        <v>160556</v>
      </c>
      <c r="M43" s="357" t="s">
        <v>406</v>
      </c>
      <c r="N43" s="359"/>
    </row>
    <row r="44" spans="2:14" s="40" customFormat="1" ht="15.75" x14ac:dyDescent="0.25">
      <c r="B44" s="355">
        <v>39</v>
      </c>
      <c r="C44" s="356">
        <v>43112</v>
      </c>
      <c r="D44" s="357" t="s">
        <v>245</v>
      </c>
      <c r="E44" s="357" t="s">
        <v>47</v>
      </c>
      <c r="F44" s="357">
        <v>3460729</v>
      </c>
      <c r="G44" s="357" t="s">
        <v>384</v>
      </c>
      <c r="H44" s="358">
        <v>33000</v>
      </c>
      <c r="I44" s="358">
        <v>33000</v>
      </c>
      <c r="J44" s="358" t="s">
        <v>398</v>
      </c>
      <c r="K44" s="357">
        <v>8033845590</v>
      </c>
      <c r="L44" s="357">
        <v>160557</v>
      </c>
      <c r="M44" s="357" t="s">
        <v>29</v>
      </c>
      <c r="N44" s="359" t="s">
        <v>26</v>
      </c>
    </row>
    <row r="45" spans="2:14" s="40" customFormat="1" ht="15.75" x14ac:dyDescent="0.25">
      <c r="B45" s="355">
        <v>40</v>
      </c>
      <c r="C45" s="356">
        <v>43112</v>
      </c>
      <c r="D45" s="357" t="s">
        <v>245</v>
      </c>
      <c r="E45" s="357" t="s">
        <v>47</v>
      </c>
      <c r="F45" s="357">
        <v>3460731</v>
      </c>
      <c r="G45" s="357" t="s">
        <v>381</v>
      </c>
      <c r="H45" s="358">
        <v>33000</v>
      </c>
      <c r="I45" s="358">
        <v>33000</v>
      </c>
      <c r="J45" s="358" t="s">
        <v>395</v>
      </c>
      <c r="K45" s="357">
        <v>7033527606</v>
      </c>
      <c r="L45" s="357">
        <v>160562</v>
      </c>
      <c r="M45" s="357" t="s">
        <v>129</v>
      </c>
      <c r="N45" s="359" t="s">
        <v>26</v>
      </c>
    </row>
    <row r="46" spans="2:14" s="40" customFormat="1" ht="15.75" x14ac:dyDescent="0.25">
      <c r="B46" s="355">
        <v>41</v>
      </c>
      <c r="C46" s="356">
        <v>43112</v>
      </c>
      <c r="D46" s="357" t="s">
        <v>245</v>
      </c>
      <c r="E46" s="357" t="s">
        <v>47</v>
      </c>
      <c r="F46" s="357">
        <v>3460732</v>
      </c>
      <c r="G46" s="357" t="s">
        <v>382</v>
      </c>
      <c r="H46" s="358">
        <v>33000</v>
      </c>
      <c r="I46" s="358">
        <v>33000</v>
      </c>
      <c r="J46" s="358" t="s">
        <v>396</v>
      </c>
      <c r="K46" s="357">
        <v>9031576150</v>
      </c>
      <c r="L46" s="357">
        <v>160563</v>
      </c>
      <c r="M46" s="357" t="s">
        <v>129</v>
      </c>
      <c r="N46" s="359" t="s">
        <v>26</v>
      </c>
    </row>
    <row r="47" spans="2:14" s="40" customFormat="1" ht="15.75" x14ac:dyDescent="0.25">
      <c r="B47" s="355">
        <v>42</v>
      </c>
      <c r="C47" s="356">
        <v>43112</v>
      </c>
      <c r="D47" s="357" t="s">
        <v>245</v>
      </c>
      <c r="E47" s="357" t="s">
        <v>47</v>
      </c>
      <c r="F47" s="357">
        <v>3460733</v>
      </c>
      <c r="G47" s="360" t="s">
        <v>391</v>
      </c>
      <c r="H47" s="358">
        <v>33000</v>
      </c>
      <c r="I47" s="358">
        <v>33000</v>
      </c>
      <c r="J47" s="358" t="s">
        <v>397</v>
      </c>
      <c r="K47" s="357">
        <v>9076693314</v>
      </c>
      <c r="L47" s="357">
        <v>160561</v>
      </c>
      <c r="M47" s="357" t="s">
        <v>405</v>
      </c>
      <c r="N47" s="359" t="s">
        <v>26</v>
      </c>
    </row>
    <row r="48" spans="2:14" s="40" customFormat="1" ht="15.75" x14ac:dyDescent="0.25">
      <c r="B48" s="355">
        <v>43</v>
      </c>
      <c r="C48" s="356">
        <v>43112</v>
      </c>
      <c r="D48" s="357" t="s">
        <v>342</v>
      </c>
      <c r="E48" s="304" t="s">
        <v>47</v>
      </c>
      <c r="F48" s="357">
        <v>3460757</v>
      </c>
      <c r="G48" s="357" t="s">
        <v>378</v>
      </c>
      <c r="H48" s="358">
        <v>45000</v>
      </c>
      <c r="I48" s="358">
        <v>45000</v>
      </c>
      <c r="J48" s="358" t="s">
        <v>392</v>
      </c>
      <c r="K48" s="357">
        <v>7086193979</v>
      </c>
      <c r="L48" s="357">
        <v>160537</v>
      </c>
      <c r="M48" s="357" t="s">
        <v>128</v>
      </c>
      <c r="N48" s="359" t="s">
        <v>27</v>
      </c>
    </row>
    <row r="49" spans="2:15" s="40" customFormat="1" ht="15.75" x14ac:dyDescent="0.25">
      <c r="B49" s="355">
        <v>44</v>
      </c>
      <c r="C49" s="356">
        <v>43112</v>
      </c>
      <c r="D49" s="357" t="s">
        <v>70</v>
      </c>
      <c r="E49" s="304" t="s">
        <v>47</v>
      </c>
      <c r="F49" s="304">
        <v>3460766</v>
      </c>
      <c r="G49" s="357" t="s">
        <v>377</v>
      </c>
      <c r="H49" s="358">
        <v>45000</v>
      </c>
      <c r="I49" s="358">
        <v>45000</v>
      </c>
      <c r="J49" s="305" t="s">
        <v>393</v>
      </c>
      <c r="K49" s="304">
        <v>7035399069</v>
      </c>
      <c r="L49" s="357">
        <v>160540</v>
      </c>
      <c r="M49" s="357" t="s">
        <v>404</v>
      </c>
      <c r="N49" s="359" t="s">
        <v>349</v>
      </c>
    </row>
    <row r="50" spans="2:15" s="40" customFormat="1" ht="15.75" x14ac:dyDescent="0.25">
      <c r="B50" s="355">
        <v>45</v>
      </c>
      <c r="C50" s="356">
        <v>43112</v>
      </c>
      <c r="D50" s="357" t="s">
        <v>550</v>
      </c>
      <c r="E50" s="357" t="s">
        <v>47</v>
      </c>
      <c r="F50" s="357">
        <v>3460770</v>
      </c>
      <c r="G50" s="357" t="s">
        <v>556</v>
      </c>
      <c r="H50" s="358">
        <v>33000</v>
      </c>
      <c r="I50" s="358">
        <v>33000</v>
      </c>
      <c r="J50" s="358" t="s">
        <v>560</v>
      </c>
      <c r="K50" s="357">
        <v>8035187843</v>
      </c>
      <c r="L50" s="357">
        <v>11244</v>
      </c>
      <c r="M50" s="357" t="s">
        <v>128</v>
      </c>
      <c r="N50" s="359" t="s">
        <v>27</v>
      </c>
    </row>
    <row r="51" spans="2:15" s="187" customFormat="1" ht="18.75" x14ac:dyDescent="0.3">
      <c r="B51" s="355">
        <v>46</v>
      </c>
      <c r="C51" s="356">
        <v>43112</v>
      </c>
      <c r="D51" s="357" t="s">
        <v>550</v>
      </c>
      <c r="E51" s="357" t="s">
        <v>47</v>
      </c>
      <c r="F51" s="357">
        <v>3460771</v>
      </c>
      <c r="G51" s="357" t="s">
        <v>557</v>
      </c>
      <c r="H51" s="358">
        <v>33000</v>
      </c>
      <c r="I51" s="358">
        <v>33000</v>
      </c>
      <c r="J51" s="358" t="s">
        <v>155</v>
      </c>
      <c r="K51" s="357">
        <v>8132205266</v>
      </c>
      <c r="L51" s="357">
        <v>11246</v>
      </c>
      <c r="M51" s="357" t="s">
        <v>128</v>
      </c>
      <c r="N51" s="359" t="s">
        <v>27</v>
      </c>
    </row>
    <row r="52" spans="2:15" s="187" customFormat="1" ht="19.5" thickBot="1" x14ac:dyDescent="0.35">
      <c r="B52" s="361">
        <v>47</v>
      </c>
      <c r="C52" s="362">
        <v>43112</v>
      </c>
      <c r="D52" s="363" t="s">
        <v>220</v>
      </c>
      <c r="E52" s="306" t="s">
        <v>47</v>
      </c>
      <c r="F52" s="363">
        <v>3462076</v>
      </c>
      <c r="G52" s="363" t="s">
        <v>224</v>
      </c>
      <c r="H52" s="364">
        <v>30000</v>
      </c>
      <c r="I52" s="364">
        <v>30000</v>
      </c>
      <c r="J52" s="364" t="s">
        <v>230</v>
      </c>
      <c r="K52" s="363">
        <v>8103366305</v>
      </c>
      <c r="L52" s="363">
        <v>160515</v>
      </c>
      <c r="M52" s="363" t="s">
        <v>29</v>
      </c>
      <c r="N52" s="365" t="s">
        <v>26</v>
      </c>
    </row>
    <row r="53" spans="2:15" s="216" customFormat="1" ht="21.75" thickBot="1" x14ac:dyDescent="0.4">
      <c r="B53" s="217"/>
      <c r="C53" s="218"/>
      <c r="D53" s="484" t="s">
        <v>569</v>
      </c>
      <c r="E53" s="485"/>
      <c r="F53" s="217"/>
      <c r="G53" s="222"/>
      <c r="H53" s="291">
        <f>SUM(H14:H52)</f>
        <v>1466000</v>
      </c>
      <c r="I53" s="292">
        <f>SUM(I14:I52)</f>
        <v>1466000</v>
      </c>
      <c r="J53" s="223"/>
      <c r="K53" s="217"/>
      <c r="L53" s="217"/>
      <c r="M53" s="217"/>
      <c r="N53" s="217"/>
    </row>
    <row r="54" spans="2:15" s="187" customFormat="1" ht="18.75" x14ac:dyDescent="0.3">
      <c r="B54" s="188">
        <v>48</v>
      </c>
      <c r="C54" s="189">
        <v>43112</v>
      </c>
      <c r="D54" s="212" t="s">
        <v>561</v>
      </c>
      <c r="E54" s="212" t="s">
        <v>47</v>
      </c>
      <c r="F54" s="212" t="s">
        <v>25</v>
      </c>
      <c r="G54" s="212" t="s">
        <v>563</v>
      </c>
      <c r="H54" s="215">
        <v>40000</v>
      </c>
      <c r="I54" s="215">
        <v>40000</v>
      </c>
      <c r="J54" s="215" t="s">
        <v>522</v>
      </c>
      <c r="K54" s="212">
        <v>8067713936</v>
      </c>
      <c r="L54" s="212">
        <v>11248</v>
      </c>
      <c r="M54" s="212" t="s">
        <v>564</v>
      </c>
      <c r="N54" s="214" t="s">
        <v>566</v>
      </c>
    </row>
    <row r="55" spans="2:15" s="40" customFormat="1" ht="15.75" x14ac:dyDescent="0.25">
      <c r="B55" s="190">
        <v>49</v>
      </c>
      <c r="C55" s="191">
        <v>43112</v>
      </c>
      <c r="D55" s="99" t="s">
        <v>48</v>
      </c>
      <c r="E55" s="74" t="s">
        <v>47</v>
      </c>
      <c r="F55" s="74" t="s">
        <v>25</v>
      </c>
      <c r="G55" s="74" t="s">
        <v>194</v>
      </c>
      <c r="H55" s="198">
        <v>33000</v>
      </c>
      <c r="I55" s="198">
        <v>33000</v>
      </c>
      <c r="J55" s="198" t="s">
        <v>206</v>
      </c>
      <c r="K55" s="74">
        <v>8037760897</v>
      </c>
      <c r="L55" s="74">
        <v>160499</v>
      </c>
      <c r="M55" s="99" t="s">
        <v>128</v>
      </c>
      <c r="N55" s="197" t="s">
        <v>27</v>
      </c>
    </row>
    <row r="56" spans="2:15" s="40" customFormat="1" ht="15.75" x14ac:dyDescent="0.25">
      <c r="B56" s="190">
        <v>50</v>
      </c>
      <c r="C56" s="191">
        <v>43112</v>
      </c>
      <c r="D56" s="99" t="s">
        <v>189</v>
      </c>
      <c r="E56" s="74" t="s">
        <v>47</v>
      </c>
      <c r="F56" s="74" t="s">
        <v>25</v>
      </c>
      <c r="G56" s="74" t="s">
        <v>200</v>
      </c>
      <c r="H56" s="198">
        <v>33000</v>
      </c>
      <c r="I56" s="198">
        <v>33000</v>
      </c>
      <c r="J56" s="198" t="s">
        <v>144</v>
      </c>
      <c r="K56" s="74">
        <v>8039304320</v>
      </c>
      <c r="L56" s="74">
        <v>160507</v>
      </c>
      <c r="M56" s="99" t="s">
        <v>128</v>
      </c>
      <c r="N56" s="197" t="s">
        <v>27</v>
      </c>
    </row>
    <row r="57" spans="2:15" s="40" customFormat="1" ht="15.75" x14ac:dyDescent="0.25">
      <c r="B57" s="190">
        <v>51</v>
      </c>
      <c r="C57" s="191">
        <v>43112</v>
      </c>
      <c r="D57" s="99" t="s">
        <v>14</v>
      </c>
      <c r="E57" s="74" t="s">
        <v>47</v>
      </c>
      <c r="F57" s="99" t="s">
        <v>25</v>
      </c>
      <c r="G57" s="99" t="s">
        <v>355</v>
      </c>
      <c r="H57" s="196">
        <v>33000</v>
      </c>
      <c r="I57" s="196">
        <v>33000</v>
      </c>
      <c r="J57" s="196" t="s">
        <v>359</v>
      </c>
      <c r="K57" s="99">
        <v>8037273290</v>
      </c>
      <c r="L57" s="99">
        <v>160529</v>
      </c>
      <c r="M57" s="99" t="s">
        <v>128</v>
      </c>
      <c r="N57" s="197" t="s">
        <v>27</v>
      </c>
    </row>
    <row r="58" spans="2:15" s="40" customFormat="1" ht="16.5" thickBot="1" x14ac:dyDescent="0.3">
      <c r="B58" s="192">
        <v>52</v>
      </c>
      <c r="C58" s="193">
        <v>43112</v>
      </c>
      <c r="D58" s="183" t="s">
        <v>189</v>
      </c>
      <c r="E58" s="183" t="s">
        <v>47</v>
      </c>
      <c r="F58" s="183" t="s">
        <v>25</v>
      </c>
      <c r="G58" s="183" t="s">
        <v>554</v>
      </c>
      <c r="H58" s="194">
        <v>33000</v>
      </c>
      <c r="I58" s="194">
        <v>33000</v>
      </c>
      <c r="J58" s="194" t="s">
        <v>558</v>
      </c>
      <c r="K58" s="183">
        <v>8038265966</v>
      </c>
      <c r="L58" s="183">
        <v>11245</v>
      </c>
      <c r="M58" s="183" t="s">
        <v>128</v>
      </c>
      <c r="N58" s="195" t="s">
        <v>27</v>
      </c>
    </row>
    <row r="59" spans="2:15" s="220" customFormat="1" ht="21.75" thickBot="1" x14ac:dyDescent="0.4">
      <c r="B59" s="171"/>
      <c r="C59" s="219"/>
      <c r="D59" s="486" t="s">
        <v>568</v>
      </c>
      <c r="E59" s="486"/>
      <c r="F59" s="200"/>
      <c r="G59" s="200"/>
      <c r="H59" s="227">
        <f>SUM(H54:H58)</f>
        <v>172000</v>
      </c>
      <c r="I59" s="228">
        <f>SUM(I54:I58)</f>
        <v>172000</v>
      </c>
      <c r="J59" s="172"/>
      <c r="K59" s="200"/>
      <c r="L59" s="200"/>
      <c r="M59" s="200"/>
      <c r="N59" s="173"/>
    </row>
    <row r="60" spans="2:15" s="220" customFormat="1" ht="21.75" thickBot="1" x14ac:dyDescent="0.4">
      <c r="B60" s="224"/>
      <c r="C60" s="225"/>
      <c r="D60" s="224"/>
      <c r="E60" s="224"/>
      <c r="F60" s="224"/>
      <c r="G60" s="224"/>
      <c r="H60" s="226"/>
      <c r="I60" s="226"/>
      <c r="J60" s="226"/>
      <c r="K60" s="224"/>
      <c r="L60" s="224"/>
      <c r="M60" s="224"/>
      <c r="N60" s="224"/>
    </row>
    <row r="61" spans="2:15" s="142" customFormat="1" ht="21.75" thickBot="1" x14ac:dyDescent="0.3">
      <c r="B61" s="238"/>
      <c r="C61" s="254"/>
      <c r="D61" s="481" t="s">
        <v>567</v>
      </c>
      <c r="E61" s="481"/>
      <c r="F61" s="481"/>
      <c r="G61" s="254"/>
      <c r="H61" s="255">
        <f>H59+H53+H13</f>
        <v>1902000</v>
      </c>
      <c r="I61" s="255">
        <f>SUM(I59+I53+I13)</f>
        <v>1902000</v>
      </c>
      <c r="J61" s="254"/>
      <c r="K61" s="254"/>
      <c r="L61" s="254"/>
      <c r="M61" s="254"/>
      <c r="N61" s="256"/>
    </row>
    <row r="62" spans="2:15" s="3" customFormat="1" ht="15.75" x14ac:dyDescent="0.25">
      <c r="B62" s="131"/>
      <c r="C62" s="132"/>
      <c r="D62" s="132"/>
      <c r="E62" s="43"/>
      <c r="F62" s="133"/>
      <c r="G62" s="43"/>
      <c r="H62" s="43"/>
      <c r="I62" s="43"/>
      <c r="J62" s="134"/>
      <c r="K62" s="43"/>
      <c r="L62" s="46"/>
      <c r="M62" s="135"/>
      <c r="N62" s="132"/>
    </row>
    <row r="63" spans="2:15" ht="19.5" thickBot="1" x14ac:dyDescent="0.35">
      <c r="B63" s="40"/>
      <c r="C63" s="41"/>
      <c r="D63" s="41"/>
      <c r="E63" s="42"/>
      <c r="F63" s="18"/>
      <c r="G63" s="43"/>
      <c r="H63" s="44"/>
      <c r="I63" s="42"/>
      <c r="J63" s="45"/>
      <c r="K63" s="42"/>
      <c r="L63" s="46"/>
      <c r="M63" s="47"/>
      <c r="N63" s="41"/>
    </row>
    <row r="64" spans="2:15" ht="21.75" thickBot="1" x14ac:dyDescent="0.4">
      <c r="C64" s="142"/>
      <c r="D64" s="456" t="s">
        <v>570</v>
      </c>
      <c r="E64" s="457"/>
      <c r="F64" s="457"/>
      <c r="G64" s="457"/>
      <c r="H64" s="175"/>
      <c r="I64" s="174">
        <f>SUM(H61)</f>
        <v>1902000</v>
      </c>
      <c r="J64" s="143"/>
      <c r="K64" s="142"/>
      <c r="L64" s="142"/>
      <c r="M64" s="142"/>
      <c r="N64" s="142"/>
      <c r="O64" s="142"/>
    </row>
    <row r="65" spans="3:15" ht="21.75" thickBot="1" x14ac:dyDescent="0.35">
      <c r="C65" s="142"/>
      <c r="D65" s="124"/>
      <c r="E65" s="167"/>
      <c r="F65" s="167"/>
      <c r="G65" s="124"/>
      <c r="H65" s="167"/>
      <c r="I65" s="145"/>
      <c r="J65" s="143"/>
      <c r="K65" s="142"/>
      <c r="L65" s="142"/>
      <c r="M65" s="142"/>
      <c r="N65" s="142"/>
      <c r="O65" s="142"/>
    </row>
    <row r="66" spans="3:15" ht="21.75" thickBot="1" x14ac:dyDescent="0.35">
      <c r="C66" s="142"/>
      <c r="D66" s="456" t="s">
        <v>549</v>
      </c>
      <c r="E66" s="457"/>
      <c r="F66" s="457"/>
      <c r="G66" s="458"/>
      <c r="H66" s="168"/>
      <c r="I66" s="174">
        <f>SUM(I64)</f>
        <v>1902000</v>
      </c>
      <c r="J66" s="143"/>
      <c r="K66" s="142"/>
      <c r="L66" s="142"/>
      <c r="M66" s="142"/>
      <c r="N66" s="142"/>
      <c r="O66" s="142"/>
    </row>
    <row r="67" spans="3:15" ht="21.75" thickBot="1" x14ac:dyDescent="0.35">
      <c r="C67" s="142"/>
      <c r="D67" s="124"/>
      <c r="E67" s="167"/>
      <c r="F67" s="167"/>
      <c r="G67" s="124"/>
      <c r="H67" s="167"/>
      <c r="I67" s="139"/>
      <c r="J67" s="143"/>
      <c r="K67" s="142"/>
      <c r="L67" s="142"/>
      <c r="M67" s="142"/>
      <c r="N67" s="142"/>
      <c r="O67" s="142"/>
    </row>
    <row r="68" spans="3:15" ht="21.75" thickBot="1" x14ac:dyDescent="0.35">
      <c r="C68" s="142"/>
      <c r="D68" s="456" t="s">
        <v>37</v>
      </c>
      <c r="E68" s="457"/>
      <c r="F68" s="457"/>
      <c r="G68" s="458"/>
      <c r="H68" s="170"/>
      <c r="I68" s="169">
        <v>2803711</v>
      </c>
      <c r="J68" s="143"/>
      <c r="K68" s="142"/>
      <c r="L68" s="142"/>
      <c r="M68" s="142"/>
      <c r="N68" s="142"/>
      <c r="O68" s="142"/>
    </row>
    <row r="69" spans="3:15" ht="21.75" thickBot="1" x14ac:dyDescent="0.35">
      <c r="C69" s="142"/>
      <c r="D69" s="124"/>
      <c r="E69" s="167"/>
      <c r="F69" s="167"/>
      <c r="G69" s="124"/>
      <c r="H69" s="167"/>
      <c r="I69" s="139"/>
      <c r="J69" s="143"/>
      <c r="K69" s="142"/>
      <c r="L69" s="142"/>
      <c r="M69" s="142"/>
      <c r="N69" s="142"/>
      <c r="O69" s="142"/>
    </row>
    <row r="70" spans="3:15" ht="21.75" thickBot="1" x14ac:dyDescent="0.35">
      <c r="C70" s="142"/>
      <c r="D70" s="456" t="s">
        <v>341</v>
      </c>
      <c r="E70" s="457"/>
      <c r="F70" s="457"/>
      <c r="G70" s="458"/>
      <c r="H70" s="170"/>
      <c r="I70" s="169">
        <f>I68-I64</f>
        <v>901711</v>
      </c>
      <c r="J70" s="143"/>
      <c r="K70" s="142"/>
      <c r="L70" s="142"/>
      <c r="M70" s="142"/>
      <c r="N70" s="142"/>
      <c r="O70" s="142"/>
    </row>
    <row r="71" spans="3:15" s="124" customFormat="1" ht="18.75" x14ac:dyDescent="0.3">
      <c r="C71" s="231"/>
      <c r="D71" s="231"/>
      <c r="E71" s="231"/>
      <c r="F71" s="145"/>
      <c r="G71" s="476" t="s">
        <v>40</v>
      </c>
      <c r="H71" s="476"/>
      <c r="I71" s="145"/>
      <c r="J71" s="145"/>
      <c r="K71" s="147"/>
      <c r="L71" s="145"/>
      <c r="M71" s="250"/>
      <c r="N71" s="251"/>
      <c r="O71" s="231"/>
    </row>
    <row r="72" spans="3:15" s="124" customFormat="1" ht="18.75" x14ac:dyDescent="0.3">
      <c r="C72" s="252" t="s">
        <v>46</v>
      </c>
      <c r="E72" s="252"/>
      <c r="F72" s="203"/>
      <c r="G72" s="139"/>
      <c r="H72" s="139"/>
      <c r="I72" s="139"/>
      <c r="J72" s="253"/>
      <c r="K72" s="139"/>
      <c r="L72" s="477" t="s">
        <v>44</v>
      </c>
      <c r="M72" s="477"/>
      <c r="N72" s="477"/>
      <c r="O72" s="139"/>
    </row>
    <row r="73" spans="3:15" s="124" customFormat="1" ht="18.75" x14ac:dyDescent="0.3">
      <c r="C73" s="252" t="s">
        <v>41</v>
      </c>
      <c r="E73" s="252"/>
      <c r="F73" s="203"/>
      <c r="G73" s="139"/>
      <c r="H73" s="139"/>
      <c r="I73" s="139"/>
      <c r="J73" s="253"/>
      <c r="K73" s="139"/>
      <c r="L73" s="252" t="s">
        <v>45</v>
      </c>
      <c r="M73" s="252"/>
      <c r="N73" s="252"/>
      <c r="O73" s="139"/>
    </row>
    <row r="74" spans="3:15" s="124" customFormat="1" ht="18.75" x14ac:dyDescent="0.3">
      <c r="C74" s="252" t="s">
        <v>42</v>
      </c>
      <c r="E74" s="252"/>
      <c r="F74" s="203"/>
      <c r="G74" s="139"/>
      <c r="H74" s="139"/>
      <c r="I74" s="139"/>
      <c r="J74" s="253"/>
      <c r="K74" s="139"/>
      <c r="L74" s="252" t="s">
        <v>41</v>
      </c>
      <c r="M74" s="252"/>
      <c r="N74" s="252"/>
      <c r="O74" s="139"/>
    </row>
    <row r="75" spans="3:15" x14ac:dyDescent="0.25"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</row>
  </sheetData>
  <autoFilter ref="B4:N58">
    <sortState ref="B5:N56">
      <sortCondition ref="F5:F56"/>
    </sortState>
  </autoFilter>
  <sortState ref="B5:N54">
    <sortCondition ref="F5:F54"/>
  </sortState>
  <mergeCells count="11">
    <mergeCell ref="B2:N2"/>
    <mergeCell ref="D61:F61"/>
    <mergeCell ref="D64:G64"/>
    <mergeCell ref="D13:E13"/>
    <mergeCell ref="D53:E53"/>
    <mergeCell ref="D59:E59"/>
    <mergeCell ref="D66:G66"/>
    <mergeCell ref="D68:G68"/>
    <mergeCell ref="D70:G70"/>
    <mergeCell ref="G71:H71"/>
    <mergeCell ref="L72:N72"/>
  </mergeCells>
  <pageMargins left="0.7" right="0.7" top="0.75" bottom="0.75" header="0.3" footer="0.3"/>
  <pageSetup paperSize="9" scale="61" fitToHeight="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O43"/>
  <sheetViews>
    <sheetView view="pageBreakPreview" zoomScale="60" zoomScaleNormal="80" workbookViewId="0">
      <selection activeCell="D11" sqref="D11"/>
    </sheetView>
  </sheetViews>
  <sheetFormatPr defaultRowHeight="15" x14ac:dyDescent="0.25"/>
  <cols>
    <col min="1" max="1" width="9.140625" style="4"/>
    <col min="2" max="2" width="5.7109375" style="4" customWidth="1"/>
    <col min="3" max="3" width="20" style="4" bestFit="1" customWidth="1"/>
    <col min="4" max="4" width="24.42578125" style="4" customWidth="1"/>
    <col min="5" max="5" width="19.42578125" style="4" customWidth="1"/>
    <col min="6" max="6" width="18.42578125" style="4" customWidth="1"/>
    <col min="7" max="7" width="16" style="4" customWidth="1"/>
    <col min="8" max="8" width="17" style="4" customWidth="1"/>
    <col min="9" max="9" width="15.140625" style="4" customWidth="1"/>
    <col min="10" max="10" width="15" style="4" customWidth="1"/>
    <col min="11" max="11" width="23.85546875" style="4" bestFit="1" customWidth="1"/>
    <col min="12" max="12" width="10" style="4" bestFit="1" customWidth="1"/>
    <col min="13" max="13" width="15.5703125" style="4" customWidth="1"/>
    <col min="14" max="14" width="14.42578125" style="4" customWidth="1"/>
    <col min="15" max="16384" width="9.140625" style="4"/>
  </cols>
  <sheetData>
    <row r="1" spans="2:14" ht="15.75" thickBot="1" x14ac:dyDescent="0.3"/>
    <row r="2" spans="2:14" ht="32.25" thickBot="1" x14ac:dyDescent="0.3">
      <c r="B2" s="478" t="s">
        <v>599</v>
      </c>
      <c r="C2" s="479"/>
      <c r="D2" s="479"/>
      <c r="E2" s="479"/>
      <c r="F2" s="479"/>
      <c r="G2" s="479"/>
      <c r="H2" s="479"/>
      <c r="I2" s="479"/>
      <c r="J2" s="479"/>
      <c r="K2" s="479"/>
      <c r="L2" s="479"/>
      <c r="M2" s="479"/>
      <c r="N2" s="480"/>
    </row>
    <row r="3" spans="2:14" ht="19.5" thickBot="1" x14ac:dyDescent="0.3">
      <c r="B3" s="202"/>
      <c r="C3" s="202"/>
      <c r="D3" s="202"/>
      <c r="E3" s="202"/>
      <c r="F3" s="202"/>
      <c r="G3" s="202"/>
      <c r="H3" s="202"/>
      <c r="I3" s="202"/>
      <c r="J3" s="202"/>
      <c r="K3" s="202"/>
    </row>
    <row r="4" spans="2:14" s="257" customFormat="1" ht="42.75" thickBot="1" x14ac:dyDescent="0.3">
      <c r="B4" s="177" t="s">
        <v>3</v>
      </c>
      <c r="C4" s="178" t="s">
        <v>1</v>
      </c>
      <c r="D4" s="178" t="s">
        <v>4</v>
      </c>
      <c r="E4" s="178" t="s">
        <v>2</v>
      </c>
      <c r="F4" s="178" t="s">
        <v>367</v>
      </c>
      <c r="G4" s="178" t="s">
        <v>6</v>
      </c>
      <c r="H4" s="179" t="s">
        <v>7</v>
      </c>
      <c r="I4" s="178" t="s">
        <v>8</v>
      </c>
      <c r="J4" s="178" t="s">
        <v>9</v>
      </c>
      <c r="K4" s="178" t="s">
        <v>10</v>
      </c>
      <c r="L4" s="178" t="s">
        <v>11</v>
      </c>
      <c r="M4" s="178" t="s">
        <v>12</v>
      </c>
      <c r="N4" s="180" t="s">
        <v>13</v>
      </c>
    </row>
    <row r="5" spans="2:14" s="130" customFormat="1" ht="18.75" x14ac:dyDescent="0.25">
      <c r="B5" s="258">
        <v>1</v>
      </c>
      <c r="C5" s="259">
        <v>43113</v>
      </c>
      <c r="D5" s="260" t="s">
        <v>572</v>
      </c>
      <c r="E5" s="261" t="s">
        <v>47</v>
      </c>
      <c r="F5" s="260">
        <v>3460583</v>
      </c>
      <c r="G5" s="260" t="s">
        <v>581</v>
      </c>
      <c r="H5" s="262">
        <v>33000</v>
      </c>
      <c r="I5" s="262">
        <v>33000</v>
      </c>
      <c r="J5" s="262" t="s">
        <v>590</v>
      </c>
      <c r="K5" s="261">
        <v>8039370599</v>
      </c>
      <c r="L5" s="260">
        <v>11342</v>
      </c>
      <c r="M5" s="260" t="s">
        <v>595</v>
      </c>
      <c r="N5" s="263" t="s">
        <v>139</v>
      </c>
    </row>
    <row r="6" spans="2:14" s="130" customFormat="1" ht="18.75" x14ac:dyDescent="0.25">
      <c r="B6" s="264">
        <v>2</v>
      </c>
      <c r="C6" s="265">
        <v>43113</v>
      </c>
      <c r="D6" s="232" t="s">
        <v>315</v>
      </c>
      <c r="E6" s="266" t="s">
        <v>47</v>
      </c>
      <c r="F6" s="232">
        <v>3460594</v>
      </c>
      <c r="G6" s="232" t="s">
        <v>582</v>
      </c>
      <c r="H6" s="233">
        <v>36000</v>
      </c>
      <c r="I6" s="233">
        <v>36000</v>
      </c>
      <c r="J6" s="233" t="s">
        <v>591</v>
      </c>
      <c r="K6" s="232">
        <v>8169874481</v>
      </c>
      <c r="L6" s="232">
        <v>11343</v>
      </c>
      <c r="M6" s="232" t="s">
        <v>540</v>
      </c>
      <c r="N6" s="161" t="s">
        <v>349</v>
      </c>
    </row>
    <row r="7" spans="2:14" s="130" customFormat="1" ht="18.75" x14ac:dyDescent="0.25">
      <c r="B7" s="264">
        <v>3</v>
      </c>
      <c r="C7" s="265">
        <v>43113</v>
      </c>
      <c r="D7" s="232" t="s">
        <v>301</v>
      </c>
      <c r="E7" s="266" t="s">
        <v>47</v>
      </c>
      <c r="F7" s="266">
        <v>3460624</v>
      </c>
      <c r="G7" s="232" t="s">
        <v>580</v>
      </c>
      <c r="H7" s="233">
        <v>45000</v>
      </c>
      <c r="I7" s="233">
        <v>45000</v>
      </c>
      <c r="J7" s="233" t="s">
        <v>393</v>
      </c>
      <c r="K7" s="232">
        <v>9069499889</v>
      </c>
      <c r="L7" s="232">
        <v>11340</v>
      </c>
      <c r="M7" s="232" t="s">
        <v>303</v>
      </c>
      <c r="N7" s="161" t="s">
        <v>303</v>
      </c>
    </row>
    <row r="8" spans="2:14" s="130" customFormat="1" ht="18.75" x14ac:dyDescent="0.25">
      <c r="B8" s="264">
        <v>4</v>
      </c>
      <c r="C8" s="265">
        <v>43113</v>
      </c>
      <c r="D8" s="232" t="s">
        <v>186</v>
      </c>
      <c r="E8" s="266" t="s">
        <v>47</v>
      </c>
      <c r="F8" s="266">
        <v>3460629</v>
      </c>
      <c r="G8" s="266" t="s">
        <v>583</v>
      </c>
      <c r="H8" s="267">
        <v>45000</v>
      </c>
      <c r="I8" s="267">
        <v>45000</v>
      </c>
      <c r="J8" s="267" t="s">
        <v>592</v>
      </c>
      <c r="K8" s="232">
        <v>7058082903</v>
      </c>
      <c r="L8" s="266">
        <v>11344</v>
      </c>
      <c r="M8" s="232" t="s">
        <v>541</v>
      </c>
      <c r="N8" s="161" t="s">
        <v>138</v>
      </c>
    </row>
    <row r="9" spans="2:14" s="130" customFormat="1" ht="18.75" x14ac:dyDescent="0.25">
      <c r="B9" s="264">
        <v>5</v>
      </c>
      <c r="C9" s="265">
        <v>43113</v>
      </c>
      <c r="D9" s="232" t="s">
        <v>245</v>
      </c>
      <c r="E9" s="266" t="s">
        <v>47</v>
      </c>
      <c r="F9" s="232">
        <v>3460733</v>
      </c>
      <c r="G9" s="232" t="s">
        <v>577</v>
      </c>
      <c r="H9" s="233">
        <v>33000</v>
      </c>
      <c r="I9" s="233">
        <v>33000</v>
      </c>
      <c r="J9" s="233" t="s">
        <v>394</v>
      </c>
      <c r="K9" s="232">
        <v>8160346663</v>
      </c>
      <c r="L9" s="232">
        <v>11345</v>
      </c>
      <c r="M9" s="232" t="s">
        <v>128</v>
      </c>
      <c r="N9" s="161" t="s">
        <v>27</v>
      </c>
    </row>
    <row r="10" spans="2:14" s="130" customFormat="1" ht="18.75" x14ac:dyDescent="0.25">
      <c r="B10" s="264">
        <v>6</v>
      </c>
      <c r="C10" s="265">
        <v>43113</v>
      </c>
      <c r="D10" s="232" t="s">
        <v>245</v>
      </c>
      <c r="E10" s="266" t="s">
        <v>47</v>
      </c>
      <c r="F10" s="232">
        <v>3460734</v>
      </c>
      <c r="G10" s="232" t="s">
        <v>381</v>
      </c>
      <c r="H10" s="233">
        <v>33000</v>
      </c>
      <c r="I10" s="233">
        <v>33000</v>
      </c>
      <c r="J10" s="233" t="s">
        <v>533</v>
      </c>
      <c r="K10" s="232">
        <v>8067121743</v>
      </c>
      <c r="L10" s="232">
        <v>11346</v>
      </c>
      <c r="M10" s="232" t="s">
        <v>129</v>
      </c>
      <c r="N10" s="161" t="s">
        <v>26</v>
      </c>
    </row>
    <row r="11" spans="2:14" s="130" customFormat="1" ht="18.75" x14ac:dyDescent="0.25">
      <c r="B11" s="264">
        <v>7</v>
      </c>
      <c r="C11" s="265">
        <v>43113</v>
      </c>
      <c r="D11" s="232" t="s">
        <v>245</v>
      </c>
      <c r="E11" s="266" t="s">
        <v>47</v>
      </c>
      <c r="F11" s="232">
        <v>3460735</v>
      </c>
      <c r="G11" s="232" t="s">
        <v>578</v>
      </c>
      <c r="H11" s="233">
        <v>33000</v>
      </c>
      <c r="I11" s="233">
        <v>33000</v>
      </c>
      <c r="J11" s="233" t="s">
        <v>394</v>
      </c>
      <c r="K11" s="232">
        <v>8160346663</v>
      </c>
      <c r="L11" s="232">
        <v>11347</v>
      </c>
      <c r="M11" s="232" t="s">
        <v>594</v>
      </c>
      <c r="N11" s="161" t="s">
        <v>26</v>
      </c>
    </row>
    <row r="12" spans="2:14" s="130" customFormat="1" ht="18.75" x14ac:dyDescent="0.25">
      <c r="B12" s="264">
        <v>8</v>
      </c>
      <c r="C12" s="265">
        <v>43113</v>
      </c>
      <c r="D12" s="232" t="s">
        <v>245</v>
      </c>
      <c r="E12" s="266" t="s">
        <v>47</v>
      </c>
      <c r="F12" s="232">
        <v>3460736</v>
      </c>
      <c r="G12" s="232" t="s">
        <v>579</v>
      </c>
      <c r="H12" s="233">
        <v>33000</v>
      </c>
      <c r="I12" s="233">
        <v>33000</v>
      </c>
      <c r="J12" s="233" t="s">
        <v>587</v>
      </c>
      <c r="K12" s="232">
        <v>8056484924</v>
      </c>
      <c r="L12" s="232">
        <v>11348</v>
      </c>
      <c r="M12" s="232" t="s">
        <v>129</v>
      </c>
      <c r="N12" s="161" t="s">
        <v>26</v>
      </c>
    </row>
    <row r="13" spans="2:14" s="231" customFormat="1" ht="19.5" thickBot="1" x14ac:dyDescent="0.3">
      <c r="B13" s="268">
        <v>9</v>
      </c>
      <c r="C13" s="269">
        <v>43113</v>
      </c>
      <c r="D13" s="239" t="s">
        <v>245</v>
      </c>
      <c r="E13" s="270" t="s">
        <v>47</v>
      </c>
      <c r="F13" s="239">
        <v>3460737</v>
      </c>
      <c r="G13" s="239" t="s">
        <v>387</v>
      </c>
      <c r="H13" s="271">
        <v>33000</v>
      </c>
      <c r="I13" s="271">
        <v>33000</v>
      </c>
      <c r="J13" s="271" t="s">
        <v>588</v>
      </c>
      <c r="K13" s="239">
        <v>8067713936</v>
      </c>
      <c r="L13" s="239">
        <v>11349</v>
      </c>
      <c r="M13" s="239" t="s">
        <v>29</v>
      </c>
      <c r="N13" s="166" t="s">
        <v>26</v>
      </c>
    </row>
    <row r="14" spans="2:14" s="230" customFormat="1" ht="21.75" thickBot="1" x14ac:dyDescent="0.3">
      <c r="B14" s="217"/>
      <c r="C14" s="218"/>
      <c r="D14" s="484" t="s">
        <v>596</v>
      </c>
      <c r="E14" s="485"/>
      <c r="F14" s="217"/>
      <c r="G14" s="217"/>
      <c r="H14" s="240">
        <f>SUM(H5:H13)</f>
        <v>324000</v>
      </c>
      <c r="I14" s="240">
        <f>SUM(I5:I13)</f>
        <v>324000</v>
      </c>
      <c r="J14" s="241"/>
      <c r="K14" s="217"/>
      <c r="L14" s="217"/>
      <c r="M14" s="217"/>
      <c r="N14" s="217"/>
    </row>
    <row r="15" spans="2:14" s="130" customFormat="1" ht="18.75" x14ac:dyDescent="0.25">
      <c r="B15" s="272">
        <v>10</v>
      </c>
      <c r="C15" s="273">
        <v>43113</v>
      </c>
      <c r="D15" s="274" t="s">
        <v>434</v>
      </c>
      <c r="E15" s="275" t="s">
        <v>47</v>
      </c>
      <c r="F15" s="275" t="s">
        <v>25</v>
      </c>
      <c r="G15" s="275" t="s">
        <v>573</v>
      </c>
      <c r="H15" s="276">
        <v>40000</v>
      </c>
      <c r="I15" s="276">
        <v>40000</v>
      </c>
      <c r="J15" s="276" t="s">
        <v>151</v>
      </c>
      <c r="K15" s="275">
        <v>8173751652</v>
      </c>
      <c r="L15" s="275">
        <v>11331</v>
      </c>
      <c r="M15" s="274" t="s">
        <v>303</v>
      </c>
      <c r="N15" s="158" t="s">
        <v>303</v>
      </c>
    </row>
    <row r="16" spans="2:14" s="130" customFormat="1" ht="18.75" x14ac:dyDescent="0.25">
      <c r="B16" s="264">
        <v>11</v>
      </c>
      <c r="C16" s="265">
        <v>43113</v>
      </c>
      <c r="D16" s="232" t="s">
        <v>434</v>
      </c>
      <c r="E16" s="266" t="s">
        <v>47</v>
      </c>
      <c r="F16" s="266" t="s">
        <v>25</v>
      </c>
      <c r="G16" s="266" t="s">
        <v>497</v>
      </c>
      <c r="H16" s="267">
        <v>40000</v>
      </c>
      <c r="I16" s="267">
        <v>40000</v>
      </c>
      <c r="J16" s="267" t="s">
        <v>151</v>
      </c>
      <c r="K16" s="266">
        <v>8173751652</v>
      </c>
      <c r="L16" s="266">
        <v>11328</v>
      </c>
      <c r="M16" s="232" t="s">
        <v>303</v>
      </c>
      <c r="N16" s="161" t="s">
        <v>303</v>
      </c>
    </row>
    <row r="17" spans="2:15" s="130" customFormat="1" ht="16.5" customHeight="1" x14ac:dyDescent="0.25">
      <c r="B17" s="264">
        <v>12</v>
      </c>
      <c r="C17" s="265">
        <v>43113</v>
      </c>
      <c r="D17" s="232" t="s">
        <v>422</v>
      </c>
      <c r="E17" s="266" t="s">
        <v>47</v>
      </c>
      <c r="F17" s="266" t="s">
        <v>25</v>
      </c>
      <c r="G17" s="266" t="s">
        <v>574</v>
      </c>
      <c r="H17" s="267">
        <v>33000</v>
      </c>
      <c r="I17" s="267">
        <v>33000</v>
      </c>
      <c r="J17" s="267" t="s">
        <v>585</v>
      </c>
      <c r="K17" s="266">
        <v>8032182176</v>
      </c>
      <c r="L17" s="266">
        <v>11334</v>
      </c>
      <c r="M17" s="232" t="s">
        <v>128</v>
      </c>
      <c r="N17" s="161" t="s">
        <v>27</v>
      </c>
    </row>
    <row r="18" spans="2:15" s="130" customFormat="1" ht="16.5" customHeight="1" x14ac:dyDescent="0.25">
      <c r="B18" s="264">
        <v>13</v>
      </c>
      <c r="C18" s="265">
        <v>43113</v>
      </c>
      <c r="D18" s="232" t="s">
        <v>571</v>
      </c>
      <c r="E18" s="266" t="s">
        <v>47</v>
      </c>
      <c r="F18" s="266" t="s">
        <v>25</v>
      </c>
      <c r="G18" s="232" t="s">
        <v>575</v>
      </c>
      <c r="H18" s="233">
        <v>40000</v>
      </c>
      <c r="I18" s="233">
        <v>40000</v>
      </c>
      <c r="J18" s="233" t="s">
        <v>586</v>
      </c>
      <c r="K18" s="232">
        <v>7034371327</v>
      </c>
      <c r="L18" s="232">
        <v>11336</v>
      </c>
      <c r="M18" s="232" t="s">
        <v>130</v>
      </c>
      <c r="N18" s="161" t="s">
        <v>140</v>
      </c>
    </row>
    <row r="19" spans="2:15" s="130" customFormat="1" ht="16.5" customHeight="1" x14ac:dyDescent="0.25">
      <c r="B19" s="264">
        <v>14</v>
      </c>
      <c r="C19" s="265">
        <v>43113</v>
      </c>
      <c r="D19" s="232" t="s">
        <v>424</v>
      </c>
      <c r="E19" s="266" t="s">
        <v>47</v>
      </c>
      <c r="F19" s="266" t="s">
        <v>25</v>
      </c>
      <c r="G19" s="232" t="s">
        <v>576</v>
      </c>
      <c r="H19" s="233">
        <v>33000</v>
      </c>
      <c r="I19" s="233">
        <v>33000</v>
      </c>
      <c r="J19" s="233" t="s">
        <v>525</v>
      </c>
      <c r="K19" s="232">
        <v>8184469617</v>
      </c>
      <c r="L19" s="232">
        <v>11338</v>
      </c>
      <c r="M19" s="232" t="s">
        <v>128</v>
      </c>
      <c r="N19" s="161" t="s">
        <v>27</v>
      </c>
    </row>
    <row r="20" spans="2:15" s="130" customFormat="1" ht="16.5" customHeight="1" x14ac:dyDescent="0.25">
      <c r="B20" s="264">
        <v>15</v>
      </c>
      <c r="C20" s="265">
        <v>43113</v>
      </c>
      <c r="D20" s="232" t="s">
        <v>14</v>
      </c>
      <c r="E20" s="266" t="s">
        <v>47</v>
      </c>
      <c r="F20" s="266" t="s">
        <v>25</v>
      </c>
      <c r="G20" s="266" t="s">
        <v>487</v>
      </c>
      <c r="H20" s="267">
        <v>33000</v>
      </c>
      <c r="I20" s="267">
        <v>33000</v>
      </c>
      <c r="J20" s="267" t="s">
        <v>589</v>
      </c>
      <c r="K20" s="232">
        <v>7069126341</v>
      </c>
      <c r="L20" s="266">
        <v>11341</v>
      </c>
      <c r="M20" s="232" t="s">
        <v>128</v>
      </c>
      <c r="N20" s="161" t="s">
        <v>27</v>
      </c>
    </row>
    <row r="21" spans="2:15" s="130" customFormat="1" ht="16.5" customHeight="1" thickBot="1" x14ac:dyDescent="0.3">
      <c r="B21" s="268">
        <v>16</v>
      </c>
      <c r="C21" s="269">
        <v>43113</v>
      </c>
      <c r="D21" s="239" t="s">
        <v>571</v>
      </c>
      <c r="E21" s="270" t="s">
        <v>47</v>
      </c>
      <c r="F21" s="270" t="s">
        <v>25</v>
      </c>
      <c r="G21" s="270" t="s">
        <v>584</v>
      </c>
      <c r="H21" s="277">
        <v>40000</v>
      </c>
      <c r="I21" s="277">
        <v>40000</v>
      </c>
      <c r="J21" s="277" t="s">
        <v>593</v>
      </c>
      <c r="K21" s="270">
        <v>7034371327</v>
      </c>
      <c r="L21" s="270">
        <v>11350</v>
      </c>
      <c r="M21" s="239" t="s">
        <v>130</v>
      </c>
      <c r="N21" s="166" t="s">
        <v>140</v>
      </c>
    </row>
    <row r="22" spans="2:15" s="224" customFormat="1" ht="21.75" thickBot="1" x14ac:dyDescent="0.3">
      <c r="B22" s="171"/>
      <c r="C22" s="219"/>
      <c r="D22" s="486" t="s">
        <v>597</v>
      </c>
      <c r="E22" s="486"/>
      <c r="F22" s="204"/>
      <c r="G22" s="204"/>
      <c r="H22" s="227">
        <f>SUM(H15:H21)</f>
        <v>259000</v>
      </c>
      <c r="I22" s="228">
        <f>SUM(I15:I21)</f>
        <v>259000</v>
      </c>
      <c r="J22" s="172"/>
      <c r="K22" s="204"/>
      <c r="L22" s="204"/>
      <c r="M22" s="204"/>
      <c r="N22" s="173"/>
    </row>
    <row r="23" spans="2:15" s="224" customFormat="1" ht="21.75" thickBot="1" x14ac:dyDescent="0.3">
      <c r="C23" s="225"/>
      <c r="H23" s="226"/>
      <c r="I23" s="226"/>
      <c r="J23" s="226"/>
    </row>
    <row r="24" spans="2:15" s="142" customFormat="1" ht="21.75" thickBot="1" x14ac:dyDescent="0.3">
      <c r="B24" s="238"/>
      <c r="C24" s="254"/>
      <c r="D24" s="481" t="s">
        <v>598</v>
      </c>
      <c r="E24" s="481"/>
      <c r="F24" s="481"/>
      <c r="G24" s="254"/>
      <c r="H24" s="255">
        <f>SUM(H22+H14)</f>
        <v>583000</v>
      </c>
      <c r="I24" s="255">
        <f>SUM(H24)</f>
        <v>583000</v>
      </c>
      <c r="J24" s="254"/>
      <c r="K24" s="254"/>
      <c r="L24" s="254"/>
      <c r="M24" s="254"/>
      <c r="N24" s="256"/>
    </row>
    <row r="25" spans="2:15" s="286" customFormat="1" ht="21.75" thickBot="1" x14ac:dyDescent="0.3">
      <c r="B25" s="278"/>
      <c r="C25" s="279"/>
      <c r="D25" s="279"/>
      <c r="E25" s="280" t="s">
        <v>39</v>
      </c>
      <c r="F25" s="281"/>
      <c r="G25" s="280"/>
      <c r="H25" s="280">
        <f>I34</f>
        <v>318711</v>
      </c>
      <c r="I25" s="280">
        <f>SUM(H25)</f>
        <v>318711</v>
      </c>
      <c r="J25" s="282"/>
      <c r="K25" s="280"/>
      <c r="L25" s="283"/>
      <c r="M25" s="284"/>
      <c r="N25" s="285"/>
    </row>
    <row r="26" spans="2:15" s="5" customFormat="1" ht="15.75" x14ac:dyDescent="0.25">
      <c r="B26" s="229"/>
      <c r="C26" s="229"/>
      <c r="D26" s="229"/>
      <c r="E26" s="234"/>
      <c r="F26" s="235"/>
      <c r="G26" s="234"/>
      <c r="H26" s="234"/>
      <c r="I26" s="234"/>
      <c r="J26" s="236"/>
      <c r="K26" s="234"/>
      <c r="L26" s="148"/>
      <c r="M26" s="237"/>
      <c r="N26" s="229"/>
    </row>
    <row r="27" spans="2:15" s="5" customFormat="1" ht="16.5" thickBot="1" x14ac:dyDescent="0.3">
      <c r="B27" s="229"/>
      <c r="C27" s="229"/>
      <c r="D27" s="229"/>
      <c r="E27" s="234"/>
      <c r="F27" s="207" t="s">
        <v>40</v>
      </c>
      <c r="G27" s="234"/>
      <c r="H27" s="234"/>
      <c r="I27" s="234"/>
      <c r="J27" s="236"/>
      <c r="K27" s="234"/>
      <c r="L27" s="148"/>
      <c r="M27" s="237"/>
      <c r="N27" s="229"/>
    </row>
    <row r="28" spans="2:15" s="139" customFormat="1" ht="19.5" thickBot="1" x14ac:dyDescent="0.3">
      <c r="C28" s="203"/>
      <c r="D28" s="456" t="s">
        <v>601</v>
      </c>
      <c r="E28" s="457"/>
      <c r="F28" s="457"/>
      <c r="G28" s="457"/>
      <c r="H28" s="205"/>
      <c r="I28" s="169">
        <f>SUM(H24)</f>
        <v>583000</v>
      </c>
      <c r="J28" s="184"/>
      <c r="K28" s="203"/>
      <c r="L28" s="203"/>
      <c r="M28" s="203"/>
      <c r="N28" s="203"/>
      <c r="O28" s="203"/>
    </row>
    <row r="29" spans="2:15" s="139" customFormat="1" ht="19.5" thickBot="1" x14ac:dyDescent="0.3">
      <c r="C29" s="203"/>
      <c r="I29" s="145"/>
      <c r="J29" s="184"/>
      <c r="K29" s="203"/>
      <c r="L29" s="203"/>
      <c r="M29" s="203"/>
      <c r="N29" s="203"/>
      <c r="O29" s="203"/>
    </row>
    <row r="30" spans="2:15" s="139" customFormat="1" ht="19.5" thickBot="1" x14ac:dyDescent="0.3">
      <c r="C30" s="203"/>
      <c r="D30" s="456" t="s">
        <v>600</v>
      </c>
      <c r="E30" s="457"/>
      <c r="F30" s="457"/>
      <c r="G30" s="458"/>
      <c r="H30" s="205"/>
      <c r="I30" s="169">
        <f>SUM(I28)</f>
        <v>583000</v>
      </c>
      <c r="J30" s="184"/>
      <c r="K30" s="203"/>
      <c r="L30" s="203"/>
      <c r="M30" s="203"/>
      <c r="N30" s="203"/>
      <c r="O30" s="203"/>
    </row>
    <row r="31" spans="2:15" s="139" customFormat="1" ht="19.5" thickBot="1" x14ac:dyDescent="0.3">
      <c r="C31" s="203"/>
      <c r="J31" s="184"/>
      <c r="K31" s="203"/>
      <c r="L31" s="203"/>
      <c r="M31" s="203"/>
      <c r="N31" s="203"/>
      <c r="O31" s="203"/>
    </row>
    <row r="32" spans="2:15" s="139" customFormat="1" ht="19.5" thickBot="1" x14ac:dyDescent="0.3">
      <c r="C32" s="203"/>
      <c r="D32" s="456" t="s">
        <v>37</v>
      </c>
      <c r="E32" s="457"/>
      <c r="F32" s="457"/>
      <c r="G32" s="458"/>
      <c r="H32" s="206"/>
      <c r="I32" s="169">
        <f>'12012018'!I70</f>
        <v>901711</v>
      </c>
      <c r="J32" s="184"/>
      <c r="K32" s="203"/>
      <c r="L32" s="203"/>
      <c r="M32" s="203"/>
      <c r="N32" s="203"/>
      <c r="O32" s="203"/>
    </row>
    <row r="33" spans="3:15" s="139" customFormat="1" ht="19.5" thickBot="1" x14ac:dyDescent="0.3">
      <c r="C33" s="203"/>
      <c r="J33" s="184"/>
      <c r="K33" s="203"/>
      <c r="L33" s="203"/>
      <c r="M33" s="203"/>
      <c r="N33" s="203"/>
      <c r="O33" s="203"/>
    </row>
    <row r="34" spans="3:15" s="139" customFormat="1" ht="19.5" thickBot="1" x14ac:dyDescent="0.3">
      <c r="C34" s="203"/>
      <c r="D34" s="456" t="s">
        <v>341</v>
      </c>
      <c r="E34" s="457"/>
      <c r="F34" s="457"/>
      <c r="G34" s="458"/>
      <c r="H34" s="206"/>
      <c r="I34" s="169">
        <f>I32-I28</f>
        <v>318711</v>
      </c>
      <c r="J34" s="184"/>
      <c r="K34" s="203"/>
      <c r="L34" s="203"/>
      <c r="M34" s="203"/>
      <c r="N34" s="203"/>
      <c r="O34" s="203"/>
    </row>
    <row r="35" spans="3:15" s="139" customFormat="1" ht="18.75" x14ac:dyDescent="0.25">
      <c r="C35" s="231"/>
      <c r="D35" s="231"/>
      <c r="E35" s="231"/>
      <c r="F35" s="145"/>
      <c r="G35" s="476" t="s">
        <v>40</v>
      </c>
      <c r="H35" s="476"/>
      <c r="I35" s="145"/>
      <c r="J35" s="145"/>
      <c r="K35" s="147"/>
      <c r="L35" s="145"/>
      <c r="M35" s="250"/>
      <c r="N35" s="251"/>
      <c r="O35" s="231"/>
    </row>
    <row r="36" spans="3:15" s="286" customFormat="1" ht="21" x14ac:dyDescent="0.25">
      <c r="C36" s="287" t="s">
        <v>606</v>
      </c>
      <c r="D36" s="287"/>
      <c r="E36" s="142"/>
      <c r="F36" s="142"/>
      <c r="J36" s="288"/>
      <c r="L36" s="487" t="s">
        <v>44</v>
      </c>
      <c r="M36" s="487"/>
      <c r="N36" s="487"/>
    </row>
    <row r="37" spans="3:15" s="286" customFormat="1" ht="21" x14ac:dyDescent="0.25">
      <c r="C37" s="287" t="s">
        <v>41</v>
      </c>
      <c r="D37" s="287"/>
      <c r="E37" s="142"/>
      <c r="F37" s="142"/>
      <c r="J37" s="288"/>
      <c r="L37" s="487" t="s">
        <v>45</v>
      </c>
      <c r="M37" s="487"/>
      <c r="N37" s="142"/>
    </row>
    <row r="38" spans="3:15" s="286" customFormat="1" ht="21" x14ac:dyDescent="0.25">
      <c r="C38" s="287" t="s">
        <v>42</v>
      </c>
      <c r="D38" s="287"/>
      <c r="E38" s="142"/>
      <c r="F38" s="142"/>
      <c r="J38" s="288"/>
      <c r="L38" s="287" t="s">
        <v>41</v>
      </c>
      <c r="M38" s="287"/>
      <c r="N38" s="142"/>
    </row>
    <row r="39" spans="3:15" s="286" customFormat="1" ht="21" x14ac:dyDescent="0.25"/>
    <row r="40" spans="3:15" s="286" customFormat="1" ht="21" x14ac:dyDescent="0.25"/>
    <row r="41" spans="3:15" s="286" customFormat="1" ht="21" x14ac:dyDescent="0.25"/>
    <row r="42" spans="3:15" s="286" customFormat="1" ht="21" x14ac:dyDescent="0.25"/>
    <row r="43" spans="3:15" s="286" customFormat="1" ht="21" x14ac:dyDescent="0.25"/>
  </sheetData>
  <autoFilter ref="B4:N21">
    <sortState ref="B5:N20">
      <sortCondition ref="F5:F20"/>
    </sortState>
  </autoFilter>
  <mergeCells count="11">
    <mergeCell ref="D14:E14"/>
    <mergeCell ref="B2:N2"/>
    <mergeCell ref="D22:E22"/>
    <mergeCell ref="D24:F24"/>
    <mergeCell ref="D28:G28"/>
    <mergeCell ref="L37:M37"/>
    <mergeCell ref="D30:G30"/>
    <mergeCell ref="D32:G32"/>
    <mergeCell ref="D34:G34"/>
    <mergeCell ref="G35:H35"/>
    <mergeCell ref="L36:N36"/>
  </mergeCells>
  <pageMargins left="0.7" right="0.7" top="0.75" bottom="0.75" header="0.3" footer="0.3"/>
  <pageSetup paperSize="9" scale="58" fitToHeight="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29"/>
  <sheetViews>
    <sheetView topLeftCell="A3" zoomScale="60" zoomScaleNormal="60" workbookViewId="0">
      <selection activeCell="R9" sqref="R9"/>
    </sheetView>
  </sheetViews>
  <sheetFormatPr defaultRowHeight="15" x14ac:dyDescent="0.25"/>
  <cols>
    <col min="1" max="1" width="9.140625" style="4"/>
    <col min="2" max="2" width="5.7109375" style="4" customWidth="1"/>
    <col min="3" max="3" width="20" style="4" bestFit="1" customWidth="1"/>
    <col min="4" max="4" width="24.42578125" style="4" customWidth="1"/>
    <col min="5" max="5" width="19.42578125" style="4" customWidth="1"/>
    <col min="6" max="6" width="18.42578125" style="4" customWidth="1"/>
    <col min="7" max="7" width="16" style="4" customWidth="1"/>
    <col min="8" max="8" width="17" style="4" customWidth="1"/>
    <col min="9" max="9" width="15.140625" style="4" customWidth="1"/>
    <col min="10" max="10" width="15" style="4" customWidth="1"/>
    <col min="11" max="11" width="23.85546875" style="4" bestFit="1" customWidth="1"/>
    <col min="12" max="12" width="10" style="4" bestFit="1" customWidth="1"/>
    <col min="13" max="13" width="15.5703125" style="4" customWidth="1"/>
    <col min="14" max="14" width="14.42578125" style="4" customWidth="1"/>
    <col min="15" max="16384" width="9.140625" style="4"/>
  </cols>
  <sheetData>
    <row r="1" spans="2:15" ht="15.75" thickBot="1" x14ac:dyDescent="0.3"/>
    <row r="2" spans="2:15" ht="32.25" thickBot="1" x14ac:dyDescent="0.3">
      <c r="B2" s="478" t="s">
        <v>614</v>
      </c>
      <c r="C2" s="479"/>
      <c r="D2" s="479"/>
      <c r="E2" s="479"/>
      <c r="F2" s="479"/>
      <c r="G2" s="479"/>
      <c r="H2" s="479"/>
      <c r="I2" s="479"/>
      <c r="J2" s="479"/>
      <c r="K2" s="479"/>
      <c r="L2" s="479"/>
      <c r="M2" s="479"/>
      <c r="N2" s="480"/>
    </row>
    <row r="3" spans="2:15" ht="19.5" thickBot="1" x14ac:dyDescent="0.3">
      <c r="B3" s="334"/>
      <c r="C3" s="334"/>
      <c r="D3" s="334"/>
      <c r="E3" s="334"/>
      <c r="F3" s="334"/>
      <c r="G3" s="334"/>
      <c r="H3" s="334"/>
      <c r="I3" s="334"/>
      <c r="J3" s="334"/>
      <c r="K3" s="334"/>
    </row>
    <row r="4" spans="2:15" s="257" customFormat="1" ht="42.75" thickBot="1" x14ac:dyDescent="0.3">
      <c r="B4" s="177" t="s">
        <v>3</v>
      </c>
      <c r="C4" s="178" t="s">
        <v>1</v>
      </c>
      <c r="D4" s="178" t="s">
        <v>4</v>
      </c>
      <c r="E4" s="178" t="s">
        <v>2</v>
      </c>
      <c r="F4" s="178" t="s">
        <v>367</v>
      </c>
      <c r="G4" s="178" t="s">
        <v>6</v>
      </c>
      <c r="H4" s="179" t="s">
        <v>7</v>
      </c>
      <c r="I4" s="178" t="s">
        <v>8</v>
      </c>
      <c r="J4" s="178" t="s">
        <v>9</v>
      </c>
      <c r="K4" s="178" t="s">
        <v>10</v>
      </c>
      <c r="L4" s="178" t="s">
        <v>11</v>
      </c>
      <c r="M4" s="178" t="s">
        <v>12</v>
      </c>
      <c r="N4" s="180" t="s">
        <v>13</v>
      </c>
    </row>
    <row r="5" spans="2:15" s="130" customFormat="1" ht="18.75" x14ac:dyDescent="0.25">
      <c r="B5" s="258">
        <v>1</v>
      </c>
      <c r="C5" s="259">
        <v>43115</v>
      </c>
      <c r="D5" s="260" t="s">
        <v>608</v>
      </c>
      <c r="E5" s="261" t="s">
        <v>47</v>
      </c>
      <c r="F5" s="260">
        <v>3460417</v>
      </c>
      <c r="G5" s="260" t="s">
        <v>609</v>
      </c>
      <c r="H5" s="262">
        <v>33000</v>
      </c>
      <c r="I5" s="262">
        <v>33000</v>
      </c>
      <c r="J5" s="262" t="s">
        <v>611</v>
      </c>
      <c r="K5" s="261">
        <v>7062345671</v>
      </c>
      <c r="L5" s="260">
        <v>160635</v>
      </c>
      <c r="M5" s="260" t="s">
        <v>613</v>
      </c>
      <c r="N5" s="263" t="s">
        <v>134</v>
      </c>
    </row>
    <row r="6" spans="2:15" s="130" customFormat="1" ht="18.75" x14ac:dyDescent="0.25">
      <c r="B6" s="367"/>
      <c r="C6" s="185"/>
      <c r="D6" s="186"/>
      <c r="E6" s="368"/>
      <c r="F6" s="186"/>
      <c r="G6" s="186"/>
      <c r="H6" s="372">
        <v>33000</v>
      </c>
      <c r="I6" s="369"/>
      <c r="J6" s="369"/>
      <c r="K6" s="368"/>
      <c r="L6" s="186"/>
      <c r="M6" s="186"/>
      <c r="N6" s="329"/>
    </row>
    <row r="7" spans="2:15" s="130" customFormat="1" ht="19.5" thickBot="1" x14ac:dyDescent="0.3">
      <c r="B7" s="268">
        <v>2</v>
      </c>
      <c r="C7" s="366">
        <v>43115</v>
      </c>
      <c r="D7" s="239" t="s">
        <v>371</v>
      </c>
      <c r="E7" s="270" t="s">
        <v>348</v>
      </c>
      <c r="F7" s="239">
        <v>91948</v>
      </c>
      <c r="G7" s="239" t="s">
        <v>610</v>
      </c>
      <c r="H7" s="271">
        <v>33000</v>
      </c>
      <c r="I7" s="271">
        <v>33000</v>
      </c>
      <c r="J7" s="271" t="s">
        <v>612</v>
      </c>
      <c r="K7" s="239">
        <v>81092319181</v>
      </c>
      <c r="L7" s="239">
        <v>16027</v>
      </c>
      <c r="M7" s="239" t="s">
        <v>29</v>
      </c>
      <c r="N7" s="166" t="s">
        <v>26</v>
      </c>
    </row>
    <row r="8" spans="2:15" s="130" customFormat="1" ht="18.75" x14ac:dyDescent="0.25">
      <c r="B8" s="231"/>
      <c r="C8" s="370"/>
      <c r="D8" s="476" t="s">
        <v>616</v>
      </c>
      <c r="E8" s="476"/>
      <c r="F8" s="231"/>
      <c r="G8" s="231"/>
      <c r="H8" s="145">
        <v>33000</v>
      </c>
      <c r="I8" s="371"/>
      <c r="J8" s="371"/>
      <c r="K8" s="231"/>
      <c r="L8" s="231"/>
      <c r="M8" s="231"/>
      <c r="N8" s="231"/>
    </row>
    <row r="9" spans="2:15" s="224" customFormat="1" ht="21.75" thickBot="1" x14ac:dyDescent="0.3">
      <c r="C9" s="225"/>
      <c r="H9" s="226"/>
      <c r="I9" s="226"/>
      <c r="J9" s="226"/>
    </row>
    <row r="10" spans="2:15" s="142" customFormat="1" ht="21.75" thickBot="1" x14ac:dyDescent="0.3">
      <c r="B10" s="238"/>
      <c r="C10" s="338"/>
      <c r="D10" s="481" t="s">
        <v>617</v>
      </c>
      <c r="E10" s="481"/>
      <c r="F10" s="481"/>
      <c r="G10" s="338"/>
      <c r="H10" s="255">
        <f>SUM(H5:H9)</f>
        <v>132000</v>
      </c>
      <c r="I10" s="255">
        <f>SUM(H10)</f>
        <v>132000</v>
      </c>
      <c r="J10" s="338"/>
      <c r="K10" s="338"/>
      <c r="L10" s="338"/>
      <c r="M10" s="338"/>
      <c r="N10" s="256"/>
    </row>
    <row r="11" spans="2:15" s="286" customFormat="1" ht="21.75" thickBot="1" x14ac:dyDescent="0.3">
      <c r="B11" s="278"/>
      <c r="C11" s="279"/>
      <c r="D11" s="279"/>
      <c r="E11" s="280" t="s">
        <v>39</v>
      </c>
      <c r="F11" s="281"/>
      <c r="G11" s="280"/>
      <c r="H11" s="280">
        <f>I20</f>
        <v>285711</v>
      </c>
      <c r="I11" s="280">
        <f>SUM(H11)</f>
        <v>285711</v>
      </c>
      <c r="J11" s="282"/>
      <c r="K11" s="280"/>
      <c r="L11" s="283"/>
      <c r="M11" s="284"/>
      <c r="N11" s="285"/>
    </row>
    <row r="12" spans="2:15" s="5" customFormat="1" ht="15.75" x14ac:dyDescent="0.25">
      <c r="B12" s="229"/>
      <c r="C12" s="229"/>
      <c r="D12" s="229"/>
      <c r="E12" s="234"/>
      <c r="F12" s="235"/>
      <c r="G12" s="234"/>
      <c r="H12" s="234"/>
      <c r="I12" s="234"/>
      <c r="J12" s="236"/>
      <c r="K12" s="234"/>
      <c r="L12" s="148"/>
      <c r="M12" s="237"/>
      <c r="N12" s="229"/>
    </row>
    <row r="13" spans="2:15" s="5" customFormat="1" ht="16.5" thickBot="1" x14ac:dyDescent="0.3">
      <c r="B13" s="229"/>
      <c r="C13" s="229"/>
      <c r="D13" s="229"/>
      <c r="E13" s="234"/>
      <c r="F13" s="207" t="s">
        <v>40</v>
      </c>
      <c r="G13" s="234"/>
      <c r="H13" s="234"/>
      <c r="I13" s="234"/>
      <c r="J13" s="236"/>
      <c r="K13" s="234"/>
      <c r="L13" s="148"/>
      <c r="M13" s="237"/>
      <c r="N13" s="229"/>
    </row>
    <row r="14" spans="2:15" s="139" customFormat="1" ht="19.5" thickBot="1" x14ac:dyDescent="0.3">
      <c r="C14" s="335"/>
      <c r="D14" s="456" t="s">
        <v>615</v>
      </c>
      <c r="E14" s="457"/>
      <c r="F14" s="457"/>
      <c r="G14" s="457"/>
      <c r="H14" s="336"/>
      <c r="I14" s="169">
        <v>33000</v>
      </c>
      <c r="J14" s="184"/>
      <c r="K14" s="335"/>
      <c r="L14" s="335"/>
      <c r="M14" s="335"/>
      <c r="N14" s="335"/>
      <c r="O14" s="335"/>
    </row>
    <row r="15" spans="2:15" s="139" customFormat="1" ht="19.5" thickBot="1" x14ac:dyDescent="0.3">
      <c r="C15" s="335"/>
      <c r="I15" s="145"/>
      <c r="J15" s="184"/>
      <c r="K15" s="335"/>
      <c r="L15" s="335"/>
      <c r="M15" s="335"/>
      <c r="N15" s="335"/>
      <c r="O15" s="335"/>
    </row>
    <row r="16" spans="2:15" s="139" customFormat="1" ht="19.5" thickBot="1" x14ac:dyDescent="0.3">
      <c r="C16" s="335"/>
      <c r="D16" s="456" t="s">
        <v>600</v>
      </c>
      <c r="E16" s="457"/>
      <c r="F16" s="457"/>
      <c r="G16" s="458"/>
      <c r="H16" s="336"/>
      <c r="I16" s="169">
        <f>SUM(H6,H8)</f>
        <v>66000</v>
      </c>
      <c r="J16" s="184"/>
      <c r="K16" s="335"/>
      <c r="L16" s="335"/>
      <c r="M16" s="335"/>
      <c r="N16" s="335"/>
      <c r="O16" s="335"/>
    </row>
    <row r="17" spans="3:15" s="139" customFormat="1" ht="19.5" thickBot="1" x14ac:dyDescent="0.3">
      <c r="C17" s="335"/>
      <c r="J17" s="184"/>
      <c r="K17" s="335"/>
      <c r="L17" s="335"/>
      <c r="M17" s="335"/>
      <c r="N17" s="335"/>
      <c r="O17" s="335"/>
    </row>
    <row r="18" spans="3:15" s="139" customFormat="1" ht="19.5" thickBot="1" x14ac:dyDescent="0.3">
      <c r="C18" s="335"/>
      <c r="D18" s="456" t="s">
        <v>37</v>
      </c>
      <c r="E18" s="457"/>
      <c r="F18" s="457"/>
      <c r="G18" s="458"/>
      <c r="H18" s="337"/>
      <c r="I18" s="169">
        <f>SUM('13012019'!I34)</f>
        <v>318711</v>
      </c>
      <c r="J18" s="184"/>
      <c r="K18" s="335"/>
      <c r="L18" s="335"/>
      <c r="M18" s="335"/>
      <c r="N18" s="335"/>
      <c r="O18" s="335"/>
    </row>
    <row r="19" spans="3:15" s="139" customFormat="1" ht="19.5" thickBot="1" x14ac:dyDescent="0.3">
      <c r="C19" s="335"/>
      <c r="J19" s="184"/>
      <c r="K19" s="335"/>
      <c r="L19" s="335"/>
      <c r="M19" s="335"/>
      <c r="N19" s="335"/>
      <c r="O19" s="335"/>
    </row>
    <row r="20" spans="3:15" s="139" customFormat="1" ht="19.5" thickBot="1" x14ac:dyDescent="0.3">
      <c r="C20" s="335"/>
      <c r="D20" s="456" t="s">
        <v>341</v>
      </c>
      <c r="E20" s="457"/>
      <c r="F20" s="457"/>
      <c r="G20" s="458"/>
      <c r="H20" s="337"/>
      <c r="I20" s="169">
        <f>I18-I14</f>
        <v>285711</v>
      </c>
      <c r="J20" s="184"/>
      <c r="K20" s="335"/>
      <c r="L20" s="335"/>
      <c r="M20" s="335"/>
      <c r="N20" s="335"/>
      <c r="O20" s="335"/>
    </row>
    <row r="21" spans="3:15" s="139" customFormat="1" ht="18.75" x14ac:dyDescent="0.25">
      <c r="C21" s="231"/>
      <c r="D21" s="231"/>
      <c r="E21" s="231"/>
      <c r="F21" s="145"/>
      <c r="G21" s="476" t="s">
        <v>40</v>
      </c>
      <c r="H21" s="476"/>
      <c r="I21" s="145"/>
      <c r="J21" s="145"/>
      <c r="K21" s="147"/>
      <c r="L21" s="145"/>
      <c r="M21" s="250"/>
      <c r="N21" s="251"/>
      <c r="O21" s="231"/>
    </row>
    <row r="22" spans="3:15" s="286" customFormat="1" ht="21" x14ac:dyDescent="0.25">
      <c r="C22" s="339" t="s">
        <v>606</v>
      </c>
      <c r="D22" s="339"/>
      <c r="E22" s="142"/>
      <c r="F22" s="142"/>
      <c r="J22" s="288"/>
      <c r="L22" s="487" t="s">
        <v>44</v>
      </c>
      <c r="M22" s="487"/>
      <c r="N22" s="487"/>
    </row>
    <row r="23" spans="3:15" s="286" customFormat="1" ht="21" x14ac:dyDescent="0.25">
      <c r="C23" s="339" t="s">
        <v>41</v>
      </c>
      <c r="D23" s="339"/>
      <c r="E23" s="142"/>
      <c r="F23" s="142"/>
      <c r="J23" s="288"/>
      <c r="L23" s="487" t="s">
        <v>45</v>
      </c>
      <c r="M23" s="487"/>
      <c r="N23" s="142"/>
    </row>
    <row r="24" spans="3:15" s="286" customFormat="1" ht="21" x14ac:dyDescent="0.25">
      <c r="C24" s="339" t="s">
        <v>42</v>
      </c>
      <c r="D24" s="339"/>
      <c r="E24" s="142"/>
      <c r="F24" s="142"/>
      <c r="J24" s="288"/>
      <c r="L24" s="339" t="s">
        <v>41</v>
      </c>
      <c r="M24" s="339"/>
      <c r="N24" s="142"/>
    </row>
    <row r="25" spans="3:15" s="286" customFormat="1" ht="21" x14ac:dyDescent="0.25"/>
    <row r="26" spans="3:15" s="286" customFormat="1" ht="21" x14ac:dyDescent="0.25"/>
    <row r="27" spans="3:15" s="286" customFormat="1" ht="21" x14ac:dyDescent="0.25"/>
    <row r="28" spans="3:15" s="286" customFormat="1" ht="21" x14ac:dyDescent="0.25"/>
    <row r="29" spans="3:15" s="286" customFormat="1" ht="21" x14ac:dyDescent="0.25"/>
  </sheetData>
  <mergeCells count="10">
    <mergeCell ref="L23:M23"/>
    <mergeCell ref="B2:N2"/>
    <mergeCell ref="D10:F10"/>
    <mergeCell ref="D14:G14"/>
    <mergeCell ref="D8:E8"/>
    <mergeCell ref="D16:G16"/>
    <mergeCell ref="D18:G18"/>
    <mergeCell ref="D20:G20"/>
    <mergeCell ref="G21:H21"/>
    <mergeCell ref="L22:N22"/>
  </mergeCells>
  <pageMargins left="0.7" right="0.7" top="0.75" bottom="0.75" header="0.3" footer="0.3"/>
  <pageSetup paperSize="9" scale="58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7</vt:i4>
      </vt:variant>
    </vt:vector>
  </HeadingPairs>
  <TitlesOfParts>
    <vt:vector size="17" baseType="lpstr">
      <vt:lpstr>06012017</vt:lpstr>
      <vt:lpstr>07012018</vt:lpstr>
      <vt:lpstr>08012018</vt:lpstr>
      <vt:lpstr>09012018</vt:lpstr>
      <vt:lpstr>10012018</vt:lpstr>
      <vt:lpstr>11012018</vt:lpstr>
      <vt:lpstr>12012018</vt:lpstr>
      <vt:lpstr>13012019</vt:lpstr>
      <vt:lpstr>15012018</vt:lpstr>
      <vt:lpstr>INTERVENTION PROGRAMMES</vt:lpstr>
      <vt:lpstr>'08012018'!Print_Area</vt:lpstr>
      <vt:lpstr>'09012018'!Print_Area</vt:lpstr>
      <vt:lpstr>'10012018'!Print_Area</vt:lpstr>
      <vt:lpstr>'11012018'!Print_Area</vt:lpstr>
      <vt:lpstr>'12012018'!Print_Area</vt:lpstr>
      <vt:lpstr>'13012019'!Print_Area</vt:lpstr>
      <vt:lpstr>'INTERVENTION PROGRAMMES'!Print_Area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Okonna</dc:creator>
  <cp:lastModifiedBy>Okonna</cp:lastModifiedBy>
  <cp:lastPrinted>2018-01-27T15:06:32Z</cp:lastPrinted>
  <dcterms:created xsi:type="dcterms:W3CDTF">2018-01-11T19:54:04Z</dcterms:created>
  <dcterms:modified xsi:type="dcterms:W3CDTF">2018-03-15T07:03:36Z</dcterms:modified>
</cp:coreProperties>
</file>