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20490" windowHeight="7065" firstSheet="6" activeTab="13"/>
  </bookViews>
  <sheets>
    <sheet name="01022018" sheetId="2" r:id="rId1"/>
    <sheet name="02022018" sheetId="1" r:id="rId2"/>
    <sheet name="03 FEB TO DATE" sheetId="3" r:id="rId3"/>
    <sheet name="10022018" sheetId="9" r:id="rId4"/>
    <sheet name="11022018" sheetId="8" r:id="rId5"/>
    <sheet name="12022018" sheetId="7" r:id="rId6"/>
    <sheet name="13022018" sheetId="6" r:id="rId7"/>
    <sheet name="14022018" sheetId="5" r:id="rId8"/>
    <sheet name="15022018" sheetId="10" r:id="rId9"/>
    <sheet name="16022018" sheetId="4" r:id="rId10"/>
    <sheet name="17022018" sheetId="11" r:id="rId11"/>
    <sheet name="18022018" sheetId="12" r:id="rId12"/>
    <sheet name="19022018" sheetId="13" r:id="rId13"/>
    <sheet name="20022018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4" l="1"/>
  <c r="G16" i="13"/>
  <c r="G17" i="13" s="1"/>
  <c r="G18" i="13" s="1"/>
  <c r="B8" i="13"/>
  <c r="G6" i="13" l="1"/>
  <c r="F5" i="11"/>
  <c r="G6" i="12"/>
  <c r="G28" i="4" l="1"/>
  <c r="G27" i="4"/>
  <c r="G22" i="5" l="1"/>
  <c r="G15" i="5"/>
  <c r="G53" i="6"/>
  <c r="G32" i="6"/>
  <c r="G53" i="7"/>
  <c r="G52" i="7"/>
  <c r="G51" i="7"/>
  <c r="G44" i="7"/>
  <c r="G27" i="8"/>
  <c r="G19" i="9"/>
  <c r="G21" i="9"/>
  <c r="G54" i="6" l="1"/>
  <c r="G55" i="6" s="1"/>
  <c r="G24" i="8"/>
  <c r="G28" i="8"/>
  <c r="G20" i="8"/>
  <c r="G26" i="8"/>
  <c r="G24" i="2"/>
  <c r="G19" i="2"/>
  <c r="G19" i="4"/>
  <c r="G23" i="5"/>
  <c r="G24" i="5" s="1"/>
  <c r="G20" i="9" l="1"/>
  <c r="B9" i="9"/>
  <c r="B10" i="9" s="1"/>
  <c r="B11" i="9" s="1"/>
  <c r="B12" i="9" s="1"/>
  <c r="B13" i="9" s="1"/>
  <c r="B14" i="9" s="1"/>
  <c r="B15" i="9" s="1"/>
  <c r="B16" i="9" s="1"/>
  <c r="B17" i="9" s="1"/>
  <c r="B9" i="8"/>
  <c r="B10" i="8" s="1"/>
  <c r="B11" i="8" s="1"/>
  <c r="B12" i="8" s="1"/>
  <c r="B13" i="8" s="1"/>
  <c r="B14" i="8" s="1"/>
  <c r="B15" i="8" s="1"/>
  <c r="B16" i="8" s="1"/>
  <c r="B17" i="8" s="1"/>
  <c r="B47" i="7"/>
  <c r="B48" i="7" s="1"/>
  <c r="B49" i="7" s="1"/>
  <c r="B9" i="7"/>
  <c r="B10" i="7" s="1"/>
  <c r="B9" i="6"/>
  <c r="B10" i="6" s="1"/>
  <c r="B9" i="5"/>
  <c r="B10" i="5" s="1"/>
  <c r="G26" i="4"/>
  <c r="G16" i="1" l="1"/>
  <c r="G22" i="2"/>
  <c r="B9" i="2"/>
  <c r="B10" i="2" s="1"/>
  <c r="B11" i="2" s="1"/>
  <c r="B12" i="2" s="1"/>
  <c r="B13" i="2" s="1"/>
  <c r="B14" i="2" s="1"/>
  <c r="B15" i="2" s="1"/>
  <c r="B16" i="2" s="1"/>
  <c r="B17" i="2" s="1"/>
  <c r="B8" i="2"/>
  <c r="G14" i="1"/>
  <c r="G11" i="1"/>
  <c r="G15" i="1" s="1"/>
  <c r="B8" i="1"/>
  <c r="G23" i="2" l="1"/>
</calcChain>
</file>

<file path=xl/sharedStrings.xml><?xml version="1.0" encoding="utf-8"?>
<sst xmlns="http://schemas.openxmlformats.org/spreadsheetml/2006/main" count="2220" uniqueCount="683">
  <si>
    <t>MAINLAND DEPOT</t>
  </si>
  <si>
    <t>S/N</t>
  </si>
  <si>
    <t>DATE OF LOADING</t>
  </si>
  <si>
    <t>MARKETER/ STATION</t>
  </si>
  <si>
    <t>DELIERY/WAYBILL/CODE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</si>
  <si>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</si>
  <si>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</si>
  <si>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</si>
  <si>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</si>
  <si>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</si>
  <si>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</si>
  <si>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</si>
  <si>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</si>
  <si>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</si>
  <si>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</si>
  <si>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CIVIL DEFENCE PERSONNEL</t>
  </si>
  <si>
    <t>PLOT STREET, ROAD NUMBER &amp; NAME</t>
  </si>
  <si>
    <t>LGA</t>
  </si>
  <si>
    <t>ZONE</t>
  </si>
  <si>
    <t>STATE</t>
  </si>
  <si>
    <t>NAME</t>
  </si>
  <si>
    <t>TELEPHONE NO</t>
  </si>
  <si>
    <t>OPENING STOCK</t>
  </si>
  <si>
    <t>BONIMAS/ ENUGU</t>
  </si>
  <si>
    <t>PMS</t>
  </si>
  <si>
    <t>MAINLAND</t>
  </si>
  <si>
    <t>24 HRS</t>
  </si>
  <si>
    <t>ENUGU</t>
  </si>
  <si>
    <t>S-EAST</t>
  </si>
  <si>
    <t>EVARISTUS</t>
  </si>
  <si>
    <t>BIGGY</t>
  </si>
  <si>
    <t>48 HRS</t>
  </si>
  <si>
    <t>CHIGOZIE</t>
  </si>
  <si>
    <t>TOTAL FOR INDEPENDENT MARKETERS (02 TRUCKS)</t>
  </si>
  <si>
    <t>TOTAL FOR MAJOR MARKETERS (00 TRUCKS)</t>
  </si>
  <si>
    <t>TOTAL LOADED (02 TRUCKS)</t>
  </si>
  <si>
    <t>CLOSING STOCK</t>
  </si>
  <si>
    <r>
      <t>DAILY DISPATCH TO FILLING STATIONS</t>
    </r>
    <r>
      <rPr>
        <b/>
        <sz val="24"/>
        <color theme="0"/>
        <rFont val="Times New Roman"/>
        <family val="1"/>
      </rPr>
      <t xml:space="preserve">    DATE:01/02/2018</t>
    </r>
  </si>
  <si>
    <t xml:space="preserve">MAINLAND DEPOT </t>
  </si>
  <si>
    <t>STANEL/ NNPC DEPOT, ENUGU STATE.</t>
  </si>
  <si>
    <t>AKL 350 ZJ</t>
  </si>
  <si>
    <t>NNPC DEPOT, ENUGU STATE.</t>
  </si>
  <si>
    <t>EMENE</t>
  </si>
  <si>
    <t>SONY</t>
  </si>
  <si>
    <t>0812 246 2160</t>
  </si>
  <si>
    <t>TAMBE</t>
  </si>
  <si>
    <t>0703 288 2993</t>
  </si>
  <si>
    <t>WER 626 ZZ</t>
  </si>
  <si>
    <t>USANI</t>
  </si>
  <si>
    <t>0903 378 1002</t>
  </si>
  <si>
    <t>JOCCOLLINX/NNPC/PPMC REFINERY ALESA ELEME.</t>
  </si>
  <si>
    <t>ABA 426 YG</t>
  </si>
  <si>
    <t>NNPC/PPMC REFINERY ALESA ELEME.</t>
  </si>
  <si>
    <t>ELEME</t>
  </si>
  <si>
    <t>S-SOUTH</t>
  </si>
  <si>
    <t>RIVERS</t>
  </si>
  <si>
    <t>CHIDI</t>
  </si>
  <si>
    <t>0816 256 6202</t>
  </si>
  <si>
    <t>SAMUEL</t>
  </si>
  <si>
    <t>0806 419 6388</t>
  </si>
  <si>
    <t>NNOLIBUM/ KM 5, AKWAEZE IGBOUKWU RD.</t>
  </si>
  <si>
    <t>KRK 15 XA</t>
  </si>
  <si>
    <t>KM 5, AKWAEZE IGBOUKWU RD.</t>
  </si>
  <si>
    <t>AKWAEZE</t>
  </si>
  <si>
    <t>NSE</t>
  </si>
  <si>
    <t>0803 885 7242</t>
  </si>
  <si>
    <t>GODWIN</t>
  </si>
  <si>
    <t>0806 298 0144</t>
  </si>
  <si>
    <t>JONG/ 3,OBOHIA RD, ABA,ABIA STATE</t>
  </si>
  <si>
    <t>LND 794 XL</t>
  </si>
  <si>
    <t>3,OBOHIA RD, ABA,ABIA STATE.</t>
  </si>
  <si>
    <t>ABA</t>
  </si>
  <si>
    <t>ABIA</t>
  </si>
  <si>
    <t>ARTHUR</t>
  </si>
  <si>
    <t>0803 506 8576</t>
  </si>
  <si>
    <t>NDUBUISI</t>
  </si>
  <si>
    <t>0806 469 6929</t>
  </si>
  <si>
    <t>RAPHGRASONS/ CAL-IKOM H/WAY, AKAMKPA</t>
  </si>
  <si>
    <t>NTE 37 XA</t>
  </si>
  <si>
    <t>CAL-IKOM H/WAY, AKAMKPA.</t>
  </si>
  <si>
    <t>AKAMKPA</t>
  </si>
  <si>
    <t>C/RIVER</t>
  </si>
  <si>
    <t>SLY</t>
  </si>
  <si>
    <t>0802 383 1833</t>
  </si>
  <si>
    <t>PETER</t>
  </si>
  <si>
    <t>0818 006 6618</t>
  </si>
  <si>
    <t>XM 695 KSF</t>
  </si>
  <si>
    <t>DAVID</t>
  </si>
  <si>
    <t>0808 692 2349</t>
  </si>
  <si>
    <t>FONEX/ EKET, AKWA-IBOM.</t>
  </si>
  <si>
    <t>XC 344 KTE</t>
  </si>
  <si>
    <t>EKET</t>
  </si>
  <si>
    <t>AKWA-IBOM</t>
  </si>
  <si>
    <t>MOSES</t>
  </si>
  <si>
    <t>0802 368 2796</t>
  </si>
  <si>
    <t>0808 069 0877</t>
  </si>
  <si>
    <t>LND 841 XQ</t>
  </si>
  <si>
    <t>ANAMBRA</t>
  </si>
  <si>
    <t>WILFRED</t>
  </si>
  <si>
    <t>0705 243 9413</t>
  </si>
  <si>
    <t>HYDROPET/ 5 WORLU EGUMA ST, IBOLOJI EST. PHC</t>
  </si>
  <si>
    <t>ABU 278 XA</t>
  </si>
  <si>
    <t>5 WORLU EGUMA ST, IBOLOJI EST. PHC</t>
  </si>
  <si>
    <t>OBIAKPOR</t>
  </si>
  <si>
    <t>DENNIS</t>
  </si>
  <si>
    <t>0816 051 1211</t>
  </si>
  <si>
    <t>BISHOP</t>
  </si>
  <si>
    <t>0906 383 3992</t>
  </si>
  <si>
    <t>KMM 264 XA</t>
  </si>
  <si>
    <t>FEDICO</t>
  </si>
  <si>
    <t>0803 672 2052</t>
  </si>
  <si>
    <t>IBRAHIM</t>
  </si>
  <si>
    <t>0703 643 1661</t>
  </si>
  <si>
    <t>TOTAL FOR INDEPENDENT MARKETERS (11 TRUCKS)</t>
  </si>
  <si>
    <t>TOTAL LOADED (11 TRUCKS)</t>
  </si>
  <si>
    <r>
      <t>DAILY DISPATCH TO FILLING STATIONS</t>
    </r>
    <r>
      <rPr>
        <b/>
        <sz val="18"/>
        <color theme="0"/>
        <rFont val="Tahoma"/>
        <family val="2"/>
      </rPr>
      <t xml:space="preserve">    DATE:02/02/2018</t>
    </r>
  </si>
  <si>
    <t>W</t>
  </si>
  <si>
    <t xml:space="preserve">STANEL </t>
  </si>
  <si>
    <t>ABC 624 XC</t>
  </si>
  <si>
    <t>P/58 AGU GRA AWKA</t>
  </si>
  <si>
    <t>S/EAST</t>
  </si>
  <si>
    <t>SUNNY</t>
  </si>
  <si>
    <t>0812 246 7160</t>
  </si>
  <si>
    <t>RUEBEN</t>
  </si>
  <si>
    <t>0806 312 4662</t>
  </si>
  <si>
    <t>FONEX</t>
  </si>
  <si>
    <t>DUK 115 XA</t>
  </si>
  <si>
    <t>36 AKA RD UYO AKS</t>
  </si>
  <si>
    <t>S/SOUTH</t>
  </si>
  <si>
    <t>AKWA/I</t>
  </si>
  <si>
    <t>IBORO</t>
  </si>
  <si>
    <t>0806 969 0523</t>
  </si>
  <si>
    <t>ETIM</t>
  </si>
  <si>
    <t>0813 386 0938</t>
  </si>
  <si>
    <t>AGON</t>
  </si>
  <si>
    <t>HAF 843 XA</t>
  </si>
  <si>
    <t>23 OPUS P/L P/H</t>
  </si>
  <si>
    <t>SHADRAQ</t>
  </si>
  <si>
    <t>0803 503 1919</t>
  </si>
  <si>
    <t>IKECHUCKU</t>
  </si>
  <si>
    <t>0806 069 1123</t>
  </si>
  <si>
    <t>JONG</t>
  </si>
  <si>
    <t>UMA 676 YW</t>
  </si>
  <si>
    <t>KLM 4 AKWAKUMA RD ORLU</t>
  </si>
  <si>
    <t>IMO</t>
  </si>
  <si>
    <t>EBERE</t>
  </si>
  <si>
    <t>0803 421 9946</t>
  </si>
  <si>
    <t>UMA 678 YW</t>
  </si>
  <si>
    <t>KLM 4 APUAPOMA RD ORLU</t>
  </si>
  <si>
    <t>EYINMA</t>
  </si>
  <si>
    <t>0806 837 5637</t>
  </si>
  <si>
    <t>DUBEZ OIL</t>
  </si>
  <si>
    <t>BRA 146 XA</t>
  </si>
  <si>
    <t>2 NEW MRKT RD JOS</t>
  </si>
  <si>
    <t>N/CENTR</t>
  </si>
  <si>
    <t>PLATEAU</t>
  </si>
  <si>
    <t>TOCHUCK</t>
  </si>
  <si>
    <t>0806 656 3311</t>
  </si>
  <si>
    <t>BABA</t>
  </si>
  <si>
    <t>0806 615 1930</t>
  </si>
  <si>
    <t>JEZCO OIL</t>
  </si>
  <si>
    <t xml:space="preserve">XR 333 FKJ </t>
  </si>
  <si>
    <t>KM 2 ORLU RD AGUATA</t>
  </si>
  <si>
    <t>NONSO</t>
  </si>
  <si>
    <t>0906 119 9337</t>
  </si>
  <si>
    <t>EBUKA</t>
  </si>
  <si>
    <t>0903 149 6931</t>
  </si>
  <si>
    <t>RIQUEST</t>
  </si>
  <si>
    <t>KTU 507 XL</t>
  </si>
  <si>
    <t>48HRS</t>
  </si>
  <si>
    <t>212 OLD ABA RD OYIGBO</t>
  </si>
  <si>
    <t>LINA</t>
  </si>
  <si>
    <t>0811 256 1881</t>
  </si>
  <si>
    <t>ABBEY</t>
  </si>
  <si>
    <t>0706 473 8042</t>
  </si>
  <si>
    <t>D UBEZ OIL</t>
  </si>
  <si>
    <t>AKD 111 XH</t>
  </si>
  <si>
    <t>EMEKA</t>
  </si>
  <si>
    <t>0807 710 4984</t>
  </si>
  <si>
    <t>AMEACHI</t>
  </si>
  <si>
    <t>0807 538 3179</t>
  </si>
  <si>
    <t>MENTRACO LTD</t>
  </si>
  <si>
    <t>LSR 163 XU</t>
  </si>
  <si>
    <t>IKOM CAL HIGHWAY,OBUB</t>
  </si>
  <si>
    <t>AZUOKO</t>
  </si>
  <si>
    <t>0803 412 2714</t>
  </si>
  <si>
    <t>ALLWELL</t>
  </si>
  <si>
    <t>0803 412 227</t>
  </si>
  <si>
    <t>SSM 370 XA</t>
  </si>
  <si>
    <t>OSUOKUO</t>
  </si>
  <si>
    <t>OBINNA</t>
  </si>
  <si>
    <t>0803 673 8531</t>
  </si>
  <si>
    <t>TOTAL FOR  INDEPENDENT MARKETERS</t>
  </si>
  <si>
    <t>NNPC RETAIL UYO MEGA</t>
  </si>
  <si>
    <t>NCH 214 XA</t>
  </si>
  <si>
    <t>UYO MEGA STATION</t>
  </si>
  <si>
    <t>INYANG</t>
  </si>
  <si>
    <t>0803 960 2751</t>
  </si>
  <si>
    <t>UBONG</t>
  </si>
  <si>
    <t>0703 660 3866</t>
  </si>
  <si>
    <t>NNPC RETAIL CAL MEGA</t>
  </si>
  <si>
    <t>KRT 102 XA</t>
  </si>
  <si>
    <t>CALABAR MEGA STATION</t>
  </si>
  <si>
    <t>ANIEBAT</t>
  </si>
  <si>
    <t>0706 337 1660</t>
  </si>
  <si>
    <t>UDUAK</t>
  </si>
  <si>
    <t>0703 356 6919</t>
  </si>
  <si>
    <t>BEN 679 ZN</t>
  </si>
  <si>
    <t>EDEBO</t>
  </si>
  <si>
    <t>0817 646 5560</t>
  </si>
  <si>
    <t>MICHEAL</t>
  </si>
  <si>
    <t>0706 085 0065</t>
  </si>
  <si>
    <t>DGE 446 XB</t>
  </si>
  <si>
    <t>FRIDAY</t>
  </si>
  <si>
    <t>TOTAL FOR MAJOR MARKETERS</t>
  </si>
  <si>
    <t>TOTAL LOADED (15 TRUCKS)</t>
  </si>
  <si>
    <t>DAN DOLLAR</t>
  </si>
  <si>
    <t>EKY 984 XU</t>
  </si>
  <si>
    <t>266,P/HA BA RD.ABIA</t>
  </si>
  <si>
    <t>CHRIS</t>
  </si>
  <si>
    <t>0806 647 3750</t>
  </si>
  <si>
    <t>MUSA</t>
  </si>
  <si>
    <t>0805 868 4353</t>
  </si>
  <si>
    <t>FONEX OIL</t>
  </si>
  <si>
    <t>JJJ 475 XU</t>
  </si>
  <si>
    <t>36,AKA RD UYO A/IBOM</t>
  </si>
  <si>
    <t>A/ IBOM</t>
  </si>
  <si>
    <t>A/IBOM</t>
  </si>
  <si>
    <t>ISORO</t>
  </si>
  <si>
    <t>0706 455 4797</t>
  </si>
  <si>
    <t>NGOZI PET</t>
  </si>
  <si>
    <t>SMK 555 XU</t>
  </si>
  <si>
    <t xml:space="preserve">KM2 ORLU RD AGUATA </t>
  </si>
  <si>
    <t>ISSAC</t>
  </si>
  <si>
    <t>0703 215 5495</t>
  </si>
  <si>
    <t>ENU 605 XU</t>
  </si>
  <si>
    <t>SIRIL</t>
  </si>
  <si>
    <t>0706 165 6079</t>
  </si>
  <si>
    <t>ZBL 422 XA</t>
  </si>
  <si>
    <t>212 OLD ABA RD RIVERS</t>
  </si>
  <si>
    <t>0903 965 3433</t>
  </si>
  <si>
    <t>JOHN</t>
  </si>
  <si>
    <t>0806 263 1259</t>
  </si>
  <si>
    <t>STANEL</t>
  </si>
  <si>
    <t>BSA 56 XJ</t>
  </si>
  <si>
    <t>P/58 AGU OWKA GRA</t>
  </si>
  <si>
    <t>0812 993 4068</t>
  </si>
  <si>
    <t>GODFREY</t>
  </si>
  <si>
    <t>0803 599 8972</t>
  </si>
  <si>
    <t>FKJ 139 XL</t>
  </si>
  <si>
    <t>NNPC DEPOT UYO MEGA</t>
  </si>
  <si>
    <t>AKS</t>
  </si>
  <si>
    <t>OLA</t>
  </si>
  <si>
    <t>0903 992 4804</t>
  </si>
  <si>
    <t>KRT 107 XA</t>
  </si>
  <si>
    <t>UDONG</t>
  </si>
  <si>
    <t>0703 366 6919</t>
  </si>
  <si>
    <t>0803 374 9993</t>
  </si>
  <si>
    <t>NNPC RETAIL CALABAR</t>
  </si>
  <si>
    <t>CALABAR MEGA</t>
  </si>
  <si>
    <t>C/RIVERS</t>
  </si>
  <si>
    <t>OBONG</t>
  </si>
  <si>
    <t>0802 564 7632</t>
  </si>
  <si>
    <t>DAUD</t>
  </si>
  <si>
    <t>0903 672 3434</t>
  </si>
  <si>
    <t>KRT 101 XA</t>
  </si>
  <si>
    <t>EFIONG</t>
  </si>
  <si>
    <t>0810 129 7200</t>
  </si>
  <si>
    <t>TOTAL LOADED (10 TRUCKS)</t>
  </si>
  <si>
    <t>E.C.DONEZ OIL</t>
  </si>
  <si>
    <t>AGL 591 XP</t>
  </si>
  <si>
    <t>NO.4 ETCHE RD RIVERS</t>
  </si>
  <si>
    <t>MBANO</t>
  </si>
  <si>
    <t>IKE</t>
  </si>
  <si>
    <t>0803 537 9460</t>
  </si>
  <si>
    <t>XS 454 GGE</t>
  </si>
  <si>
    <t>BEN</t>
  </si>
  <si>
    <t>0805 634 7765</t>
  </si>
  <si>
    <t>ABB 51 XA</t>
  </si>
  <si>
    <t>MUN</t>
  </si>
  <si>
    <t>HENRY</t>
  </si>
  <si>
    <t>0803 883 9524</t>
  </si>
  <si>
    <t>EKY 569 XT</t>
  </si>
  <si>
    <t>0904 786 8904</t>
  </si>
  <si>
    <t>HAF 174 YE</t>
  </si>
  <si>
    <t>110 EST.RD.WOJI,P/H</t>
  </si>
  <si>
    <t>P/H</t>
  </si>
  <si>
    <t>MONDAY</t>
  </si>
  <si>
    <t>0903 673 658</t>
  </si>
  <si>
    <t>ABA 654 XA</t>
  </si>
  <si>
    <t>JOB</t>
  </si>
  <si>
    <t>0701 435 6538</t>
  </si>
  <si>
    <t>XT 822 LND</t>
  </si>
  <si>
    <t>INNA</t>
  </si>
  <si>
    <t>0806 788 2412</t>
  </si>
  <si>
    <t>KRD 797 XR</t>
  </si>
  <si>
    <t>ALEX</t>
  </si>
  <si>
    <t>0803 959 2421</t>
  </si>
  <si>
    <t>AKU 12 XA</t>
  </si>
  <si>
    <t>CHINEDU</t>
  </si>
  <si>
    <t>0703 447 2173</t>
  </si>
  <si>
    <t>BELLON</t>
  </si>
  <si>
    <t>ABE 32 XA</t>
  </si>
  <si>
    <t>URUA ODORO IKOT</t>
  </si>
  <si>
    <t>ID</t>
  </si>
  <si>
    <t>0803 743 7099</t>
  </si>
  <si>
    <t>CHINA</t>
  </si>
  <si>
    <t>0806 252 1906</t>
  </si>
  <si>
    <t>BONIMAS</t>
  </si>
  <si>
    <t>AHD 188 XA</t>
  </si>
  <si>
    <t>55,AZIKIWE RD,ABA ABIA</t>
  </si>
  <si>
    <t>ABDUL</t>
  </si>
  <si>
    <t>0914 573 4587</t>
  </si>
  <si>
    <t>SAMSON</t>
  </si>
  <si>
    <t>0801 876 4329</t>
  </si>
  <si>
    <t>KTE 74 XA</t>
  </si>
  <si>
    <t>KM  2 ORLU RDAGUATA</t>
  </si>
  <si>
    <t>CHIBUZO</t>
  </si>
  <si>
    <t>0703 100 6347</t>
  </si>
  <si>
    <t>EYANG</t>
  </si>
  <si>
    <t>0802 374 6141</t>
  </si>
  <si>
    <t>BASMUN OIL</t>
  </si>
  <si>
    <t>KMC 783 ZQ</t>
  </si>
  <si>
    <t>KM 1 UNGWA SAMINAKA</t>
  </si>
  <si>
    <t>KADUNA</t>
  </si>
  <si>
    <t>N-WEST</t>
  </si>
  <si>
    <t>0816 093 1306</t>
  </si>
  <si>
    <t>DANLANI</t>
  </si>
  <si>
    <t>0806 413 7753</t>
  </si>
  <si>
    <t>AKL 350 ZT</t>
  </si>
  <si>
    <t>0906 11 9 9337</t>
  </si>
  <si>
    <t>RABIU</t>
  </si>
  <si>
    <t>0806 587 8798</t>
  </si>
  <si>
    <t>BDG 549 XS</t>
  </si>
  <si>
    <t>5, NNEWI RD EKULOBIA</t>
  </si>
  <si>
    <t>DAUDA</t>
  </si>
  <si>
    <t>0703 313 1201</t>
  </si>
  <si>
    <t>SMK 344 XH</t>
  </si>
  <si>
    <t>N-CENTRA</t>
  </si>
  <si>
    <t>0706 165 5079</t>
  </si>
  <si>
    <t>GGE 736 XQ</t>
  </si>
  <si>
    <t>0904 543 5623</t>
  </si>
  <si>
    <t>EPHRAIM</t>
  </si>
  <si>
    <t>0806 663 6734</t>
  </si>
  <si>
    <t>0803 468 0512</t>
  </si>
  <si>
    <t>SINADY</t>
  </si>
  <si>
    <t>UMZ 983 XA</t>
  </si>
  <si>
    <t>22 MISSION HILL UMUAHIA</t>
  </si>
  <si>
    <t>0813 704 3440</t>
  </si>
  <si>
    <t>JOSEPH</t>
  </si>
  <si>
    <t>0806 766 1808</t>
  </si>
  <si>
    <t>PAP</t>
  </si>
  <si>
    <t>AGU 156 ZL</t>
  </si>
  <si>
    <t>KLM 24 ONISTSHA EXR OKA</t>
  </si>
  <si>
    <t>CHIKA</t>
  </si>
  <si>
    <t>0803 508 2096</t>
  </si>
  <si>
    <t>0803 756 2341</t>
  </si>
  <si>
    <t>LND 796 XL</t>
  </si>
  <si>
    <t xml:space="preserve">3 OBOHA RD,ABA </t>
  </si>
  <si>
    <t>PRECIOUS</t>
  </si>
  <si>
    <t>0809 711 3908</t>
  </si>
  <si>
    <t>0805 331 9870</t>
  </si>
  <si>
    <t>LND 795 XL</t>
  </si>
  <si>
    <t>0811 507 4376</t>
  </si>
  <si>
    <t>JAMES</t>
  </si>
  <si>
    <t>0705 553 9322</t>
  </si>
  <si>
    <t>NNPC RETAIL KADUNA</t>
  </si>
  <si>
    <t>FUR 207 XA</t>
  </si>
  <si>
    <t>NNPC DEPOT KADUNA</t>
  </si>
  <si>
    <t>MOH</t>
  </si>
  <si>
    <t>0703 195 5923</t>
  </si>
  <si>
    <t>KINGSLEY</t>
  </si>
  <si>
    <t>0816 240 4406</t>
  </si>
  <si>
    <t>NNPC RETAIL MAKURDI</t>
  </si>
  <si>
    <t>ATN 708 YV</t>
  </si>
  <si>
    <t>MAKURDI  DEPOT</t>
  </si>
  <si>
    <t>MARKURDI</t>
  </si>
  <si>
    <t>BENUE</t>
  </si>
  <si>
    <t>ABU</t>
  </si>
  <si>
    <t>0803 450 3906</t>
  </si>
  <si>
    <t>0706 328 3290</t>
  </si>
  <si>
    <t>FORTE OIL</t>
  </si>
  <si>
    <t>AAA 222 XN</t>
  </si>
  <si>
    <t xml:space="preserve"> NNPC DEPOT KADUNA </t>
  </si>
  <si>
    <t>ANDREW</t>
  </si>
  <si>
    <t>0914 563 2378</t>
  </si>
  <si>
    <t>KMC 53 YS</t>
  </si>
  <si>
    <t>AHMED</t>
  </si>
  <si>
    <t>0803 132 7918</t>
  </si>
  <si>
    <t>ALI</t>
  </si>
  <si>
    <t>OANDO</t>
  </si>
  <si>
    <t>DKA 832 ZU</t>
  </si>
  <si>
    <t>KADUNA DEPOT</t>
  </si>
  <si>
    <t>0816 296 2259</t>
  </si>
  <si>
    <t>ELIA</t>
  </si>
  <si>
    <t>0806 257 2625</t>
  </si>
  <si>
    <t>AAA 221 XL</t>
  </si>
  <si>
    <t>IND EST S/SOUTH</t>
  </si>
  <si>
    <t>S-S0UTH</t>
  </si>
  <si>
    <t>FRED</t>
  </si>
  <si>
    <t>0805 604 6694</t>
  </si>
  <si>
    <t>0802 733 3082</t>
  </si>
  <si>
    <t>HAL 771 XA</t>
  </si>
  <si>
    <t>CALABA</t>
  </si>
  <si>
    <t>0805 604 66 94</t>
  </si>
  <si>
    <t>POLINUS</t>
  </si>
  <si>
    <t>0813 966 4371</t>
  </si>
  <si>
    <t>XD 466 ABA</t>
  </si>
  <si>
    <t>CAL,RD. CALABAR</t>
  </si>
  <si>
    <t>0906 136 6353</t>
  </si>
  <si>
    <t>MOBIL</t>
  </si>
  <si>
    <t>UBJ 44 XA</t>
  </si>
  <si>
    <t>IKOT EKPENE RD UYO</t>
  </si>
  <si>
    <t>0803 345 7623</t>
  </si>
  <si>
    <t>0805 822 1152</t>
  </si>
  <si>
    <t>CONOIL</t>
  </si>
  <si>
    <t>XE 786 ABJ</t>
  </si>
  <si>
    <t>KALA RD .OGOJA</t>
  </si>
  <si>
    <t>ADEKUNLE</t>
  </si>
  <si>
    <t>0803 097 6234</t>
  </si>
  <si>
    <t>JONATHAN</t>
  </si>
  <si>
    <t>MRS OIL</t>
  </si>
  <si>
    <t>UDU 126 XA</t>
  </si>
  <si>
    <t>55,MARINA RD ORO</t>
  </si>
  <si>
    <t>0806 449 8705</t>
  </si>
  <si>
    <t>CHUKUMA</t>
  </si>
  <si>
    <t>0806 768 6910</t>
  </si>
  <si>
    <t>TOTAL OIL</t>
  </si>
  <si>
    <t>EZA 799 XA</t>
  </si>
  <si>
    <t>MARIAN RDCALABAR,</t>
  </si>
  <si>
    <t>0706 208 7778</t>
  </si>
  <si>
    <t>0703 525 8800</t>
  </si>
  <si>
    <t>MUB 66 XA</t>
  </si>
  <si>
    <t>IDRIS</t>
  </si>
  <si>
    <t>0806 970 4204</t>
  </si>
  <si>
    <t>USMAN</t>
  </si>
  <si>
    <t>0818 022 5525</t>
  </si>
  <si>
    <t>DAS 128 XA</t>
  </si>
  <si>
    <t>SODIQ</t>
  </si>
  <si>
    <t>0703 368 4512</t>
  </si>
  <si>
    <t>ADAMU</t>
  </si>
  <si>
    <t>0803 317 3443</t>
  </si>
  <si>
    <t>NNPC RETAIL IKOT</t>
  </si>
  <si>
    <t>SKN 209 XA</t>
  </si>
  <si>
    <t>ADO</t>
  </si>
  <si>
    <t>0803 255 6933</t>
  </si>
  <si>
    <t>KMC 263 YE</t>
  </si>
  <si>
    <t>0909 264 0509</t>
  </si>
  <si>
    <t>KJA 84 XF</t>
  </si>
  <si>
    <t>MARKURDI DEPOT</t>
  </si>
  <si>
    <t>N-CENTRAL</t>
  </si>
  <si>
    <t xml:space="preserve">JABA </t>
  </si>
  <si>
    <t>0701 634 6548</t>
  </si>
  <si>
    <t>0808 705 3449</t>
  </si>
  <si>
    <t>JMT 967 XA</t>
  </si>
  <si>
    <t>S0DIQ</t>
  </si>
  <si>
    <t>JAHURU</t>
  </si>
  <si>
    <t>0803 649 4279</t>
  </si>
  <si>
    <t>TOTAL LOADED (41 TRUCKS)</t>
  </si>
  <si>
    <t>SINADY OIL</t>
  </si>
  <si>
    <t>ANA 367 XA</t>
  </si>
  <si>
    <t>10,EHIME MBANO ROAD,IMO</t>
  </si>
  <si>
    <t>0813 628 7479</t>
  </si>
  <si>
    <t>KASIM</t>
  </si>
  <si>
    <t>0816 660 0088</t>
  </si>
  <si>
    <t>KTA 72 XA</t>
  </si>
  <si>
    <t>NNPC DEP ENUGU</t>
  </si>
  <si>
    <t>0807 328 8694</t>
  </si>
  <si>
    <t>IGWET</t>
  </si>
  <si>
    <t>CAL 932 XA</t>
  </si>
  <si>
    <t>9, AMAKU STREET, CALABAR</t>
  </si>
  <si>
    <t>SAM</t>
  </si>
  <si>
    <t>0810 568 5615</t>
  </si>
  <si>
    <t xml:space="preserve">AKP 236 XA </t>
  </si>
  <si>
    <t>EKY 296 XT</t>
  </si>
  <si>
    <t>36,AKA RD, UYO AKS</t>
  </si>
  <si>
    <t>UYO</t>
  </si>
  <si>
    <t>AK/IBM</t>
  </si>
  <si>
    <t>XA 740 CAL</t>
  </si>
  <si>
    <t>PAP LTD</t>
  </si>
  <si>
    <t>KTU 646 XM</t>
  </si>
  <si>
    <t>KLM 24 ONIT/ENU ANAM</t>
  </si>
  <si>
    <t>CAL 611 XA</t>
  </si>
  <si>
    <t>55,AZIKWE RD. ABA</t>
  </si>
  <si>
    <t>WILL NO</t>
  </si>
  <si>
    <t>KRD 457 XB</t>
  </si>
  <si>
    <t>4/1 DILIMI STR. JOS</t>
  </si>
  <si>
    <t>JJN 332 XB</t>
  </si>
  <si>
    <t>TOP RICHBLESS</t>
  </si>
  <si>
    <t>UWN 141 ZL</t>
  </si>
  <si>
    <t>17,ETIM BUTT,AKPABUYO</t>
  </si>
  <si>
    <t>BAWAS</t>
  </si>
  <si>
    <t>XR 333 FKJ</t>
  </si>
  <si>
    <t>UZO-AKOLI RD. UMUHAIA</t>
  </si>
  <si>
    <t>XV 294 KRD</t>
  </si>
  <si>
    <t>22, MISSION HILL,UMUHAIA</t>
  </si>
  <si>
    <t>MENTRACO</t>
  </si>
  <si>
    <t>ABA 333 YQ</t>
  </si>
  <si>
    <t xml:space="preserve">5,NNEWI RD EKULOBIA </t>
  </si>
  <si>
    <t>UMC 525 XA</t>
  </si>
  <si>
    <t>STANEL OIL</t>
  </si>
  <si>
    <t>ABC 626 XC</t>
  </si>
  <si>
    <t>MAI ADIKO RD. JOS</t>
  </si>
  <si>
    <t>DANLADI</t>
  </si>
  <si>
    <t>0803 115 2981</t>
  </si>
  <si>
    <t>BSA 52 XJ</t>
  </si>
  <si>
    <t>ABC 627 XC</t>
  </si>
  <si>
    <t>SANNI</t>
  </si>
  <si>
    <t>0706 444 4170</t>
  </si>
  <si>
    <t>MKD 946 XA</t>
  </si>
  <si>
    <t>23, OPUS PLAZA PHC</t>
  </si>
  <si>
    <t>MKD 948 XA</t>
  </si>
  <si>
    <t>EZA 198 YF</t>
  </si>
  <si>
    <t>110,EST RD.WOJI PHC</t>
  </si>
  <si>
    <t>TNK 291 XA</t>
  </si>
  <si>
    <t>BSA 51 XJ</t>
  </si>
  <si>
    <t>BASMUN</t>
  </si>
  <si>
    <t>FGE 216 ZH</t>
  </si>
  <si>
    <t>KLM 1, UNGWAN SAMINAKA</t>
  </si>
  <si>
    <t>KTG 475 YG</t>
  </si>
  <si>
    <t>KLM1, UNGWAN SAMINAKA</t>
  </si>
  <si>
    <t>AAA 341 XQ</t>
  </si>
  <si>
    <t>KLM 2. ORLU RD AGWATA</t>
  </si>
  <si>
    <t>EZA 900 XA</t>
  </si>
  <si>
    <t>22 MISSION HILL, UMUHAIA</t>
  </si>
  <si>
    <t>DAN DOLLARS</t>
  </si>
  <si>
    <t>KMM 233 XA</t>
  </si>
  <si>
    <t>256, PHC RD ABA. ABIA</t>
  </si>
  <si>
    <t>BRR 11 XA</t>
  </si>
  <si>
    <t>GWA 441 XS</t>
  </si>
  <si>
    <t>MBA 445 XA</t>
  </si>
  <si>
    <t>RSH 693 XA</t>
  </si>
  <si>
    <t>110, EST RD. WOJI PHC</t>
  </si>
  <si>
    <t>HAF 04 YE</t>
  </si>
  <si>
    <t>BEAUTY</t>
  </si>
  <si>
    <t>BONNY</t>
  </si>
  <si>
    <t>0803 839 3348</t>
  </si>
  <si>
    <t>KJA 942 XL</t>
  </si>
  <si>
    <t>NNPC RETAIL</t>
  </si>
  <si>
    <t>KHE 06 XA</t>
  </si>
  <si>
    <t>PHC DEPOT</t>
  </si>
  <si>
    <t>KWM 361 XA</t>
  </si>
  <si>
    <t>BEN 64 ZW</t>
  </si>
  <si>
    <t>BEATY</t>
  </si>
  <si>
    <t>JMT 332 YR</t>
  </si>
  <si>
    <t>ALIU</t>
  </si>
  <si>
    <t>0706 168 6346</t>
  </si>
  <si>
    <t>TOTAL LOADED (39 TRUCKS)</t>
  </si>
  <si>
    <t>NNPC RETAIL/ KADUNA DEPOT</t>
  </si>
  <si>
    <t>KZR 584 XA</t>
  </si>
  <si>
    <t>KADUNA DEPOT,KADUNA</t>
  </si>
  <si>
    <t>AHMAD</t>
  </si>
  <si>
    <t>0703 599 0459</t>
  </si>
  <si>
    <t>BELLO</t>
  </si>
  <si>
    <t>NNPC RETAIL/ JOS DEPOT</t>
  </si>
  <si>
    <t>BAU 515 XR</t>
  </si>
  <si>
    <t>JOS DEPOT,PLATEAU</t>
  </si>
  <si>
    <t xml:space="preserve">JOS </t>
  </si>
  <si>
    <t>FARUQ</t>
  </si>
  <si>
    <t>0806 328 8796</t>
  </si>
  <si>
    <t>SALIU</t>
  </si>
  <si>
    <t>0808 247 5892</t>
  </si>
  <si>
    <t>NNPC RETAIL/ YOLA  DEPOT</t>
  </si>
  <si>
    <t>YLA 56 XM</t>
  </si>
  <si>
    <t>YOLA DEPOT,ADAMAWA</t>
  </si>
  <si>
    <t>YOLA</t>
  </si>
  <si>
    <t>N-EAST</t>
  </si>
  <si>
    <t>UMAR</t>
  </si>
  <si>
    <t>0903 492 0895</t>
  </si>
  <si>
    <t>NNPC RETAIL/ CALABAR DEPOT</t>
  </si>
  <si>
    <t>AUC 825 XA</t>
  </si>
  <si>
    <t>CALABAR MEGA,C/RIVER</t>
  </si>
  <si>
    <t>MOH,M</t>
  </si>
  <si>
    <t>OGAGA</t>
  </si>
  <si>
    <t>0807 321 6833</t>
  </si>
  <si>
    <t>GBZ 114 XA</t>
  </si>
  <si>
    <t>MOH,D</t>
  </si>
  <si>
    <t>0806 490 5001</t>
  </si>
  <si>
    <t>NNPC RETAIL/ JE.OKON CAL DEPOT</t>
  </si>
  <si>
    <t>DGE 446 XA</t>
  </si>
  <si>
    <t>E.OKON,CALABAR</t>
  </si>
  <si>
    <t>JOS</t>
  </si>
  <si>
    <t>0803 046 7052</t>
  </si>
  <si>
    <t>NNPC RETAIL/PHC  DEPOT</t>
  </si>
  <si>
    <t>AUC 276 ZH</t>
  </si>
  <si>
    <t>PORTHARCOURT</t>
  </si>
  <si>
    <t>0708 198 6866</t>
  </si>
  <si>
    <t>NNPC RETAIL/P/H  DEPOT</t>
  </si>
  <si>
    <t>BEN 459 XB</t>
  </si>
  <si>
    <t>0803 627 8160</t>
  </si>
  <si>
    <t>BEN 712 XA</t>
  </si>
  <si>
    <t>MARY</t>
  </si>
  <si>
    <t>0903 552 9038</t>
  </si>
  <si>
    <t>PROPER</t>
  </si>
  <si>
    <t>0703 337 0333</t>
  </si>
  <si>
    <t>NNPC RETAIL/ P/H  DEPOT</t>
  </si>
  <si>
    <t>KMM 231 XA</t>
  </si>
  <si>
    <t>ABUBAKAR</t>
  </si>
  <si>
    <t>0803 632 7053</t>
  </si>
  <si>
    <t>NNPC OGOJA DEPOT</t>
  </si>
  <si>
    <t>KHE 77 XA</t>
  </si>
  <si>
    <t>CILIASH OGOJA</t>
  </si>
  <si>
    <t>M</t>
  </si>
  <si>
    <t>EMMA</t>
  </si>
  <si>
    <t>0909 531 7113</t>
  </si>
  <si>
    <t>NNPC UYO,DEPOT</t>
  </si>
  <si>
    <t>UYO DEPOT</t>
  </si>
  <si>
    <t>AKWAIBOM</t>
  </si>
  <si>
    <t>JOE</t>
  </si>
  <si>
    <t>0805 776 6806</t>
  </si>
  <si>
    <t>PAP OIL</t>
  </si>
  <si>
    <t>XX421 FKJ</t>
  </si>
  <si>
    <t>ONITSHA-ENUGU</t>
  </si>
  <si>
    <t>JUBRIL</t>
  </si>
  <si>
    <t>0706 592 0201</t>
  </si>
  <si>
    <t>UDU 262 XA</t>
  </si>
  <si>
    <t>CHIBUKE</t>
  </si>
  <si>
    <t>0703 772 6410</t>
  </si>
  <si>
    <t>KRA 172 XA</t>
  </si>
  <si>
    <t>0806 490 0175</t>
  </si>
  <si>
    <t>KABIR</t>
  </si>
  <si>
    <t>MKA 409 ZB</t>
  </si>
  <si>
    <t>SULEMON</t>
  </si>
  <si>
    <t>0803 971 2355</t>
  </si>
  <si>
    <t>GME 873 XA</t>
  </si>
  <si>
    <t>0803 627 8737</t>
  </si>
  <si>
    <t>QAP 788 XA</t>
  </si>
  <si>
    <t>0802 610 8326</t>
  </si>
  <si>
    <t>YLA 977 XM</t>
  </si>
  <si>
    <t>GJW 129 XA</t>
  </si>
  <si>
    <t>0806 328 8096</t>
  </si>
  <si>
    <t>M0NSUR</t>
  </si>
  <si>
    <t>0806 940 6620</t>
  </si>
  <si>
    <t>NNPC RETAIL/JOS DEPOT</t>
  </si>
  <si>
    <t>JMT 742 YR</t>
  </si>
  <si>
    <t>0806 739 7039</t>
  </si>
  <si>
    <t>NNPC RETAIKL/JOS DEPOT</t>
  </si>
  <si>
    <t>`33669</t>
  </si>
  <si>
    <t>MKA 729 ZU</t>
  </si>
  <si>
    <t>NNPC RETAIL/MAKURDI DEPOT</t>
  </si>
  <si>
    <t>YGT 06 XA</t>
  </si>
  <si>
    <t>MAKURDI DEPOT,BENUE</t>
  </si>
  <si>
    <t>NNPC RETAIL/ MAKURDI DEPOT</t>
  </si>
  <si>
    <t>YAB 436 YR</t>
  </si>
  <si>
    <t>(10TRUCKS)</t>
  </si>
  <si>
    <r>
      <t>DAILY DISPATCH TO FILLING STATIONS</t>
    </r>
    <r>
      <rPr>
        <b/>
        <sz val="22"/>
        <color theme="0"/>
        <rFont val="Tahoma"/>
        <family val="2"/>
      </rPr>
      <t xml:space="preserve">    DATE:11/02/2018</t>
    </r>
  </si>
  <si>
    <r>
      <t>DAILY DISPATCH TO FILLING STATIONS</t>
    </r>
    <r>
      <rPr>
        <b/>
        <sz val="20"/>
        <color theme="0"/>
        <rFont val="Tahoma"/>
        <family val="2"/>
      </rPr>
      <t xml:space="preserve">    DATE:10/02/2018</t>
    </r>
  </si>
  <si>
    <t>TOTAL FOR MAJOR MARKETERS (04) TRUCKS</t>
  </si>
  <si>
    <r>
      <t>DAILY DISPATCH TO FILLING STATIONS</t>
    </r>
    <r>
      <rPr>
        <b/>
        <sz val="22"/>
        <color theme="0"/>
        <rFont val="Tahoma"/>
        <family val="2"/>
      </rPr>
      <t xml:space="preserve">    DATE:13/02/2018</t>
    </r>
  </si>
  <si>
    <t>TOTAL FOR  INDEPENDENT MARKETERS (23) TRUCKS</t>
  </si>
  <si>
    <t>TOTAL FOR MAJOR MARKETERS (18) TRUCKS</t>
  </si>
  <si>
    <t>MAINDLAND DEPOT</t>
  </si>
  <si>
    <t>TOTAL FOR  INDEPENDENT MARKETERS (06) TRUCKS</t>
  </si>
  <si>
    <r>
      <t>DAILY DISPATCH TO FILLING STATIONS</t>
    </r>
    <r>
      <rPr>
        <b/>
        <sz val="22"/>
        <color theme="0"/>
        <rFont val="Tahoma"/>
        <family val="2"/>
      </rPr>
      <t xml:space="preserve">    DATE:16/02/2018</t>
    </r>
  </si>
  <si>
    <t>TOTAL FOR  INDEPENDENT MARKETERS (11) TRUCKS</t>
  </si>
  <si>
    <t>TOTAL FOR MAJOR MARKETERS ( 4 TRUCKS)</t>
  </si>
  <si>
    <t>NO LOADOUT AT MAINLAND FROM 03 FEB TO 9TH FEB, 2018</t>
  </si>
  <si>
    <t>TOTAL FOR MAJOR MARKETERS (12) TRUCKS</t>
  </si>
  <si>
    <t>TOTAL LOADED (14TRUCKS)</t>
  </si>
  <si>
    <t>INDEPENDENT (02) TRUCKS</t>
  </si>
  <si>
    <r>
      <t>DAILY DISPATCH TO FILLING STATIONS</t>
    </r>
    <r>
      <rPr>
        <b/>
        <sz val="22"/>
        <color theme="0"/>
        <rFont val="Tahoma"/>
        <family val="2"/>
      </rPr>
      <t xml:space="preserve">    DATE:12/02/2018</t>
    </r>
  </si>
  <si>
    <r>
      <t>DAILY DISPATCH TO FILLING STATIONS</t>
    </r>
    <r>
      <rPr>
        <b/>
        <sz val="22"/>
        <color theme="0"/>
        <rFont val="Tahoma"/>
        <family val="2"/>
      </rPr>
      <t xml:space="preserve">    DATE:14/02/2018.</t>
    </r>
  </si>
  <si>
    <t>NO LOADING OPERATION FOR 15TH FEB, 2018 AT MAINLAND DEPOT</t>
  </si>
  <si>
    <t>NO LOADING OPERATIONS ON 17TH FEB, 2018 AT MAINLAND</t>
  </si>
  <si>
    <r>
      <t>DAILY DISPATCH TO FILLING STATIONS</t>
    </r>
    <r>
      <rPr>
        <b/>
        <sz val="22"/>
        <color theme="0"/>
        <rFont val="Tahoma"/>
        <family val="2"/>
      </rPr>
      <t xml:space="preserve">    DATE:17/02/2018</t>
    </r>
  </si>
  <si>
    <r>
      <t>DAILY DISPATCH TO FILLING STATIONS</t>
    </r>
    <r>
      <rPr>
        <b/>
        <sz val="22"/>
        <color theme="0"/>
        <rFont val="Tahoma"/>
        <family val="2"/>
      </rPr>
      <t xml:space="preserve">    DATE:20/02/2018</t>
    </r>
  </si>
  <si>
    <r>
      <t>DAILY DISPATCH TO FILLING STATIONS</t>
    </r>
    <r>
      <rPr>
        <b/>
        <sz val="22"/>
        <color theme="0"/>
        <rFont val="Tahoma"/>
        <family val="2"/>
      </rPr>
      <t xml:space="preserve">    DATE:19/02/2018</t>
    </r>
  </si>
  <si>
    <r>
      <t>DAILY DISPATCH TO FILLING STATIONS</t>
    </r>
    <r>
      <rPr>
        <b/>
        <sz val="22"/>
        <color theme="0"/>
        <rFont val="Tahoma"/>
        <family val="2"/>
      </rPr>
      <t xml:space="preserve">    DATE:18/02/2018</t>
    </r>
  </si>
  <si>
    <t>AGON OIL</t>
  </si>
  <si>
    <t>HAF 842 XA</t>
  </si>
  <si>
    <t>4 HRS</t>
  </si>
  <si>
    <t xml:space="preserve">21 APAM STR.P/H </t>
  </si>
  <si>
    <t>SOUTH-SOUTH</t>
  </si>
  <si>
    <t>LAST KOBO</t>
  </si>
  <si>
    <t>0813 095 52514</t>
  </si>
  <si>
    <t xml:space="preserve">RIQUSET </t>
  </si>
  <si>
    <t>PHC 507 XA</t>
  </si>
  <si>
    <t>54 ATU STR, CALABAR.</t>
  </si>
  <si>
    <t>JONES</t>
  </si>
  <si>
    <t>0703 569 8096</t>
  </si>
  <si>
    <t>0803 714 5205</t>
  </si>
  <si>
    <t xml:space="preserve"> </t>
  </si>
  <si>
    <t>NO LOADING OPERATIONS ON 20TH FEB, 2018 AT MAINLAND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</si>
</sst>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d\-mmm\-yy;@"/>
    <numFmt numFmtId="165" formatCode="_(* #,##0_);_(* \(#,##0\);_(* &quot;-&quot;??_);_(@_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ahoma"/>
      <family val="2"/>
    </font>
    <font>
      <b/>
      <sz val="11"/>
      <color rgb="FFFF0000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u/>
      <sz val="24"/>
      <color theme="0"/>
      <name val="Times New Roman"/>
      <family val="1"/>
    </font>
    <font>
      <b/>
      <sz val="24"/>
      <color theme="0"/>
      <name val="Times New Roman"/>
      <family val="1"/>
    </font>
    <font>
      <sz val="24"/>
      <name val="Times New Roman"/>
      <family val="1"/>
    </font>
    <font>
      <sz val="16"/>
      <name val="Arial Narrow"/>
      <family val="2"/>
    </font>
    <font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i/>
      <sz val="16"/>
      <name val="Arial Narrow"/>
      <family val="2"/>
    </font>
    <font>
      <b/>
      <sz val="16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8"/>
      <color theme="0"/>
      <name val="Tahoma"/>
      <family val="2"/>
    </font>
    <font>
      <b/>
      <sz val="18"/>
      <color theme="0"/>
      <name val="Tahoma"/>
      <family val="2"/>
    </font>
    <font>
      <sz val="18"/>
      <name val="Arial"/>
      <family val="2"/>
    </font>
    <font>
      <sz val="16"/>
      <name val="Cambria"/>
      <family val="1"/>
    </font>
    <font>
      <sz val="16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sz val="18"/>
      <name val="Arial Narrow"/>
      <family val="2"/>
    </font>
    <font>
      <sz val="18"/>
      <name val="Cambria"/>
      <family val="1"/>
    </font>
    <font>
      <i/>
      <sz val="18"/>
      <color theme="1"/>
      <name val="Cambria"/>
      <family val="1"/>
    </font>
    <font>
      <b/>
      <sz val="18"/>
      <color theme="1"/>
      <name val="Cambria"/>
      <family val="1"/>
    </font>
    <font>
      <i/>
      <sz val="18"/>
      <name val="Cambria"/>
      <family val="1"/>
    </font>
    <font>
      <b/>
      <sz val="18"/>
      <color theme="1"/>
      <name val="Arial Narrow"/>
      <family val="2"/>
    </font>
    <font>
      <b/>
      <sz val="11"/>
      <color rgb="FFFF0000"/>
      <name val="Calibri"/>
      <family val="2"/>
    </font>
    <font>
      <b/>
      <sz val="16"/>
      <color rgb="FFFF0000"/>
      <name val="Cambria"/>
      <family val="1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sz val="10"/>
      <name val="Arial"/>
      <family val="2"/>
    </font>
    <font>
      <b/>
      <sz val="14"/>
      <color rgb="FFFF0000"/>
      <name val="Arial Narrow"/>
      <family val="2"/>
    </font>
    <font>
      <sz val="14"/>
      <name val="Arial Narrow"/>
      <family val="2"/>
    </font>
    <font>
      <i/>
      <sz val="14"/>
      <color theme="1"/>
      <name val="Arial Narrow"/>
      <family val="2"/>
    </font>
    <font>
      <b/>
      <sz val="14"/>
      <color theme="1"/>
      <name val="Arial Narrow"/>
      <family val="2"/>
    </font>
    <font>
      <i/>
      <sz val="14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u/>
      <sz val="22"/>
      <color theme="0"/>
      <name val="Tahoma"/>
      <family val="2"/>
    </font>
    <font>
      <b/>
      <sz val="22"/>
      <color theme="0"/>
      <name val="Tahoma"/>
      <family val="2"/>
    </font>
    <font>
      <sz val="22"/>
      <name val="Arial"/>
      <family val="2"/>
    </font>
    <font>
      <b/>
      <sz val="12"/>
      <color theme="1"/>
      <name val="Arial Narrow"/>
      <family val="2"/>
    </font>
    <font>
      <sz val="14"/>
      <name val="Cambria"/>
      <family val="1"/>
    </font>
    <font>
      <sz val="14"/>
      <color theme="1"/>
      <name val="Cambria"/>
      <family val="1"/>
    </font>
    <font>
      <i/>
      <sz val="14"/>
      <name val="Cambria"/>
      <family val="1"/>
    </font>
    <font>
      <b/>
      <sz val="14"/>
      <color theme="1"/>
      <name val="Cambria"/>
      <family val="1"/>
    </font>
    <font>
      <b/>
      <sz val="20"/>
      <color theme="1"/>
      <name val="Times New Roman"/>
      <family val="1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Arial Narrow"/>
      <family val="2"/>
    </font>
    <font>
      <i/>
      <sz val="18"/>
      <name val="Arial Narrow"/>
      <family val="2"/>
    </font>
    <font>
      <sz val="20"/>
      <name val="Arial Narrow"/>
      <family val="2"/>
    </font>
    <font>
      <i/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Cambria"/>
      <family val="1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0"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3" xfId="1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5" fillId="0" borderId="13" xfId="0" applyFont="1" applyBorder="1"/>
    <xf numFmtId="0" fontId="0" fillId="0" borderId="13" xfId="0" applyBorder="1"/>
    <xf numFmtId="0" fontId="2" fillId="0" borderId="14" xfId="0" applyFont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165" fontId="2" fillId="0" borderId="18" xfId="1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wrapText="1"/>
    </xf>
    <xf numFmtId="0" fontId="11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11" fillId="0" borderId="1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165" fontId="2" fillId="0" borderId="21" xfId="1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14" fontId="11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wrapText="1"/>
    </xf>
    <xf numFmtId="14" fontId="9" fillId="0" borderId="22" xfId="0" applyNumberFormat="1" applyFont="1" applyBorder="1" applyAlignment="1">
      <alignment horizontal="center"/>
    </xf>
    <xf numFmtId="0" fontId="5" fillId="0" borderId="22" xfId="0" applyFont="1" applyBorder="1"/>
    <xf numFmtId="0" fontId="0" fillId="0" borderId="22" xfId="0" applyBorder="1"/>
    <xf numFmtId="0" fontId="6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164" fontId="7" fillId="0" borderId="18" xfId="0" applyNumberFormat="1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 wrapText="1"/>
    </xf>
    <xf numFmtId="165" fontId="20" fillId="0" borderId="27" xfId="1" applyNumberFormat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165" fontId="23" fillId="0" borderId="27" xfId="1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165" fontId="28" fillId="0" borderId="6" xfId="1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28" fillId="0" borderId="22" xfId="1" applyNumberFormat="1" applyFont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0" xfId="1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4" fontId="28" fillId="0" borderId="6" xfId="0" applyNumberFormat="1" applyFont="1" applyBorder="1" applyAlignment="1">
      <alignment horizontal="center" vertical="center" wrapText="1"/>
    </xf>
    <xf numFmtId="3" fontId="28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4" fontId="27" fillId="0" borderId="6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4" fontId="28" fillId="0" borderId="22" xfId="0" applyNumberFormat="1" applyFont="1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14" fontId="27" fillId="0" borderId="2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14" fontId="29" fillId="0" borderId="6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164" fontId="30" fillId="0" borderId="6" xfId="0" applyNumberFormat="1" applyFont="1" applyBorder="1" applyAlignment="1">
      <alignment horizontal="center"/>
    </xf>
    <xf numFmtId="165" fontId="30" fillId="0" borderId="6" xfId="1" applyNumberFormat="1" applyFont="1" applyBorder="1" applyAlignment="1">
      <alignment horizontal="center"/>
    </xf>
    <xf numFmtId="3" fontId="30" fillId="0" borderId="6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164" fontId="30" fillId="0" borderId="10" xfId="0" applyNumberFormat="1" applyFont="1" applyBorder="1" applyAlignment="1">
      <alignment horizontal="center"/>
    </xf>
    <xf numFmtId="165" fontId="30" fillId="0" borderId="10" xfId="1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5" fillId="0" borderId="0" xfId="0" applyFont="1" applyBorder="1"/>
    <xf numFmtId="164" fontId="17" fillId="0" borderId="0" xfId="0" applyNumberFormat="1" applyFont="1" applyBorder="1" applyAlignment="1">
      <alignment horizontal="center" wrapText="1"/>
    </xf>
    <xf numFmtId="164" fontId="16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165" fontId="17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/>
    </xf>
    <xf numFmtId="0" fontId="31" fillId="0" borderId="0" xfId="0" applyFont="1"/>
    <xf numFmtId="0" fontId="32" fillId="0" borderId="12" xfId="0" applyFont="1" applyBorder="1" applyAlignment="1">
      <alignment horizontal="center" vertical="center" wrapText="1"/>
    </xf>
    <xf numFmtId="164" fontId="33" fillId="0" borderId="13" xfId="0" applyNumberFormat="1" applyFont="1" applyBorder="1" applyAlignment="1">
      <alignment horizontal="left" vertical="center" wrapText="1"/>
    </xf>
    <xf numFmtId="0" fontId="34" fillId="0" borderId="13" xfId="0" applyFont="1" applyBorder="1" applyAlignment="1">
      <alignment horizontal="center" vertical="center" wrapText="1"/>
    </xf>
    <xf numFmtId="165" fontId="34" fillId="0" borderId="13" xfId="1" applyNumberFormat="1" applyFont="1" applyBorder="1" applyAlignment="1">
      <alignment horizontal="center" vertical="center" wrapText="1"/>
    </xf>
    <xf numFmtId="3" fontId="34" fillId="0" borderId="13" xfId="0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4" fontId="36" fillId="0" borderId="0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165" fontId="21" fillId="0" borderId="0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2" fillId="3" borderId="22" xfId="0" applyFont="1" applyFill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/>
    </xf>
    <xf numFmtId="0" fontId="42" fillId="3" borderId="23" xfId="0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/>
    </xf>
    <xf numFmtId="164" fontId="44" fillId="0" borderId="22" xfId="0" applyNumberFormat="1" applyFont="1" applyBorder="1" applyAlignment="1">
      <alignment horizontal="left" vertical="center" wrapText="1"/>
    </xf>
    <xf numFmtId="0" fontId="45" fillId="0" borderId="22" xfId="0" applyFont="1" applyBorder="1" applyAlignment="1">
      <alignment horizontal="center"/>
    </xf>
    <xf numFmtId="0" fontId="45" fillId="0" borderId="22" xfId="0" applyFont="1" applyBorder="1" applyAlignment="1">
      <alignment horizontal="center" wrapText="1"/>
    </xf>
    <xf numFmtId="3" fontId="45" fillId="0" borderId="22" xfId="0" applyNumberFormat="1" applyFont="1" applyBorder="1" applyAlignment="1">
      <alignment horizontal="center" vertical="center" wrapText="1"/>
    </xf>
    <xf numFmtId="165" fontId="45" fillId="0" borderId="22" xfId="1" applyNumberFormat="1" applyFont="1" applyBorder="1" applyAlignment="1">
      <alignment horizontal="center" vertical="center" wrapText="1"/>
    </xf>
    <xf numFmtId="3" fontId="45" fillId="0" borderId="22" xfId="0" applyNumberFormat="1" applyFont="1" applyBorder="1" applyAlignment="1">
      <alignment horizontal="center" wrapText="1"/>
    </xf>
    <xf numFmtId="0" fontId="43" fillId="0" borderId="22" xfId="0" applyFont="1" applyBorder="1" applyAlignment="1">
      <alignment horizontal="center"/>
    </xf>
    <xf numFmtId="14" fontId="46" fillId="0" borderId="22" xfId="0" applyNumberFormat="1" applyFont="1" applyBorder="1" applyAlignment="1">
      <alignment horizontal="center"/>
    </xf>
    <xf numFmtId="0" fontId="43" fillId="0" borderId="22" xfId="0" applyFont="1" applyBorder="1"/>
    <xf numFmtId="0" fontId="45" fillId="0" borderId="23" xfId="0" applyFont="1" applyBorder="1" applyAlignment="1">
      <alignment horizontal="center" wrapText="1"/>
    </xf>
    <xf numFmtId="0" fontId="47" fillId="0" borderId="20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/>
    </xf>
    <xf numFmtId="0" fontId="47" fillId="0" borderId="0" xfId="0" applyFont="1" applyAlignment="1">
      <alignment horizontal="center"/>
    </xf>
    <xf numFmtId="14" fontId="47" fillId="0" borderId="22" xfId="0" applyNumberFormat="1" applyFont="1" applyBorder="1" applyAlignment="1">
      <alignment horizontal="center"/>
    </xf>
    <xf numFmtId="164" fontId="48" fillId="0" borderId="22" xfId="0" applyNumberFormat="1" applyFont="1" applyBorder="1" applyAlignment="1">
      <alignment horizontal="center" wrapText="1"/>
    </xf>
    <xf numFmtId="0" fontId="48" fillId="0" borderId="22" xfId="0" applyFont="1" applyBorder="1" applyAlignment="1">
      <alignment horizontal="center"/>
    </xf>
    <xf numFmtId="0" fontId="48" fillId="0" borderId="22" xfId="0" applyFont="1" applyBorder="1" applyAlignment="1">
      <alignment horizontal="center" wrapText="1"/>
    </xf>
    <xf numFmtId="0" fontId="48" fillId="0" borderId="22" xfId="0" applyFont="1" applyBorder="1" applyAlignment="1">
      <alignment horizontal="center" vertical="center" wrapText="1"/>
    </xf>
    <xf numFmtId="165" fontId="48" fillId="0" borderId="22" xfId="1" applyNumberFormat="1" applyFont="1" applyBorder="1" applyAlignment="1">
      <alignment horizontal="center" vertical="center" wrapText="1"/>
    </xf>
    <xf numFmtId="3" fontId="48" fillId="0" borderId="22" xfId="0" applyNumberFormat="1" applyFont="1" applyBorder="1" applyAlignment="1">
      <alignment horizontal="center" wrapText="1"/>
    </xf>
    <xf numFmtId="14" fontId="43" fillId="0" borderId="22" xfId="0" applyNumberFormat="1" applyFont="1" applyBorder="1" applyAlignment="1">
      <alignment horizontal="center"/>
    </xf>
    <xf numFmtId="0" fontId="48" fillId="0" borderId="40" xfId="0" applyFont="1" applyFill="1" applyBorder="1" applyAlignment="1">
      <alignment horizontal="center" wrapText="1"/>
    </xf>
    <xf numFmtId="0" fontId="48" fillId="0" borderId="23" xfId="0" applyFont="1" applyBorder="1" applyAlignment="1">
      <alignment horizontal="center" wrapText="1"/>
    </xf>
    <xf numFmtId="0" fontId="47" fillId="0" borderId="42" xfId="0" applyFont="1" applyBorder="1" applyAlignment="1">
      <alignment horizontal="center" vertical="center"/>
    </xf>
    <xf numFmtId="164" fontId="44" fillId="0" borderId="21" xfId="0" applyNumberFormat="1" applyFont="1" applyBorder="1" applyAlignment="1">
      <alignment horizontal="left" vertical="center" wrapText="1"/>
    </xf>
    <xf numFmtId="0" fontId="45" fillId="0" borderId="21" xfId="0" applyFont="1" applyBorder="1" applyAlignment="1">
      <alignment horizontal="center"/>
    </xf>
    <xf numFmtId="0" fontId="45" fillId="0" borderId="21" xfId="0" applyFont="1" applyBorder="1" applyAlignment="1">
      <alignment horizontal="center" wrapText="1"/>
    </xf>
    <xf numFmtId="0" fontId="45" fillId="0" borderId="21" xfId="0" applyFont="1" applyBorder="1" applyAlignment="1">
      <alignment horizontal="center" vertical="center" wrapText="1"/>
    </xf>
    <xf numFmtId="165" fontId="45" fillId="0" borderId="21" xfId="1" applyNumberFormat="1" applyFont="1" applyBorder="1" applyAlignment="1">
      <alignment horizontal="center" vertical="center" wrapText="1"/>
    </xf>
    <xf numFmtId="3" fontId="45" fillId="0" borderId="21" xfId="0" applyNumberFormat="1" applyFont="1" applyBorder="1" applyAlignment="1">
      <alignment horizontal="center" wrapText="1"/>
    </xf>
    <xf numFmtId="0" fontId="47" fillId="0" borderId="21" xfId="0" applyFont="1" applyBorder="1" applyAlignment="1">
      <alignment horizontal="center"/>
    </xf>
    <xf numFmtId="14" fontId="46" fillId="0" borderId="21" xfId="0" applyNumberFormat="1" applyFont="1" applyBorder="1" applyAlignment="1">
      <alignment horizontal="center"/>
    </xf>
    <xf numFmtId="0" fontId="43" fillId="0" borderId="21" xfId="0" applyFont="1" applyBorder="1"/>
    <xf numFmtId="0" fontId="45" fillId="0" borderId="43" xfId="0" applyFont="1" applyBorder="1" applyAlignment="1">
      <alignment horizontal="center" wrapText="1"/>
    </xf>
    <xf numFmtId="0" fontId="47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/>
    </xf>
    <xf numFmtId="0" fontId="45" fillId="0" borderId="18" xfId="0" applyFont="1" applyBorder="1" applyAlignment="1">
      <alignment horizontal="center" wrapText="1"/>
    </xf>
    <xf numFmtId="0" fontId="45" fillId="0" borderId="18" xfId="0" applyFont="1" applyBorder="1" applyAlignment="1">
      <alignment horizontal="center" vertical="center" wrapText="1"/>
    </xf>
    <xf numFmtId="165" fontId="45" fillId="0" borderId="18" xfId="1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wrapText="1"/>
    </xf>
    <xf numFmtId="0" fontId="47" fillId="0" borderId="18" xfId="0" applyFont="1" applyBorder="1" applyAlignment="1">
      <alignment horizontal="center"/>
    </xf>
    <xf numFmtId="14" fontId="47" fillId="0" borderId="18" xfId="0" applyNumberFormat="1" applyFont="1" applyBorder="1" applyAlignment="1">
      <alignment horizontal="center"/>
    </xf>
    <xf numFmtId="0" fontId="45" fillId="0" borderId="19" xfId="0" applyFont="1" applyBorder="1" applyAlignment="1">
      <alignment horizontal="center" wrapText="1"/>
    </xf>
    <xf numFmtId="0" fontId="43" fillId="0" borderId="4" xfId="0" applyFont="1" applyBorder="1" applyAlignment="1">
      <alignment horizontal="center" vertical="center"/>
    </xf>
    <xf numFmtId="164" fontId="48" fillId="0" borderId="6" xfId="0" applyNumberFormat="1" applyFont="1" applyBorder="1" applyAlignment="1">
      <alignment horizontal="center" wrapText="1"/>
    </xf>
    <xf numFmtId="0" fontId="48" fillId="0" borderId="6" xfId="0" applyFont="1" applyBorder="1" applyAlignment="1">
      <alignment horizontal="center"/>
    </xf>
    <xf numFmtId="0" fontId="48" fillId="0" borderId="6" xfId="0" applyFont="1" applyBorder="1" applyAlignment="1">
      <alignment horizontal="center" wrapText="1"/>
    </xf>
    <xf numFmtId="0" fontId="48" fillId="0" borderId="6" xfId="0" applyFont="1" applyBorder="1" applyAlignment="1">
      <alignment horizontal="center" vertical="center" wrapText="1"/>
    </xf>
    <xf numFmtId="165" fontId="48" fillId="0" borderId="6" xfId="1" applyNumberFormat="1" applyFont="1" applyBorder="1" applyAlignment="1">
      <alignment horizontal="center" vertical="center" wrapText="1"/>
    </xf>
    <xf numFmtId="3" fontId="48" fillId="0" borderId="6" xfId="0" applyNumberFormat="1" applyFont="1" applyBorder="1" applyAlignment="1">
      <alignment horizontal="center" wrapText="1"/>
    </xf>
    <xf numFmtId="0" fontId="43" fillId="0" borderId="6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14" fontId="43" fillId="0" borderId="6" xfId="0" applyNumberFormat="1" applyFont="1" applyBorder="1" applyAlignment="1">
      <alignment horizontal="center"/>
    </xf>
    <xf numFmtId="0" fontId="48" fillId="0" borderId="44" xfId="0" applyFont="1" applyFill="1" applyBorder="1" applyAlignment="1">
      <alignment horizontal="center" wrapText="1"/>
    </xf>
    <xf numFmtId="0" fontId="48" fillId="0" borderId="7" xfId="0" applyFont="1" applyBorder="1" applyAlignment="1">
      <alignment horizontal="center" wrapText="1"/>
    </xf>
    <xf numFmtId="0" fontId="43" fillId="0" borderId="0" xfId="0" applyFont="1" applyBorder="1" applyAlignment="1">
      <alignment horizontal="center"/>
    </xf>
    <xf numFmtId="0" fontId="43" fillId="0" borderId="8" xfId="0" applyFont="1" applyBorder="1" applyAlignment="1">
      <alignment horizontal="center" vertical="center"/>
    </xf>
    <xf numFmtId="164" fontId="48" fillId="0" borderId="10" xfId="0" applyNumberFormat="1" applyFont="1" applyBorder="1" applyAlignment="1">
      <alignment horizontal="center" wrapText="1"/>
    </xf>
    <xf numFmtId="0" fontId="48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center" vertical="center" wrapText="1"/>
    </xf>
    <xf numFmtId="165" fontId="48" fillId="0" borderId="10" xfId="1" applyNumberFormat="1" applyFont="1" applyBorder="1" applyAlignment="1">
      <alignment horizontal="center" vertical="center" wrapText="1"/>
    </xf>
    <xf numFmtId="3" fontId="48" fillId="0" borderId="10" xfId="0" applyNumberFormat="1" applyFont="1" applyBorder="1" applyAlignment="1">
      <alignment horizontal="center" wrapText="1"/>
    </xf>
    <xf numFmtId="0" fontId="43" fillId="0" borderId="10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14" fontId="43" fillId="0" borderId="10" xfId="0" applyNumberFormat="1" applyFont="1" applyBorder="1" applyAlignment="1">
      <alignment horizontal="center"/>
    </xf>
    <xf numFmtId="0" fontId="48" fillId="0" borderId="11" xfId="0" applyFont="1" applyBorder="1" applyAlignment="1">
      <alignment horizontal="center" wrapText="1"/>
    </xf>
    <xf numFmtId="0" fontId="43" fillId="0" borderId="17" xfId="0" applyFont="1" applyBorder="1" applyAlignment="1">
      <alignment horizontal="center" vertical="center"/>
    </xf>
    <xf numFmtId="164" fontId="44" fillId="0" borderId="18" xfId="0" applyNumberFormat="1" applyFont="1" applyBorder="1" applyAlignment="1">
      <alignment horizontal="left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14" fontId="46" fillId="0" borderId="18" xfId="0" applyNumberFormat="1" applyFont="1" applyBorder="1" applyAlignment="1">
      <alignment horizontal="center"/>
    </xf>
    <xf numFmtId="0" fontId="43" fillId="0" borderId="18" xfId="0" applyFont="1" applyBorder="1"/>
    <xf numFmtId="0" fontId="42" fillId="3" borderId="10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 wrapText="1"/>
    </xf>
    <xf numFmtId="0" fontId="43" fillId="0" borderId="0" xfId="0" applyFont="1" applyAlignment="1"/>
    <xf numFmtId="164" fontId="48" fillId="0" borderId="22" xfId="0" applyNumberFormat="1" applyFont="1" applyBorder="1" applyAlignment="1">
      <alignment horizontal="center"/>
    </xf>
    <xf numFmtId="0" fontId="48" fillId="0" borderId="22" xfId="0" applyFont="1" applyBorder="1" applyAlignment="1">
      <alignment horizontal="center" vertical="center"/>
    </xf>
    <xf numFmtId="165" fontId="48" fillId="0" borderId="22" xfId="1" applyNumberFormat="1" applyFont="1" applyBorder="1" applyAlignment="1">
      <alignment horizontal="center" vertical="center"/>
    </xf>
    <xf numFmtId="3" fontId="48" fillId="0" borderId="22" xfId="0" applyNumberFormat="1" applyFont="1" applyBorder="1" applyAlignment="1">
      <alignment horizontal="center"/>
    </xf>
    <xf numFmtId="0" fontId="48" fillId="0" borderId="40" xfId="0" applyFont="1" applyFill="1" applyBorder="1" applyAlignment="1">
      <alignment horizontal="center"/>
    </xf>
    <xf numFmtId="0" fontId="48" fillId="0" borderId="23" xfId="0" applyFont="1" applyBorder="1" applyAlignment="1">
      <alignment horizontal="center"/>
    </xf>
    <xf numFmtId="164" fontId="48" fillId="0" borderId="6" xfId="0" applyNumberFormat="1" applyFont="1" applyBorder="1" applyAlignment="1">
      <alignment horizontal="center"/>
    </xf>
    <xf numFmtId="0" fontId="48" fillId="0" borderId="6" xfId="0" applyFont="1" applyBorder="1" applyAlignment="1">
      <alignment horizontal="center" vertical="center"/>
    </xf>
    <xf numFmtId="165" fontId="48" fillId="0" borderId="6" xfId="1" applyNumberFormat="1" applyFont="1" applyBorder="1" applyAlignment="1">
      <alignment horizontal="center" vertical="center"/>
    </xf>
    <xf numFmtId="3" fontId="48" fillId="0" borderId="6" xfId="0" applyNumberFormat="1" applyFont="1" applyBorder="1" applyAlignment="1">
      <alignment horizontal="center"/>
    </xf>
    <xf numFmtId="0" fontId="48" fillId="0" borderId="44" xfId="0" applyFont="1" applyFill="1" applyBorder="1" applyAlignment="1">
      <alignment horizontal="center"/>
    </xf>
    <xf numFmtId="0" fontId="48" fillId="0" borderId="7" xfId="0" applyFont="1" applyBorder="1" applyAlignment="1">
      <alignment horizontal="center"/>
    </xf>
    <xf numFmtId="164" fontId="48" fillId="0" borderId="10" xfId="0" applyNumberFormat="1" applyFont="1" applyBorder="1" applyAlignment="1">
      <alignment horizontal="center"/>
    </xf>
    <xf numFmtId="0" fontId="48" fillId="0" borderId="10" xfId="0" applyFont="1" applyBorder="1" applyAlignment="1">
      <alignment horizontal="center" vertical="center"/>
    </xf>
    <xf numFmtId="165" fontId="48" fillId="0" borderId="10" xfId="1" applyNumberFormat="1" applyFont="1" applyBorder="1" applyAlignment="1">
      <alignment horizontal="center" vertical="center"/>
    </xf>
    <xf numFmtId="3" fontId="48" fillId="0" borderId="10" xfId="0" applyNumberFormat="1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3" fillId="0" borderId="24" xfId="0" applyFont="1" applyBorder="1" applyAlignment="1">
      <alignment horizontal="center" vertical="center"/>
    </xf>
    <xf numFmtId="3" fontId="45" fillId="0" borderId="28" xfId="0" applyNumberFormat="1" applyFont="1" applyBorder="1" applyAlignment="1">
      <alignment horizontal="center" wrapText="1"/>
    </xf>
    <xf numFmtId="164" fontId="45" fillId="0" borderId="13" xfId="0" applyNumberFormat="1" applyFont="1" applyBorder="1" applyAlignment="1">
      <alignment horizontal="center" wrapText="1"/>
    </xf>
    <xf numFmtId="0" fontId="45" fillId="0" borderId="13" xfId="0" applyFont="1" applyBorder="1" applyAlignment="1">
      <alignment horizontal="center"/>
    </xf>
    <xf numFmtId="0" fontId="45" fillId="0" borderId="13" xfId="0" applyFont="1" applyBorder="1" applyAlignment="1">
      <alignment horizontal="center" wrapText="1"/>
    </xf>
    <xf numFmtId="0" fontId="45" fillId="0" borderId="13" xfId="0" applyFont="1" applyBorder="1" applyAlignment="1">
      <alignment horizontal="center" vertical="center" wrapText="1"/>
    </xf>
    <xf numFmtId="165" fontId="45" fillId="0" borderId="13" xfId="1" applyNumberFormat="1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wrapText="1"/>
    </xf>
    <xf numFmtId="0" fontId="45" fillId="0" borderId="5" xfId="0" applyFont="1" applyBorder="1" applyAlignment="1">
      <alignment horizontal="center" vertical="center" wrapText="1"/>
    </xf>
    <xf numFmtId="165" fontId="45" fillId="0" borderId="47" xfId="1" applyNumberFormat="1" applyFont="1" applyBorder="1" applyAlignment="1">
      <alignment horizontal="center" vertical="center" wrapText="1"/>
    </xf>
    <xf numFmtId="164" fontId="45" fillId="0" borderId="48" xfId="0" applyNumberFormat="1" applyFont="1" applyBorder="1" applyAlignment="1">
      <alignment horizontal="center" wrapText="1"/>
    </xf>
    <xf numFmtId="0" fontId="45" fillId="0" borderId="9" xfId="0" applyFont="1" applyBorder="1" applyAlignment="1">
      <alignment horizontal="center"/>
    </xf>
    <xf numFmtId="0" fontId="45" fillId="0" borderId="9" xfId="0" applyFont="1" applyBorder="1" applyAlignment="1">
      <alignment horizontal="center" wrapText="1"/>
    </xf>
    <xf numFmtId="0" fontId="45" fillId="0" borderId="9" xfId="0" applyFont="1" applyBorder="1" applyAlignment="1">
      <alignment horizontal="center" vertical="center" wrapText="1"/>
    </xf>
    <xf numFmtId="165" fontId="45" fillId="0" borderId="49" xfId="1" applyNumberFormat="1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165" fontId="45" fillId="0" borderId="27" xfId="1" applyNumberFormat="1" applyFont="1" applyBorder="1" applyAlignment="1">
      <alignment horizontal="center" vertical="center" wrapText="1"/>
    </xf>
    <xf numFmtId="0" fontId="43" fillId="0" borderId="22" xfId="0" applyFont="1" applyBorder="1" applyAlignment="1"/>
    <xf numFmtId="0" fontId="43" fillId="0" borderId="42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/>
    </xf>
    <xf numFmtId="14" fontId="46" fillId="0" borderId="6" xfId="0" applyNumberFormat="1" applyFont="1" applyBorder="1" applyAlignment="1">
      <alignment horizontal="center"/>
    </xf>
    <xf numFmtId="0" fontId="43" fillId="0" borderId="6" xfId="0" applyFont="1" applyBorder="1" applyAlignment="1"/>
    <xf numFmtId="14" fontId="46" fillId="0" borderId="10" xfId="0" applyNumberFormat="1" applyFont="1" applyBorder="1" applyAlignment="1">
      <alignment horizontal="center"/>
    </xf>
    <xf numFmtId="0" fontId="48" fillId="0" borderId="52" xfId="0" applyFont="1" applyFill="1" applyBorder="1" applyAlignment="1">
      <alignment horizontal="center"/>
    </xf>
    <xf numFmtId="0" fontId="43" fillId="0" borderId="10" xfId="0" applyFont="1" applyBorder="1" applyAlignment="1"/>
    <xf numFmtId="164" fontId="48" fillId="0" borderId="22" xfId="0" applyNumberFormat="1" applyFont="1" applyBorder="1" applyAlignment="1">
      <alignment horizontal="center" vertical="center" wrapText="1"/>
    </xf>
    <xf numFmtId="0" fontId="47" fillId="0" borderId="0" xfId="0" applyFont="1"/>
    <xf numFmtId="0" fontId="43" fillId="0" borderId="22" xfId="0" applyFont="1" applyBorder="1" applyAlignment="1">
      <alignment horizontal="center" vertical="center"/>
    </xf>
    <xf numFmtId="0" fontId="48" fillId="0" borderId="22" xfId="0" applyFont="1" applyFill="1" applyBorder="1" applyAlignment="1">
      <alignment horizontal="center" wrapText="1"/>
    </xf>
    <xf numFmtId="14" fontId="47" fillId="0" borderId="21" xfId="0" applyNumberFormat="1" applyFont="1" applyBorder="1" applyAlignment="1">
      <alignment horizontal="center"/>
    </xf>
    <xf numFmtId="0" fontId="48" fillId="0" borderId="6" xfId="0" applyFont="1" applyFill="1" applyBorder="1" applyAlignment="1">
      <alignment horizontal="center" wrapText="1"/>
    </xf>
    <xf numFmtId="164" fontId="48" fillId="0" borderId="6" xfId="0" applyNumberFormat="1" applyFont="1" applyBorder="1" applyAlignment="1">
      <alignment horizontal="center" vertical="center" wrapText="1"/>
    </xf>
    <xf numFmtId="3" fontId="48" fillId="0" borderId="6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3" fontId="48" fillId="0" borderId="22" xfId="0" applyNumberFormat="1" applyFont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164" fontId="48" fillId="0" borderId="10" xfId="0" applyNumberFormat="1" applyFont="1" applyBorder="1" applyAlignment="1">
      <alignment horizontal="center" vertical="center" wrapText="1"/>
    </xf>
    <xf numFmtId="3" fontId="48" fillId="0" borderId="10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/>
    </xf>
    <xf numFmtId="3" fontId="45" fillId="0" borderId="21" xfId="0" applyNumberFormat="1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14" fontId="43" fillId="0" borderId="6" xfId="0" applyNumberFormat="1" applyFont="1" applyBorder="1" applyAlignment="1">
      <alignment horizontal="center" vertical="center"/>
    </xf>
    <xf numFmtId="0" fontId="48" fillId="0" borderId="44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14" fontId="43" fillId="0" borderId="22" xfId="0" applyNumberFormat="1" applyFont="1" applyBorder="1" applyAlignment="1">
      <alignment horizontal="center" vertical="center"/>
    </xf>
    <xf numFmtId="0" fontId="48" fillId="0" borderId="40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/>
    </xf>
    <xf numFmtId="14" fontId="43" fillId="0" borderId="10" xfId="0" applyNumberFormat="1" applyFont="1" applyBorder="1" applyAlignment="1">
      <alignment horizontal="center" vertical="center"/>
    </xf>
    <xf numFmtId="0" fontId="48" fillId="0" borderId="5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4" fontId="47" fillId="0" borderId="21" xfId="0" applyNumberFormat="1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4" fillId="0" borderId="21" xfId="0" applyNumberFormat="1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14" fontId="43" fillId="0" borderId="21" xfId="0" applyNumberFormat="1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53" xfId="0" applyFont="1" applyBorder="1" applyAlignment="1">
      <alignment horizontal="center" vertical="center"/>
    </xf>
    <xf numFmtId="3" fontId="45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14" fontId="47" fillId="0" borderId="13" xfId="0" applyNumberFormat="1" applyFont="1" applyBorder="1" applyAlignment="1">
      <alignment horizontal="center" vertical="center"/>
    </xf>
    <xf numFmtId="0" fontId="45" fillId="0" borderId="14" xfId="0" applyFont="1" applyBorder="1" applyAlignment="1">
      <alignment horizontal="center" wrapText="1"/>
    </xf>
    <xf numFmtId="0" fontId="47" fillId="0" borderId="45" xfId="0" applyFont="1" applyBorder="1" applyAlignment="1">
      <alignment horizontal="center" vertical="center"/>
    </xf>
    <xf numFmtId="3" fontId="45" fillId="0" borderId="51" xfId="0" applyNumberFormat="1" applyFont="1" applyBorder="1" applyAlignment="1">
      <alignment horizontal="center" vertical="center" wrapText="1"/>
    </xf>
    <xf numFmtId="164" fontId="48" fillId="0" borderId="21" xfId="0" applyNumberFormat="1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165" fontId="48" fillId="0" borderId="21" xfId="1" applyNumberFormat="1" applyFont="1" applyBorder="1" applyAlignment="1">
      <alignment horizontal="center" vertical="center" wrapText="1"/>
    </xf>
    <xf numFmtId="164" fontId="45" fillId="0" borderId="21" xfId="0" applyNumberFormat="1" applyFont="1" applyBorder="1" applyAlignment="1">
      <alignment horizontal="center" vertical="center" wrapText="1"/>
    </xf>
    <xf numFmtId="164" fontId="44" fillId="0" borderId="18" xfId="0" applyNumberFormat="1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165" fontId="54" fillId="0" borderId="22" xfId="1" applyNumberFormat="1" applyFont="1" applyBorder="1" applyAlignment="1">
      <alignment horizontal="center" vertical="center" wrapText="1"/>
    </xf>
    <xf numFmtId="164" fontId="54" fillId="0" borderId="22" xfId="0" applyNumberFormat="1" applyFont="1" applyBorder="1" applyAlignment="1">
      <alignment horizontal="center" vertical="center" wrapText="1"/>
    </xf>
    <xf numFmtId="3" fontId="54" fillId="0" borderId="22" xfId="0" applyNumberFormat="1" applyFont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14" fontId="53" fillId="0" borderId="22" xfId="0" applyNumberFormat="1" applyFont="1" applyBorder="1" applyAlignment="1">
      <alignment horizontal="center" vertical="center" wrapText="1"/>
    </xf>
    <xf numFmtId="14" fontId="55" fillId="0" borderId="22" xfId="0" applyNumberFormat="1" applyFont="1" applyBorder="1" applyAlignment="1">
      <alignment horizontal="center" vertical="center" wrapText="1"/>
    </xf>
    <xf numFmtId="3" fontId="54" fillId="0" borderId="28" xfId="0" applyNumberFormat="1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165" fontId="56" fillId="0" borderId="27" xfId="1" applyNumberFormat="1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164" fontId="54" fillId="0" borderId="13" xfId="0" applyNumberFormat="1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165" fontId="54" fillId="0" borderId="13" xfId="1" applyNumberFormat="1" applyFont="1" applyBorder="1" applyAlignment="1">
      <alignment horizontal="center" vertical="center" wrapText="1"/>
    </xf>
    <xf numFmtId="3" fontId="54" fillId="0" borderId="18" xfId="0" applyNumberFormat="1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14" fontId="53" fillId="0" borderId="18" xfId="0" applyNumberFormat="1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164" fontId="54" fillId="0" borderId="6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165" fontId="54" fillId="0" borderId="6" xfId="1" applyNumberFormat="1" applyFont="1" applyBorder="1" applyAlignment="1">
      <alignment horizontal="center" vertical="center" wrapText="1"/>
    </xf>
    <xf numFmtId="3" fontId="54" fillId="0" borderId="6" xfId="0" applyNumberFormat="1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14" fontId="53" fillId="0" borderId="6" xfId="0" applyNumberFormat="1" applyFont="1" applyBorder="1" applyAlignment="1">
      <alignment horizontal="center" vertical="center" wrapText="1"/>
    </xf>
    <xf numFmtId="0" fontId="54" fillId="0" borderId="44" xfId="0" applyFont="1" applyFill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164" fontId="54" fillId="0" borderId="10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165" fontId="54" fillId="0" borderId="10" xfId="1" applyNumberFormat="1" applyFont="1" applyBorder="1" applyAlignment="1">
      <alignment horizontal="center" vertical="center" wrapText="1"/>
    </xf>
    <xf numFmtId="3" fontId="54" fillId="0" borderId="10" xfId="0" applyNumberFormat="1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14" fontId="53" fillId="0" borderId="10" xfId="0" applyNumberFormat="1" applyFont="1" applyBorder="1" applyAlignment="1">
      <alignment horizontal="center" vertical="center" wrapText="1"/>
    </xf>
    <xf numFmtId="0" fontId="54" fillId="0" borderId="52" xfId="0" applyFont="1" applyFill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165" fontId="56" fillId="0" borderId="40" xfId="1" applyNumberFormat="1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3" fontId="54" fillId="0" borderId="51" xfId="0" applyNumberFormat="1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14" fontId="53" fillId="0" borderId="21" xfId="0" applyNumberFormat="1" applyFont="1" applyBorder="1" applyAlignment="1">
      <alignment horizontal="center" vertical="center" wrapText="1"/>
    </xf>
    <xf numFmtId="0" fontId="54" fillId="0" borderId="43" xfId="0" applyFont="1" applyBorder="1" applyAlignment="1">
      <alignment horizontal="center" vertical="center" wrapText="1"/>
    </xf>
    <xf numFmtId="14" fontId="55" fillId="0" borderId="6" xfId="0" applyNumberFormat="1" applyFont="1" applyBorder="1" applyAlignment="1">
      <alignment horizontal="center" vertical="center" wrapText="1"/>
    </xf>
    <xf numFmtId="14" fontId="55" fillId="0" borderId="10" xfId="0" applyNumberFormat="1" applyFont="1" applyBorder="1" applyAlignment="1">
      <alignment horizontal="center" vertical="center" wrapText="1"/>
    </xf>
    <xf numFmtId="164" fontId="45" fillId="0" borderId="21" xfId="0" applyNumberFormat="1" applyFont="1" applyBorder="1" applyAlignment="1">
      <alignment horizontal="center" wrapText="1"/>
    </xf>
    <xf numFmtId="0" fontId="43" fillId="0" borderId="0" xfId="0" applyFont="1" applyBorder="1"/>
    <xf numFmtId="16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center" wrapText="1"/>
    </xf>
    <xf numFmtId="165" fontId="45" fillId="0" borderId="0" xfId="1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14" fontId="46" fillId="0" borderId="0" xfId="0" applyNumberFormat="1" applyFont="1" applyBorder="1" applyAlignment="1">
      <alignment horizontal="center"/>
    </xf>
    <xf numFmtId="164" fontId="44" fillId="0" borderId="0" xfId="0" applyNumberFormat="1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/>
    </xf>
    <xf numFmtId="165" fontId="45" fillId="0" borderId="3" xfId="1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64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65" fontId="36" fillId="0" borderId="3" xfId="1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wrapText="1"/>
    </xf>
    <xf numFmtId="0" fontId="45" fillId="0" borderId="50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 wrapText="1"/>
    </xf>
    <xf numFmtId="0" fontId="15" fillId="0" borderId="22" xfId="0" applyFont="1" applyBorder="1"/>
    <xf numFmtId="0" fontId="17" fillId="0" borderId="23" xfId="0" applyFont="1" applyBorder="1" applyAlignment="1">
      <alignment horizontal="center" wrapText="1"/>
    </xf>
    <xf numFmtId="0" fontId="19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14" fontId="47" fillId="0" borderId="22" xfId="0" applyNumberFormat="1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65" fontId="57" fillId="0" borderId="31" xfId="1" applyNumberFormat="1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wrapText="1"/>
    </xf>
    <xf numFmtId="0" fontId="57" fillId="0" borderId="2" xfId="0" applyFont="1" applyBorder="1" applyAlignment="1">
      <alignment horizontal="center" vertical="center" wrapText="1"/>
    </xf>
    <xf numFmtId="165" fontId="57" fillId="0" borderId="3" xfId="1" applyNumberFormat="1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wrapText="1"/>
    </xf>
    <xf numFmtId="0" fontId="57" fillId="0" borderId="16" xfId="0" applyFont="1" applyBorder="1" applyAlignment="1">
      <alignment horizontal="center" vertical="center" wrapText="1"/>
    </xf>
    <xf numFmtId="165" fontId="57" fillId="0" borderId="34" xfId="1" applyNumberFormat="1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165" fontId="48" fillId="0" borderId="0" xfId="1" applyNumberFormat="1" applyFont="1" applyBorder="1" applyAlignment="1">
      <alignment horizontal="center" vertical="center"/>
    </xf>
    <xf numFmtId="3" fontId="48" fillId="0" borderId="0" xfId="0" applyNumberFormat="1" applyFont="1" applyBorder="1" applyAlignment="1">
      <alignment horizontal="center"/>
    </xf>
    <xf numFmtId="14" fontId="43" fillId="0" borderId="0" xfId="0" applyNumberFormat="1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165" fontId="17" fillId="0" borderId="41" xfId="1" applyNumberFormat="1" applyFont="1" applyBorder="1" applyAlignment="1">
      <alignment horizontal="center" vertical="center"/>
    </xf>
    <xf numFmtId="14" fontId="18" fillId="0" borderId="22" xfId="0" applyNumberFormat="1" applyFont="1" applyBorder="1" applyAlignment="1">
      <alignment horizontal="center"/>
    </xf>
    <xf numFmtId="0" fontId="47" fillId="0" borderId="55" xfId="0" applyFont="1" applyBorder="1" applyAlignment="1">
      <alignment horizontal="center" vertical="center"/>
    </xf>
    <xf numFmtId="165" fontId="36" fillId="0" borderId="58" xfId="1" applyNumberFormat="1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165" fontId="45" fillId="0" borderId="13" xfId="1" applyNumberFormat="1" applyFont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/>
    </xf>
    <xf numFmtId="14" fontId="43" fillId="0" borderId="13" xfId="0" applyNumberFormat="1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8" fillId="0" borderId="40" xfId="0" applyFont="1" applyBorder="1" applyAlignment="1">
      <alignment horizontal="center"/>
    </xf>
    <xf numFmtId="0" fontId="43" fillId="0" borderId="13" xfId="0" applyFont="1" applyBorder="1" applyAlignment="1"/>
    <xf numFmtId="0" fontId="48" fillId="0" borderId="14" xfId="0" applyFont="1" applyBorder="1" applyAlignment="1">
      <alignment horizontal="center"/>
    </xf>
    <xf numFmtId="165" fontId="45" fillId="0" borderId="27" xfId="1" applyNumberFormat="1" applyFont="1" applyBorder="1" applyAlignment="1">
      <alignment horizontal="center" vertical="center"/>
    </xf>
    <xf numFmtId="3" fontId="48" fillId="0" borderId="5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3" fontId="17" fillId="0" borderId="28" xfId="0" applyNumberFormat="1" applyFont="1" applyBorder="1" applyAlignment="1">
      <alignment horizontal="center" wrapText="1"/>
    </xf>
    <xf numFmtId="165" fontId="58" fillId="0" borderId="47" xfId="1" applyNumberFormat="1" applyFont="1" applyBorder="1" applyAlignment="1">
      <alignment horizontal="center" vertical="center" wrapText="1"/>
    </xf>
    <xf numFmtId="165" fontId="59" fillId="0" borderId="49" xfId="1" applyNumberFormat="1" applyFont="1" applyBorder="1" applyAlignment="1">
      <alignment horizontal="center" vertical="center" wrapText="1"/>
    </xf>
    <xf numFmtId="165" fontId="59" fillId="0" borderId="27" xfId="1" applyNumberFormat="1" applyFont="1" applyBorder="1" applyAlignment="1">
      <alignment horizontal="center" vertical="center" wrapText="1"/>
    </xf>
    <xf numFmtId="3" fontId="17" fillId="0" borderId="28" xfId="0" applyNumberFormat="1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65" fontId="60" fillId="0" borderId="41" xfId="1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165" fontId="60" fillId="0" borderId="60" xfId="1" applyNumberFormat="1" applyFont="1" applyBorder="1" applyAlignment="1">
      <alignment horizontal="center" vertical="center" wrapText="1"/>
    </xf>
    <xf numFmtId="165" fontId="61" fillId="0" borderId="61" xfId="1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164" fontId="62" fillId="0" borderId="13" xfId="0" applyNumberFormat="1" applyFont="1" applyBorder="1" applyAlignment="1">
      <alignment horizontal="left" vertical="center" wrapText="1"/>
    </xf>
    <xf numFmtId="0" fontId="36" fillId="0" borderId="13" xfId="0" applyFont="1" applyBorder="1" applyAlignment="1">
      <alignment horizontal="center"/>
    </xf>
    <xf numFmtId="0" fontId="36" fillId="0" borderId="13" xfId="0" applyFont="1" applyBorder="1" applyAlignment="1">
      <alignment horizontal="center" wrapText="1"/>
    </xf>
    <xf numFmtId="3" fontId="36" fillId="0" borderId="13" xfId="0" applyNumberFormat="1" applyFont="1" applyBorder="1" applyAlignment="1">
      <alignment horizontal="center" vertical="center" wrapText="1"/>
    </xf>
    <xf numFmtId="165" fontId="36" fillId="0" borderId="13" xfId="1" applyNumberFormat="1" applyFont="1" applyBorder="1" applyAlignment="1">
      <alignment horizontal="center" vertical="center" wrapText="1"/>
    </xf>
    <xf numFmtId="3" fontId="36" fillId="0" borderId="13" xfId="0" applyNumberFormat="1" applyFont="1" applyBorder="1" applyAlignment="1">
      <alignment horizontal="center" wrapText="1"/>
    </xf>
    <xf numFmtId="0" fontId="31" fillId="0" borderId="13" xfId="0" applyFont="1" applyBorder="1" applyAlignment="1">
      <alignment horizontal="center"/>
    </xf>
    <xf numFmtId="14" fontId="63" fillId="0" borderId="13" xfId="0" applyNumberFormat="1" applyFont="1" applyBorder="1" applyAlignment="1">
      <alignment horizontal="center"/>
    </xf>
    <xf numFmtId="0" fontId="31" fillId="0" borderId="13" xfId="0" applyFont="1" applyBorder="1"/>
    <xf numFmtId="0" fontId="36" fillId="0" borderId="14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 wrapText="1"/>
    </xf>
    <xf numFmtId="3" fontId="17" fillId="0" borderId="18" xfId="0" applyNumberFormat="1" applyFont="1" applyBorder="1" applyAlignment="1">
      <alignment horizontal="center" vertical="center" wrapText="1"/>
    </xf>
    <xf numFmtId="165" fontId="17" fillId="0" borderId="18" xfId="1" applyNumberFormat="1" applyFont="1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0" fontId="15" fillId="0" borderId="18" xfId="0" applyFont="1" applyBorder="1"/>
    <xf numFmtId="0" fontId="17" fillId="0" borderId="19" xfId="0" applyFont="1" applyBorder="1" applyAlignment="1">
      <alignment horizontal="center" wrapText="1"/>
    </xf>
    <xf numFmtId="165" fontId="60" fillId="0" borderId="3" xfId="1" applyNumberFormat="1" applyFont="1" applyBorder="1" applyAlignment="1">
      <alignment horizontal="center" vertical="center" wrapText="1"/>
    </xf>
    <xf numFmtId="165" fontId="60" fillId="0" borderId="34" xfId="1" applyNumberFormat="1" applyFont="1" applyBorder="1" applyAlignment="1">
      <alignment horizontal="center" vertical="center" wrapText="1"/>
    </xf>
    <xf numFmtId="165" fontId="52" fillId="0" borderId="60" xfId="1" applyNumberFormat="1" applyFont="1" applyBorder="1" applyAlignment="1">
      <alignment horizontal="center" vertical="center" wrapText="1"/>
    </xf>
    <xf numFmtId="165" fontId="52" fillId="0" borderId="61" xfId="1" applyNumberFormat="1" applyFont="1" applyBorder="1" applyAlignment="1">
      <alignment horizontal="center" vertical="center" wrapText="1"/>
    </xf>
    <xf numFmtId="165" fontId="52" fillId="0" borderId="41" xfId="1" applyNumberFormat="1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/>
    </xf>
    <xf numFmtId="164" fontId="65" fillId="0" borderId="18" xfId="0" applyNumberFormat="1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/>
    </xf>
    <xf numFmtId="0" fontId="66" fillId="0" borderId="18" xfId="0" applyFont="1" applyBorder="1" applyAlignment="1">
      <alignment horizontal="center" vertical="center" wrapText="1"/>
    </xf>
    <xf numFmtId="3" fontId="66" fillId="0" borderId="18" xfId="0" applyNumberFormat="1" applyFont="1" applyBorder="1" applyAlignment="1">
      <alignment horizontal="center" vertical="center" wrapText="1"/>
    </xf>
    <xf numFmtId="165" fontId="66" fillId="0" borderId="18" xfId="1" applyNumberFormat="1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/>
    </xf>
    <xf numFmtId="14" fontId="64" fillId="0" borderId="18" xfId="0" applyNumberFormat="1" applyFont="1" applyBorder="1" applyAlignment="1">
      <alignment horizontal="center" vertical="center"/>
    </xf>
    <xf numFmtId="0" fontId="66" fillId="0" borderId="18" xfId="0" applyFont="1" applyBorder="1" applyAlignment="1">
      <alignment horizontal="center" wrapText="1"/>
    </xf>
    <xf numFmtId="0" fontId="66" fillId="0" borderId="19" xfId="0" applyFont="1" applyBorder="1" applyAlignment="1">
      <alignment horizontal="center" wrapText="1"/>
    </xf>
    <xf numFmtId="0" fontId="64" fillId="0" borderId="0" xfId="0" applyFont="1"/>
    <xf numFmtId="0" fontId="36" fillId="0" borderId="3" xfId="0" applyFont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165" fontId="36" fillId="0" borderId="13" xfId="1" applyNumberFormat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4" fontId="63" fillId="0" borderId="13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164" fontId="62" fillId="0" borderId="1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42" fillId="3" borderId="6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52" fillId="0" borderId="5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164" fontId="45" fillId="0" borderId="1" xfId="0" applyNumberFormat="1" applyFont="1" applyBorder="1" applyAlignment="1">
      <alignment horizontal="center" vertical="center" wrapText="1"/>
    </xf>
    <xf numFmtId="164" fontId="45" fillId="0" borderId="2" xfId="0" applyNumberFormat="1" applyFont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25" xfId="0" applyFont="1" applyBorder="1" applyAlignment="1">
      <alignment horizontal="center"/>
    </xf>
    <xf numFmtId="0" fontId="45" fillId="0" borderId="29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50" fillId="2" borderId="24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/>
    </xf>
    <xf numFmtId="0" fontId="50" fillId="2" borderId="39" xfId="0" applyFont="1" applyFill="1" applyBorder="1" applyAlignment="1">
      <alignment horizontal="center" vertical="center"/>
    </xf>
    <xf numFmtId="0" fontId="42" fillId="3" borderId="20" xfId="0" applyFont="1" applyFill="1" applyBorder="1" applyAlignment="1">
      <alignment horizontal="center" vertical="center"/>
    </xf>
    <xf numFmtId="0" fontId="42" fillId="3" borderId="22" xfId="0" applyFont="1" applyFill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/>
    </xf>
    <xf numFmtId="0" fontId="42" fillId="3" borderId="23" xfId="0" applyFont="1" applyFill="1" applyBorder="1" applyAlignment="1">
      <alignment horizontal="center" vertical="center"/>
    </xf>
    <xf numFmtId="0" fontId="50" fillId="2" borderId="45" xfId="0" applyFont="1" applyFill="1" applyBorder="1" applyAlignment="1">
      <alignment horizontal="center" vertical="center"/>
    </xf>
    <xf numFmtId="0" fontId="50" fillId="2" borderId="62" xfId="0" applyFont="1" applyFill="1" applyBorder="1" applyAlignment="1">
      <alignment horizontal="center" vertical="center"/>
    </xf>
    <xf numFmtId="0" fontId="50" fillId="2" borderId="63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center" wrapText="1"/>
    </xf>
    <xf numFmtId="0" fontId="45" fillId="0" borderId="64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67" fillId="0" borderId="29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7" fillId="0" borderId="31" xfId="0" applyFont="1" applyBorder="1" applyAlignment="1">
      <alignment horizontal="center" vertical="center"/>
    </xf>
    <xf numFmtId="0" fontId="67" fillId="0" borderId="32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7" fillId="0" borderId="33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67" fillId="0" borderId="34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165" fontId="2" fillId="0" borderId="22" xfId="1" applyNumberFormat="1" applyFont="1" applyBorder="1" applyAlignment="1">
      <alignment horizontal="center" vertical="center" wrapText="1"/>
    </xf>
    <xf numFmtId="0" fontId="68" fillId="0" borderId="22" xfId="0" applyFont="1" applyBorder="1" applyAlignment="1">
      <alignment horizontal="center"/>
    </xf>
    <xf numFmtId="164" fontId="7" fillId="0" borderId="22" xfId="0" applyNumberFormat="1" applyFont="1" applyBorder="1" applyAlignment="1">
      <alignment horizontal="left" vertical="center" wrapText="1"/>
    </xf>
    <xf numFmtId="0" fontId="31" fillId="0" borderId="65" xfId="0" applyFont="1" applyBorder="1" applyAlignment="1">
      <alignment horizontal="center" vertical="center"/>
    </xf>
    <xf numFmtId="164" fontId="62" fillId="0" borderId="26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3" fontId="36" fillId="0" borderId="26" xfId="0" applyNumberFormat="1" applyFont="1" applyBorder="1" applyAlignment="1">
      <alignment horizontal="center" vertical="center"/>
    </xf>
    <xf numFmtId="165" fontId="36" fillId="0" borderId="26" xfId="1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14" fontId="63" fillId="0" borderId="26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812659</xdr:colOff>
      <xdr:row>1</xdr:row>
      <xdr:rowOff>51739</xdr:rowOff>
    </xdr:from>
    <xdr:to>
      <xdr:col>2</xdr:col>
      <xdr:colOff>952500</xdr:colOff>
      <xdr:row>2</xdr:row>
      <xdr:rowOff>329046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795" y="259557"/>
          <a:ext cx="1057705" cy="6756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14400" y="6648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14400" y="6648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3</xdr:row>
      <xdr:rowOff>105115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166" y="621507"/>
          <a:ext cx="423859" cy="226558"/>
        </a:xfrm>
        <a:prstGeom prst="rect">
          <a:avLst/>
        </a:prstGeom>
      </xdr:spPr>
    </xdr:pic>
    <xdr:clientData/>
  </xdr:twoCellAnchor>
  <xdr:twoCellAnchor editAs="oneCell">
    <xdr:from>
      <xdr:col>2</xdr:col>
      <xdr:colOff>554182</xdr:colOff>
      <xdr:row>1</xdr:row>
      <xdr:rowOff>17318</xdr:rowOff>
    </xdr:from>
    <xdr:to>
      <xdr:col>3</xdr:col>
      <xdr:colOff>457200</xdr:colOff>
      <xdr:row>4</xdr:row>
      <xdr:rowOff>76540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57" y="217343"/>
          <a:ext cx="988868" cy="6307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762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762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554182</xdr:colOff>
      <xdr:row>1</xdr:row>
      <xdr:rowOff>17318</xdr:rowOff>
    </xdr:from>
    <xdr:to>
      <xdr:col>3</xdr:col>
      <xdr:colOff>171450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57" y="217343"/>
          <a:ext cx="703118" cy="7161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189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189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554182</xdr:colOff>
      <xdr:row>1</xdr:row>
      <xdr:rowOff>17318</xdr:rowOff>
    </xdr:from>
    <xdr:to>
      <xdr:col>3</xdr:col>
      <xdr:colOff>171450</xdr:colOff>
      <xdr:row>2</xdr:row>
      <xdr:rowOff>285750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57" y="217343"/>
          <a:ext cx="703118" cy="62085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1666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1666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291076</xdr:colOff>
      <xdr:row>1</xdr:row>
      <xdr:rowOff>11206</xdr:rowOff>
    </xdr:from>
    <xdr:to>
      <xdr:col>2</xdr:col>
      <xdr:colOff>851647</xdr:colOff>
      <xdr:row>3</xdr:row>
      <xdr:rowOff>16810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252" y="11206"/>
          <a:ext cx="560571" cy="5434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0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05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1</xdr:row>
      <xdr:rowOff>22412</xdr:rowOff>
    </xdr:from>
    <xdr:to>
      <xdr:col>2</xdr:col>
      <xdr:colOff>647701</xdr:colOff>
      <xdr:row>2</xdr:row>
      <xdr:rowOff>212912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2412"/>
          <a:ext cx="602877" cy="52667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24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24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291076</xdr:colOff>
      <xdr:row>1</xdr:row>
      <xdr:rowOff>11206</xdr:rowOff>
    </xdr:from>
    <xdr:to>
      <xdr:col>3</xdr:col>
      <xdr:colOff>51547</xdr:colOff>
      <xdr:row>2</xdr:row>
      <xdr:rowOff>226360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051" y="211231"/>
          <a:ext cx="560571" cy="54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96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96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666751</xdr:colOff>
      <xdr:row>0</xdr:row>
      <xdr:rowOff>301624</xdr:rowOff>
    </xdr:from>
    <xdr:to>
      <xdr:col>3</xdr:col>
      <xdr:colOff>829423</xdr:colOff>
      <xdr:row>3</xdr:row>
      <xdr:rowOff>22304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76" y="301624"/>
          <a:ext cx="956422" cy="8795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289430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198522</xdr:colOff>
      <xdr:row>1</xdr:row>
      <xdr:rowOff>47626</xdr:rowOff>
    </xdr:from>
    <xdr:to>
      <xdr:col>3</xdr:col>
      <xdr:colOff>147637</xdr:colOff>
      <xdr:row>2</xdr:row>
      <xdr:rowOff>272112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022" y="238126"/>
          <a:ext cx="1068303" cy="5881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66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66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9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9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289430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289430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8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8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554182</xdr:colOff>
      <xdr:row>1</xdr:row>
      <xdr:rowOff>17318</xdr:rowOff>
    </xdr:from>
    <xdr:to>
      <xdr:col>3</xdr:col>
      <xdr:colOff>457200</xdr:colOff>
      <xdr:row>2</xdr:row>
      <xdr:rowOff>295615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364" y="225136"/>
          <a:ext cx="994063" cy="62466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105115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166" y="621507"/>
          <a:ext cx="423859" cy="226558"/>
        </a:xfrm>
        <a:prstGeom prst="rect">
          <a:avLst/>
        </a:prstGeom>
      </xdr:spPr>
    </xdr:pic>
    <xdr:clientData/>
  </xdr:twoCellAnchor>
  <xdr:twoCellAnchor editAs="oneCell">
    <xdr:from>
      <xdr:col>1</xdr:col>
      <xdr:colOff>554182</xdr:colOff>
      <xdr:row>0</xdr:row>
      <xdr:rowOff>17318</xdr:rowOff>
    </xdr:from>
    <xdr:to>
      <xdr:col>3</xdr:col>
      <xdr:colOff>323850</xdr:colOff>
      <xdr:row>3</xdr:row>
      <xdr:rowOff>76540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57" y="217343"/>
          <a:ext cx="988868" cy="630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opLeftCell="A4" zoomScale="55" zoomScaleNormal="55" workbookViewId="0">
      <selection activeCell="D36" sqref="D36"/>
    </sheetView>
  </sheetViews>
  <sheetFormatPr defaultRowHeight="15" x14ac:dyDescent="0.25"/>
  <cols>
    <col min="2" max="2" width="13.7109375" customWidth="1"/>
    <col min="3" max="3" width="18.140625" customWidth="1"/>
    <col min="4" max="4" width="68.5703125" customWidth="1"/>
    <col min="5" max="12" width="18.140625" customWidth="1"/>
    <col min="13" max="13" width="48.42578125" customWidth="1"/>
    <col min="14" max="17" width="18.140625" customWidth="1"/>
    <col min="18" max="18" width="28.5703125" customWidth="1"/>
    <col min="19" max="19" width="18.140625" customWidth="1"/>
    <col min="20" max="20" width="27" customWidth="1"/>
    <col min="21" max="22" width="18.140625" customWidth="1"/>
  </cols>
  <sheetData>
    <row r="1" spans="2:22" ht="15.75" thickBot="1" x14ac:dyDescent="0.3"/>
    <row r="2" spans="2:22" ht="31.5" thickBot="1" x14ac:dyDescent="0.3">
      <c r="B2" s="513" t="s">
        <v>37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5"/>
    </row>
    <row r="3" spans="2:22" ht="30" customHeight="1" thickBot="1" x14ac:dyDescent="0.3">
      <c r="B3" s="516" t="s">
        <v>38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8"/>
    </row>
    <row r="4" spans="2:22" s="47" customFormat="1" ht="38.25" customHeight="1" x14ac:dyDescent="0.3">
      <c r="B4" s="519" t="s">
        <v>1</v>
      </c>
      <c r="C4" s="511" t="s">
        <v>2</v>
      </c>
      <c r="D4" s="511" t="s">
        <v>3</v>
      </c>
      <c r="E4" s="511" t="s">
        <v>4</v>
      </c>
      <c r="F4" s="511" t="s">
        <v>5</v>
      </c>
      <c r="G4" s="511" t="s">
        <v>6</v>
      </c>
      <c r="H4" s="511" t="s">
        <v>7</v>
      </c>
      <c r="I4" s="521" t="s">
        <v>8</v>
      </c>
      <c r="J4" s="511" t="s">
        <v>9</v>
      </c>
      <c r="K4" s="511" t="s">
        <v>10</v>
      </c>
      <c r="L4" s="511" t="s">
        <v>11</v>
      </c>
      <c r="M4" s="521" t="s">
        <v>12</v>
      </c>
      <c r="N4" s="521"/>
      <c r="O4" s="521"/>
      <c r="P4" s="521"/>
      <c r="Q4" s="511" t="s">
        <v>13</v>
      </c>
      <c r="R4" s="511"/>
      <c r="S4" s="521" t="s">
        <v>14</v>
      </c>
      <c r="T4" s="521"/>
      <c r="U4" s="521" t="s">
        <v>15</v>
      </c>
      <c r="V4" s="523"/>
    </row>
    <row r="5" spans="2:22" s="47" customFormat="1" ht="41.25" thickBot="1" x14ac:dyDescent="0.35">
      <c r="B5" s="520"/>
      <c r="C5" s="512"/>
      <c r="D5" s="512"/>
      <c r="E5" s="512"/>
      <c r="F5" s="512"/>
      <c r="G5" s="512"/>
      <c r="H5" s="512"/>
      <c r="I5" s="522"/>
      <c r="J5" s="512"/>
      <c r="K5" s="512"/>
      <c r="L5" s="512"/>
      <c r="M5" s="130" t="s">
        <v>16</v>
      </c>
      <c r="N5" s="131" t="s">
        <v>17</v>
      </c>
      <c r="O5" s="131" t="s">
        <v>18</v>
      </c>
      <c r="P5" s="131" t="s">
        <v>19</v>
      </c>
      <c r="Q5" s="130" t="s">
        <v>20</v>
      </c>
      <c r="R5" s="130" t="s">
        <v>21</v>
      </c>
      <c r="S5" s="130" t="s">
        <v>20</v>
      </c>
      <c r="T5" s="130" t="s">
        <v>21</v>
      </c>
      <c r="U5" s="130" t="s">
        <v>20</v>
      </c>
      <c r="V5" s="132" t="s">
        <v>21</v>
      </c>
    </row>
    <row r="6" spans="2:22" s="112" customFormat="1" ht="33" customHeight="1" thickBot="1" x14ac:dyDescent="0.4">
      <c r="B6" s="113"/>
      <c r="C6" s="114"/>
      <c r="D6" s="115" t="s">
        <v>22</v>
      </c>
      <c r="E6" s="115"/>
      <c r="F6" s="115"/>
      <c r="G6" s="116">
        <v>644357</v>
      </c>
      <c r="H6" s="117"/>
      <c r="I6" s="118"/>
      <c r="J6" s="118"/>
      <c r="K6" s="119"/>
      <c r="L6" s="115"/>
      <c r="M6" s="115"/>
      <c r="N6" s="115"/>
      <c r="O6" s="115"/>
      <c r="P6" s="115"/>
      <c r="Q6" s="120"/>
      <c r="R6" s="120"/>
      <c r="S6" s="115"/>
      <c r="T6" s="115"/>
      <c r="U6" s="115"/>
      <c r="V6" s="121"/>
    </row>
    <row r="7" spans="2:22" s="47" customFormat="1" ht="40.5" x14ac:dyDescent="0.3">
      <c r="B7" s="60">
        <v>1</v>
      </c>
      <c r="C7" s="63">
        <v>43132</v>
      </c>
      <c r="D7" s="53" t="s">
        <v>39</v>
      </c>
      <c r="E7" s="53">
        <v>33660</v>
      </c>
      <c r="F7" s="53">
        <v>3459222</v>
      </c>
      <c r="G7" s="54">
        <v>50000</v>
      </c>
      <c r="H7" s="64" t="s">
        <v>40</v>
      </c>
      <c r="I7" s="65" t="s">
        <v>24</v>
      </c>
      <c r="J7" s="65" t="s">
        <v>25</v>
      </c>
      <c r="K7" s="66" t="s">
        <v>26</v>
      </c>
      <c r="L7" s="53" t="s">
        <v>25</v>
      </c>
      <c r="M7" s="53" t="s">
        <v>41</v>
      </c>
      <c r="N7" s="53" t="s">
        <v>42</v>
      </c>
      <c r="O7" s="53" t="s">
        <v>28</v>
      </c>
      <c r="P7" s="53" t="s">
        <v>27</v>
      </c>
      <c r="Q7" s="65" t="s">
        <v>43</v>
      </c>
      <c r="R7" s="67" t="s">
        <v>44</v>
      </c>
      <c r="S7" s="53" t="s">
        <v>45</v>
      </c>
      <c r="T7" s="53" t="s">
        <v>46</v>
      </c>
      <c r="U7" s="53"/>
      <c r="V7" s="68"/>
    </row>
    <row r="8" spans="2:22" s="47" customFormat="1" ht="40.5" x14ac:dyDescent="0.3">
      <c r="B8" s="61">
        <f t="shared" ref="B8:B17" si="0">B7+1</f>
        <v>2</v>
      </c>
      <c r="C8" s="69">
        <v>43132</v>
      </c>
      <c r="D8" s="55" t="s">
        <v>39</v>
      </c>
      <c r="E8" s="55">
        <v>33657</v>
      </c>
      <c r="F8" s="55">
        <v>3459223</v>
      </c>
      <c r="G8" s="56">
        <v>50000</v>
      </c>
      <c r="H8" s="70" t="s">
        <v>47</v>
      </c>
      <c r="I8" s="71" t="s">
        <v>24</v>
      </c>
      <c r="J8" s="71" t="s">
        <v>25</v>
      </c>
      <c r="K8" s="72" t="s">
        <v>31</v>
      </c>
      <c r="L8" s="55" t="s">
        <v>25</v>
      </c>
      <c r="M8" s="55" t="s">
        <v>41</v>
      </c>
      <c r="N8" s="55" t="s">
        <v>42</v>
      </c>
      <c r="O8" s="55" t="s">
        <v>28</v>
      </c>
      <c r="P8" s="55" t="s">
        <v>27</v>
      </c>
      <c r="Q8" s="71" t="s">
        <v>43</v>
      </c>
      <c r="R8" s="71" t="s">
        <v>44</v>
      </c>
      <c r="S8" s="55" t="s">
        <v>48</v>
      </c>
      <c r="T8" s="55" t="s">
        <v>49</v>
      </c>
      <c r="U8" s="55"/>
      <c r="V8" s="74"/>
    </row>
    <row r="9" spans="2:22" s="47" customFormat="1" ht="40.5" x14ac:dyDescent="0.3">
      <c r="B9" s="61">
        <f t="shared" si="0"/>
        <v>3</v>
      </c>
      <c r="C9" s="69">
        <v>43132</v>
      </c>
      <c r="D9" s="55" t="s">
        <v>50</v>
      </c>
      <c r="E9" s="55">
        <v>33652</v>
      </c>
      <c r="F9" s="55">
        <v>3460904</v>
      </c>
      <c r="G9" s="56">
        <v>45000</v>
      </c>
      <c r="H9" s="70" t="s">
        <v>51</v>
      </c>
      <c r="I9" s="71" t="s">
        <v>24</v>
      </c>
      <c r="J9" s="71" t="s">
        <v>25</v>
      </c>
      <c r="K9" s="72" t="s">
        <v>31</v>
      </c>
      <c r="L9" s="55" t="s">
        <v>25</v>
      </c>
      <c r="M9" s="55" t="s">
        <v>52</v>
      </c>
      <c r="N9" s="55" t="s">
        <v>53</v>
      </c>
      <c r="O9" s="55" t="s">
        <v>54</v>
      </c>
      <c r="P9" s="55" t="s">
        <v>55</v>
      </c>
      <c r="Q9" s="71" t="s">
        <v>56</v>
      </c>
      <c r="R9" s="71" t="s">
        <v>57</v>
      </c>
      <c r="S9" s="55" t="s">
        <v>58</v>
      </c>
      <c r="T9" s="55" t="s">
        <v>59</v>
      </c>
      <c r="U9" s="55"/>
      <c r="V9" s="74"/>
    </row>
    <row r="10" spans="2:22" s="47" customFormat="1" ht="40.5" x14ac:dyDescent="0.3">
      <c r="B10" s="61">
        <f t="shared" si="0"/>
        <v>4</v>
      </c>
      <c r="C10" s="69">
        <v>43132</v>
      </c>
      <c r="D10" s="55" t="s">
        <v>60</v>
      </c>
      <c r="E10" s="55">
        <v>33653</v>
      </c>
      <c r="F10" s="57">
        <v>3460995</v>
      </c>
      <c r="G10" s="56">
        <v>45000</v>
      </c>
      <c r="H10" s="55" t="s">
        <v>61</v>
      </c>
      <c r="I10" s="71" t="s">
        <v>24</v>
      </c>
      <c r="J10" s="71" t="s">
        <v>25</v>
      </c>
      <c r="K10" s="72" t="s">
        <v>31</v>
      </c>
      <c r="L10" s="55" t="s">
        <v>25</v>
      </c>
      <c r="M10" s="55" t="s">
        <v>62</v>
      </c>
      <c r="N10" s="55" t="s">
        <v>63</v>
      </c>
      <c r="O10" s="55" t="s">
        <v>28</v>
      </c>
      <c r="P10" s="55" t="s">
        <v>27</v>
      </c>
      <c r="Q10" s="71" t="s">
        <v>64</v>
      </c>
      <c r="R10" s="73" t="s">
        <v>65</v>
      </c>
      <c r="S10" s="55" t="s">
        <v>66</v>
      </c>
      <c r="T10" s="55" t="s">
        <v>67</v>
      </c>
      <c r="U10" s="55"/>
      <c r="V10" s="74"/>
    </row>
    <row r="11" spans="2:22" s="47" customFormat="1" ht="40.5" x14ac:dyDescent="0.3">
      <c r="B11" s="61">
        <f t="shared" si="0"/>
        <v>5</v>
      </c>
      <c r="C11" s="69">
        <v>43132</v>
      </c>
      <c r="D11" s="55" t="s">
        <v>68</v>
      </c>
      <c r="E11" s="55">
        <v>33656</v>
      </c>
      <c r="F11" s="55">
        <v>3459214</v>
      </c>
      <c r="G11" s="56">
        <v>50000</v>
      </c>
      <c r="H11" s="70" t="s">
        <v>69</v>
      </c>
      <c r="I11" s="71" t="s">
        <v>24</v>
      </c>
      <c r="J11" s="71" t="s">
        <v>25</v>
      </c>
      <c r="K11" s="72" t="s">
        <v>31</v>
      </c>
      <c r="L11" s="55" t="s">
        <v>25</v>
      </c>
      <c r="M11" s="55" t="s">
        <v>70</v>
      </c>
      <c r="N11" s="55" t="s">
        <v>71</v>
      </c>
      <c r="O11" s="55" t="s">
        <v>28</v>
      </c>
      <c r="P11" s="55" t="s">
        <v>72</v>
      </c>
      <c r="Q11" s="71" t="s">
        <v>73</v>
      </c>
      <c r="R11" s="55" t="s">
        <v>74</v>
      </c>
      <c r="S11" s="55" t="s">
        <v>75</v>
      </c>
      <c r="T11" s="55" t="s">
        <v>76</v>
      </c>
      <c r="U11" s="55"/>
      <c r="V11" s="74"/>
    </row>
    <row r="12" spans="2:22" s="47" customFormat="1" ht="40.5" x14ac:dyDescent="0.3">
      <c r="B12" s="61">
        <f t="shared" si="0"/>
        <v>6</v>
      </c>
      <c r="C12" s="69">
        <v>43132</v>
      </c>
      <c r="D12" s="55" t="s">
        <v>77</v>
      </c>
      <c r="E12" s="55">
        <v>33654</v>
      </c>
      <c r="F12" s="55">
        <v>3460861</v>
      </c>
      <c r="G12" s="56">
        <v>33000</v>
      </c>
      <c r="H12" s="70" t="s">
        <v>78</v>
      </c>
      <c r="I12" s="71" t="s">
        <v>24</v>
      </c>
      <c r="J12" s="71" t="s">
        <v>25</v>
      </c>
      <c r="K12" s="72" t="s">
        <v>31</v>
      </c>
      <c r="L12" s="55" t="s">
        <v>25</v>
      </c>
      <c r="M12" s="55" t="s">
        <v>79</v>
      </c>
      <c r="N12" s="55" t="s">
        <v>80</v>
      </c>
      <c r="O12" s="55" t="s">
        <v>54</v>
      </c>
      <c r="P12" s="55" t="s">
        <v>81</v>
      </c>
      <c r="Q12" s="71" t="s">
        <v>82</v>
      </c>
      <c r="R12" s="55" t="s">
        <v>83</v>
      </c>
      <c r="S12" s="55" t="s">
        <v>84</v>
      </c>
      <c r="T12" s="55" t="s">
        <v>85</v>
      </c>
      <c r="U12" s="55"/>
      <c r="V12" s="74"/>
    </row>
    <row r="13" spans="2:22" s="47" customFormat="1" ht="40.5" x14ac:dyDescent="0.3">
      <c r="B13" s="61">
        <f t="shared" si="0"/>
        <v>7</v>
      </c>
      <c r="C13" s="69">
        <v>43132</v>
      </c>
      <c r="D13" s="55" t="s">
        <v>77</v>
      </c>
      <c r="E13" s="55">
        <v>33655</v>
      </c>
      <c r="F13" s="55">
        <v>3460860</v>
      </c>
      <c r="G13" s="56">
        <v>40000</v>
      </c>
      <c r="H13" s="70" t="s">
        <v>86</v>
      </c>
      <c r="I13" s="71" t="s">
        <v>24</v>
      </c>
      <c r="J13" s="71" t="s">
        <v>25</v>
      </c>
      <c r="K13" s="72" t="s">
        <v>31</v>
      </c>
      <c r="L13" s="55" t="s">
        <v>25</v>
      </c>
      <c r="M13" s="55" t="s">
        <v>79</v>
      </c>
      <c r="N13" s="55" t="s">
        <v>80</v>
      </c>
      <c r="O13" s="55" t="s">
        <v>54</v>
      </c>
      <c r="P13" s="55" t="s">
        <v>81</v>
      </c>
      <c r="Q13" s="71" t="s">
        <v>82</v>
      </c>
      <c r="R13" s="55" t="s">
        <v>83</v>
      </c>
      <c r="S13" s="55" t="s">
        <v>87</v>
      </c>
      <c r="T13" s="55" t="s">
        <v>88</v>
      </c>
      <c r="U13" s="55"/>
      <c r="V13" s="74"/>
    </row>
    <row r="14" spans="2:22" s="47" customFormat="1" ht="40.5" x14ac:dyDescent="0.3">
      <c r="B14" s="61">
        <f t="shared" si="0"/>
        <v>8</v>
      </c>
      <c r="C14" s="69">
        <v>43132</v>
      </c>
      <c r="D14" s="55" t="s">
        <v>89</v>
      </c>
      <c r="E14" s="55">
        <v>33661</v>
      </c>
      <c r="F14" s="55">
        <v>3459247</v>
      </c>
      <c r="G14" s="56">
        <v>33000</v>
      </c>
      <c r="H14" s="70" t="s">
        <v>90</v>
      </c>
      <c r="I14" s="71" t="s">
        <v>24</v>
      </c>
      <c r="J14" s="71" t="s">
        <v>25</v>
      </c>
      <c r="K14" s="72" t="s">
        <v>31</v>
      </c>
      <c r="L14" s="55" t="s">
        <v>25</v>
      </c>
      <c r="M14" s="55" t="s">
        <v>89</v>
      </c>
      <c r="N14" s="55" t="s">
        <v>91</v>
      </c>
      <c r="O14" s="55" t="s">
        <v>54</v>
      </c>
      <c r="P14" s="55" t="s">
        <v>92</v>
      </c>
      <c r="Q14" s="71" t="s">
        <v>93</v>
      </c>
      <c r="R14" s="71" t="s">
        <v>94</v>
      </c>
      <c r="S14" s="55" t="s">
        <v>66</v>
      </c>
      <c r="T14" s="55" t="s">
        <v>95</v>
      </c>
      <c r="U14" s="55"/>
      <c r="V14" s="74"/>
    </row>
    <row r="15" spans="2:22" s="47" customFormat="1" ht="40.5" x14ac:dyDescent="0.3">
      <c r="B15" s="61">
        <f t="shared" si="0"/>
        <v>9</v>
      </c>
      <c r="C15" s="69">
        <v>43132</v>
      </c>
      <c r="D15" s="55" t="s">
        <v>60</v>
      </c>
      <c r="E15" s="55">
        <v>33658</v>
      </c>
      <c r="F15" s="55">
        <v>3460997</v>
      </c>
      <c r="G15" s="56">
        <v>45000</v>
      </c>
      <c r="H15" s="70" t="s">
        <v>96</v>
      </c>
      <c r="I15" s="71" t="s">
        <v>24</v>
      </c>
      <c r="J15" s="71" t="s">
        <v>25</v>
      </c>
      <c r="K15" s="72" t="s">
        <v>31</v>
      </c>
      <c r="L15" s="55" t="s">
        <v>25</v>
      </c>
      <c r="M15" s="55" t="s">
        <v>62</v>
      </c>
      <c r="N15" s="55" t="s">
        <v>63</v>
      </c>
      <c r="O15" s="55" t="s">
        <v>28</v>
      </c>
      <c r="P15" s="55" t="s">
        <v>97</v>
      </c>
      <c r="Q15" s="71" t="s">
        <v>56</v>
      </c>
      <c r="R15" s="71" t="s">
        <v>57</v>
      </c>
      <c r="S15" s="55" t="s">
        <v>98</v>
      </c>
      <c r="T15" s="55" t="s">
        <v>99</v>
      </c>
      <c r="U15" s="55"/>
      <c r="V15" s="74"/>
    </row>
    <row r="16" spans="2:22" s="47" customFormat="1" ht="40.5" x14ac:dyDescent="0.3">
      <c r="B16" s="61">
        <f t="shared" si="0"/>
        <v>10</v>
      </c>
      <c r="C16" s="69">
        <v>43132</v>
      </c>
      <c r="D16" s="55" t="s">
        <v>100</v>
      </c>
      <c r="E16" s="55">
        <v>33659</v>
      </c>
      <c r="F16" s="55">
        <v>3460854</v>
      </c>
      <c r="G16" s="56">
        <v>40000</v>
      </c>
      <c r="H16" s="70" t="s">
        <v>101</v>
      </c>
      <c r="I16" s="71" t="s">
        <v>24</v>
      </c>
      <c r="J16" s="71" t="s">
        <v>25</v>
      </c>
      <c r="K16" s="72" t="s">
        <v>31</v>
      </c>
      <c r="L16" s="55" t="s">
        <v>25</v>
      </c>
      <c r="M16" s="55" t="s">
        <v>102</v>
      </c>
      <c r="N16" s="55" t="s">
        <v>103</v>
      </c>
      <c r="O16" s="55" t="s">
        <v>54</v>
      </c>
      <c r="P16" s="55" t="s">
        <v>55</v>
      </c>
      <c r="Q16" s="71" t="s">
        <v>104</v>
      </c>
      <c r="R16" s="73" t="s">
        <v>105</v>
      </c>
      <c r="S16" s="55" t="s">
        <v>106</v>
      </c>
      <c r="T16" s="55" t="s">
        <v>107</v>
      </c>
      <c r="U16" s="55"/>
      <c r="V16" s="74"/>
    </row>
    <row r="17" spans="1:25" s="47" customFormat="1" ht="41.25" thickBot="1" x14ac:dyDescent="0.35">
      <c r="B17" s="62">
        <f t="shared" si="0"/>
        <v>11</v>
      </c>
      <c r="C17" s="75">
        <v>43132</v>
      </c>
      <c r="D17" s="58" t="s">
        <v>60</v>
      </c>
      <c r="E17" s="58">
        <v>33662</v>
      </c>
      <c r="F17" s="58">
        <v>3460994</v>
      </c>
      <c r="G17" s="59">
        <v>45000</v>
      </c>
      <c r="H17" s="76" t="s">
        <v>108</v>
      </c>
      <c r="I17" s="77" t="s">
        <v>24</v>
      </c>
      <c r="J17" s="77" t="s">
        <v>25</v>
      </c>
      <c r="K17" s="78" t="s">
        <v>31</v>
      </c>
      <c r="L17" s="58" t="s">
        <v>25</v>
      </c>
      <c r="M17" s="58" t="s">
        <v>62</v>
      </c>
      <c r="N17" s="58" t="s">
        <v>63</v>
      </c>
      <c r="O17" s="58" t="s">
        <v>28</v>
      </c>
      <c r="P17" s="58" t="s">
        <v>97</v>
      </c>
      <c r="Q17" s="77" t="s">
        <v>109</v>
      </c>
      <c r="R17" s="77" t="s">
        <v>110</v>
      </c>
      <c r="S17" s="58" t="s">
        <v>111</v>
      </c>
      <c r="T17" s="58" t="s">
        <v>112</v>
      </c>
      <c r="U17" s="58"/>
      <c r="V17" s="79"/>
    </row>
    <row r="18" spans="1:25" s="47" customFormat="1" ht="21" thickBot="1" x14ac:dyDescent="0.35">
      <c r="A18" s="103"/>
      <c r="B18" s="110"/>
      <c r="C18" s="104"/>
      <c r="D18" s="106"/>
      <c r="E18" s="102"/>
      <c r="F18" s="107"/>
      <c r="G18" s="108"/>
      <c r="H18" s="99"/>
      <c r="I18" s="100"/>
      <c r="J18" s="100"/>
      <c r="K18" s="111"/>
      <c r="L18" s="100"/>
      <c r="M18" s="106"/>
      <c r="N18" s="102"/>
      <c r="O18" s="102"/>
      <c r="P18" s="102"/>
      <c r="Q18" s="100"/>
      <c r="R18" s="100"/>
      <c r="S18" s="102"/>
      <c r="T18" s="102"/>
      <c r="U18" s="102"/>
      <c r="V18" s="102"/>
      <c r="W18" s="103"/>
      <c r="X18" s="103"/>
      <c r="Y18" s="103"/>
    </row>
    <row r="19" spans="1:25" s="47" customFormat="1" ht="26.25" thickBot="1" x14ac:dyDescent="0.35">
      <c r="A19" s="103"/>
      <c r="B19" s="98"/>
      <c r="C19" s="507" t="s">
        <v>113</v>
      </c>
      <c r="D19" s="508"/>
      <c r="E19" s="508"/>
      <c r="F19" s="122"/>
      <c r="G19" s="412">
        <f>SUM(G7:G17)</f>
        <v>476000</v>
      </c>
      <c r="H19" s="99"/>
      <c r="I19" s="100"/>
      <c r="J19" s="100"/>
      <c r="K19" s="101"/>
      <c r="L19" s="102"/>
      <c r="M19" s="102"/>
      <c r="N19" s="102"/>
      <c r="O19" s="102"/>
      <c r="P19" s="102"/>
      <c r="Q19" s="103"/>
      <c r="R19" s="103"/>
      <c r="S19" s="102"/>
      <c r="T19" s="102"/>
      <c r="U19" s="102"/>
      <c r="V19" s="102"/>
      <c r="W19" s="103"/>
      <c r="X19" s="103"/>
      <c r="Y19" s="103"/>
    </row>
    <row r="20" spans="1:25" s="47" customFormat="1" ht="23.25" x14ac:dyDescent="0.35">
      <c r="A20" s="103"/>
      <c r="B20" s="98"/>
      <c r="C20" s="123"/>
      <c r="D20" s="124"/>
      <c r="E20" s="125"/>
      <c r="F20" s="126"/>
      <c r="G20" s="127"/>
      <c r="H20" s="99"/>
      <c r="I20" s="48"/>
      <c r="J20" s="48"/>
      <c r="K20" s="101"/>
      <c r="L20" s="102"/>
      <c r="M20" s="102"/>
      <c r="N20" s="102"/>
      <c r="O20" s="102"/>
      <c r="P20" s="102"/>
      <c r="Q20" s="103"/>
      <c r="R20" s="103"/>
      <c r="S20" s="102"/>
      <c r="T20" s="102"/>
      <c r="U20" s="102"/>
      <c r="V20" s="102"/>
      <c r="W20" s="103"/>
      <c r="X20" s="103"/>
      <c r="Y20" s="103"/>
    </row>
    <row r="21" spans="1:25" s="47" customFormat="1" ht="24" thickBot="1" x14ac:dyDescent="0.4">
      <c r="A21" s="103"/>
      <c r="B21" s="98"/>
      <c r="C21" s="123"/>
      <c r="D21" s="124"/>
      <c r="E21" s="125"/>
      <c r="F21" s="126"/>
      <c r="G21" s="127"/>
      <c r="H21" s="99"/>
      <c r="I21" s="48"/>
      <c r="J21" s="48"/>
      <c r="K21" s="101"/>
      <c r="L21" s="102"/>
      <c r="M21" s="102"/>
      <c r="N21" s="102"/>
      <c r="O21" s="102"/>
      <c r="P21" s="102"/>
      <c r="Q21" s="103"/>
      <c r="R21" s="103"/>
      <c r="S21" s="102"/>
      <c r="T21" s="102"/>
      <c r="U21" s="102"/>
      <c r="V21" s="102"/>
      <c r="W21" s="103"/>
      <c r="X21" s="103"/>
      <c r="Y21" s="103"/>
    </row>
    <row r="22" spans="1:25" s="47" customFormat="1" ht="26.25" thickBot="1" x14ac:dyDescent="0.35">
      <c r="A22" s="103"/>
      <c r="B22" s="98"/>
      <c r="C22" s="507" t="s">
        <v>34</v>
      </c>
      <c r="D22" s="508"/>
      <c r="E22" s="508"/>
      <c r="F22" s="408"/>
      <c r="G22" s="409">
        <f>SUM(G20:G21)</f>
        <v>0</v>
      </c>
      <c r="H22" s="99"/>
      <c r="I22" s="48"/>
      <c r="J22" s="48"/>
      <c r="K22" s="101"/>
      <c r="L22" s="102"/>
      <c r="M22" s="102"/>
      <c r="N22" s="102"/>
      <c r="O22" s="102"/>
      <c r="P22" s="102"/>
      <c r="Q22" s="103"/>
      <c r="R22" s="103"/>
      <c r="S22" s="102"/>
      <c r="T22" s="102"/>
      <c r="U22" s="102"/>
      <c r="V22" s="102"/>
      <c r="W22" s="103"/>
      <c r="X22" s="103"/>
      <c r="Y22" s="103"/>
    </row>
    <row r="23" spans="1:25" s="47" customFormat="1" ht="26.25" thickBot="1" x14ac:dyDescent="0.4">
      <c r="A23" s="103"/>
      <c r="B23" s="98"/>
      <c r="C23" s="507" t="s">
        <v>114</v>
      </c>
      <c r="D23" s="508"/>
      <c r="E23" s="410"/>
      <c r="F23" s="411"/>
      <c r="G23" s="412">
        <f>G19+G22</f>
        <v>476000</v>
      </c>
      <c r="H23" s="99"/>
      <c r="I23" s="48"/>
      <c r="J23" s="48"/>
      <c r="K23" s="101"/>
      <c r="L23" s="102"/>
      <c r="M23" s="102"/>
      <c r="N23" s="102"/>
      <c r="O23" s="102"/>
      <c r="P23" s="102"/>
      <c r="Q23" s="103"/>
      <c r="R23" s="103"/>
      <c r="S23" s="102"/>
      <c r="T23" s="102"/>
      <c r="U23" s="102"/>
      <c r="V23" s="102"/>
      <c r="W23" s="103"/>
      <c r="X23" s="103"/>
      <c r="Y23" s="103"/>
    </row>
    <row r="24" spans="1:25" s="47" customFormat="1" ht="26.25" thickBot="1" x14ac:dyDescent="0.4">
      <c r="A24" s="103"/>
      <c r="B24" s="98"/>
      <c r="C24" s="509" t="s">
        <v>36</v>
      </c>
      <c r="D24" s="510"/>
      <c r="E24" s="413"/>
      <c r="F24" s="414"/>
      <c r="G24" s="415">
        <f>G6-G23</f>
        <v>168357</v>
      </c>
      <c r="H24" s="99"/>
      <c r="I24" s="48"/>
      <c r="J24" s="48"/>
      <c r="K24" s="101"/>
      <c r="L24" s="102"/>
      <c r="M24" s="102"/>
      <c r="N24" s="102"/>
      <c r="O24" s="102"/>
      <c r="P24" s="102"/>
      <c r="Q24" s="103"/>
      <c r="R24" s="103"/>
      <c r="S24" s="102"/>
      <c r="T24" s="102"/>
      <c r="U24" s="102"/>
      <c r="V24" s="102"/>
      <c r="W24" s="103"/>
      <c r="X24" s="103"/>
      <c r="Y24" s="103"/>
    </row>
    <row r="25" spans="1:25" s="47" customFormat="1" ht="20.25" x14ac:dyDescent="0.3">
      <c r="A25" s="103"/>
      <c r="B25" s="98"/>
      <c r="C25" s="105"/>
      <c r="D25" s="106"/>
      <c r="E25" s="102"/>
      <c r="F25" s="107"/>
      <c r="G25" s="108"/>
      <c r="H25" s="99"/>
      <c r="I25" s="48"/>
      <c r="J25" s="48"/>
      <c r="K25" s="101"/>
      <c r="L25" s="102"/>
      <c r="M25" s="102"/>
      <c r="N25" s="102"/>
      <c r="O25" s="102"/>
      <c r="P25" s="102"/>
      <c r="Q25" s="103"/>
      <c r="R25" s="103"/>
      <c r="S25" s="102"/>
      <c r="T25" s="102"/>
      <c r="U25" s="102"/>
      <c r="V25" s="102"/>
      <c r="W25" s="103"/>
      <c r="X25" s="103"/>
      <c r="Y25" s="103"/>
    </row>
    <row r="26" spans="1:25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</row>
    <row r="27" spans="1:25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</row>
    <row r="28" spans="1:25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</row>
    <row r="29" spans="1:25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</row>
    <row r="30" spans="1:25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</row>
  </sheetData>
  <mergeCells count="21"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K4:K5"/>
    <mergeCell ref="L4:L5"/>
    <mergeCell ref="M4:P4"/>
    <mergeCell ref="Q4:R4"/>
    <mergeCell ref="S4:T4"/>
    <mergeCell ref="C23:D23"/>
    <mergeCell ref="C24:D24"/>
    <mergeCell ref="J4:J5"/>
    <mergeCell ref="C22:E22"/>
    <mergeCell ref="C19:E19"/>
  </mergeCells>
  <conditionalFormatting sqref="E6">
    <cfRule type="duplicateValues" dxfId="194" priority="12"/>
  </conditionalFormatting>
  <conditionalFormatting sqref="E6">
    <cfRule type="duplicateValues" dxfId="193" priority="10"/>
    <cfRule type="duplicateValues" dxfId="192" priority="11"/>
  </conditionalFormatting>
  <conditionalFormatting sqref="E25">
    <cfRule type="duplicateValues" dxfId="191" priority="9"/>
  </conditionalFormatting>
  <conditionalFormatting sqref="E25">
    <cfRule type="duplicateValues" dxfId="190" priority="7"/>
    <cfRule type="duplicateValues" dxfId="189" priority="8"/>
  </conditionalFormatting>
  <conditionalFormatting sqref="F6">
    <cfRule type="duplicateValues" dxfId="188" priority="6"/>
  </conditionalFormatting>
  <conditionalFormatting sqref="F6">
    <cfRule type="duplicateValues" dxfId="187" priority="4"/>
    <cfRule type="duplicateValues" dxfId="186" priority="5"/>
  </conditionalFormatting>
  <conditionalFormatting sqref="F25">
    <cfRule type="duplicateValues" dxfId="185" priority="3"/>
  </conditionalFormatting>
  <conditionalFormatting sqref="F25">
    <cfRule type="duplicateValues" dxfId="184" priority="1"/>
    <cfRule type="duplicateValues" dxfId="183" priority="2"/>
  </conditionalFormatting>
  <conditionalFormatting sqref="H10 F7:F24">
    <cfRule type="duplicateValues" dxfId="182" priority="13"/>
  </conditionalFormatting>
  <conditionalFormatting sqref="H10 F7:F24">
    <cfRule type="duplicateValues" dxfId="181" priority="14"/>
    <cfRule type="duplicateValues" dxfId="180" priority="15"/>
  </conditionalFormatting>
  <conditionalFormatting sqref="E7:E18 E23:E24 E20:E21">
    <cfRule type="duplicateValues" dxfId="179" priority="16"/>
  </conditionalFormatting>
  <conditionalFormatting sqref="E7:E18 E23:E24 E20:E21">
    <cfRule type="duplicateValues" dxfId="178" priority="17"/>
    <cfRule type="duplicateValues" dxfId="177" priority="18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55" zoomScaleNormal="55" workbookViewId="0">
      <selection activeCell="G28" sqref="G28"/>
    </sheetView>
  </sheetViews>
  <sheetFormatPr defaultRowHeight="15" x14ac:dyDescent="0.25"/>
  <cols>
    <col min="2" max="2" width="5" bestFit="1" customWidth="1"/>
    <col min="3" max="3" width="16.28515625" customWidth="1"/>
    <col min="4" max="4" width="35.140625" customWidth="1"/>
    <col min="5" max="5" width="13.42578125" customWidth="1"/>
    <col min="6" max="6" width="14" customWidth="1"/>
    <col min="7" max="7" width="17.5703125" customWidth="1"/>
    <col min="8" max="8" width="21.7109375" customWidth="1"/>
    <col min="9" max="9" width="9.140625" customWidth="1"/>
    <col min="10" max="10" width="17.5703125" customWidth="1"/>
    <col min="11" max="11" width="12.42578125" customWidth="1"/>
    <col min="12" max="12" width="19" customWidth="1"/>
    <col min="13" max="13" width="39.42578125" customWidth="1"/>
    <col min="14" max="14" width="12" customWidth="1"/>
    <col min="15" max="15" width="14.85546875" customWidth="1"/>
    <col min="16" max="16" width="16.5703125" customWidth="1"/>
    <col min="17" max="17" width="13.28515625" customWidth="1"/>
    <col min="18" max="18" width="18" customWidth="1"/>
    <col min="19" max="19" width="15.42578125" customWidth="1"/>
    <col min="20" max="20" width="25.5703125" customWidth="1"/>
    <col min="21" max="21" width="14.28515625" customWidth="1"/>
    <col min="22" max="22" width="18.85546875" bestFit="1" customWidth="1"/>
  </cols>
  <sheetData>
    <row r="1" spans="2:22" ht="15.75" thickBot="1" x14ac:dyDescent="0.3"/>
    <row r="2" spans="2:22" ht="27.75" thickBot="1" x14ac:dyDescent="0.3">
      <c r="B2" s="646" t="s">
        <v>653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8"/>
    </row>
    <row r="3" spans="2:22" ht="27.75" thickBot="1" x14ac:dyDescent="0.3">
      <c r="B3" s="594" t="s">
        <v>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6"/>
    </row>
    <row r="4" spans="2:22" s="133" customFormat="1" ht="18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36.75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212" t="s">
        <v>16</v>
      </c>
      <c r="N5" s="213" t="s">
        <v>17</v>
      </c>
      <c r="O5" s="213" t="s">
        <v>18</v>
      </c>
      <c r="P5" s="213" t="s">
        <v>116</v>
      </c>
      <c r="Q5" s="212" t="s">
        <v>20</v>
      </c>
      <c r="R5" s="212" t="s">
        <v>21</v>
      </c>
      <c r="S5" s="212" t="s">
        <v>20</v>
      </c>
      <c r="T5" s="212" t="s">
        <v>21</v>
      </c>
      <c r="U5" s="212" t="s">
        <v>20</v>
      </c>
      <c r="V5" s="214" t="s">
        <v>21</v>
      </c>
    </row>
    <row r="6" spans="2:22" s="112" customFormat="1" ht="24" thickBot="1" x14ac:dyDescent="0.4">
      <c r="B6" s="457"/>
      <c r="C6" s="458"/>
      <c r="D6" s="459" t="s">
        <v>22</v>
      </c>
      <c r="E6" s="460"/>
      <c r="F6" s="461"/>
      <c r="G6" s="462">
        <v>1423663</v>
      </c>
      <c r="H6" s="463"/>
      <c r="I6" s="464"/>
      <c r="J6" s="464"/>
      <c r="K6" s="465"/>
      <c r="L6" s="460"/>
      <c r="M6" s="460"/>
      <c r="N6" s="460"/>
      <c r="O6" s="460"/>
      <c r="P6" s="460"/>
      <c r="Q6" s="466"/>
      <c r="R6" s="466"/>
      <c r="S6" s="460"/>
      <c r="T6" s="460"/>
      <c r="U6" s="460"/>
      <c r="V6" s="467"/>
    </row>
    <row r="7" spans="2:22" s="133" customFormat="1" ht="18" x14ac:dyDescent="0.25">
      <c r="B7" s="182">
        <v>1</v>
      </c>
      <c r="C7" s="183">
        <v>43147</v>
      </c>
      <c r="D7" s="184" t="s">
        <v>117</v>
      </c>
      <c r="E7" s="185">
        <v>34085</v>
      </c>
      <c r="F7" s="186">
        <v>3460536</v>
      </c>
      <c r="G7" s="187">
        <v>50000</v>
      </c>
      <c r="H7" s="188" t="s">
        <v>118</v>
      </c>
      <c r="I7" s="189" t="s">
        <v>24</v>
      </c>
      <c r="J7" s="190" t="s">
        <v>25</v>
      </c>
      <c r="K7" s="191" t="s">
        <v>31</v>
      </c>
      <c r="L7" s="185" t="s">
        <v>25</v>
      </c>
      <c r="M7" s="184" t="s">
        <v>119</v>
      </c>
      <c r="N7" s="185"/>
      <c r="O7" s="192" t="s">
        <v>120</v>
      </c>
      <c r="P7" s="185" t="s">
        <v>97</v>
      </c>
      <c r="Q7" s="185" t="s">
        <v>121</v>
      </c>
      <c r="R7" s="185" t="s">
        <v>122</v>
      </c>
      <c r="S7" s="185" t="s">
        <v>123</v>
      </c>
      <c r="T7" s="185" t="s">
        <v>124</v>
      </c>
      <c r="U7" s="185"/>
      <c r="V7" s="193"/>
    </row>
    <row r="8" spans="2:22" s="133" customFormat="1" ht="18" x14ac:dyDescent="0.25">
      <c r="B8" s="137">
        <v>2</v>
      </c>
      <c r="C8" s="153">
        <v>43147</v>
      </c>
      <c r="D8" s="154" t="s">
        <v>125</v>
      </c>
      <c r="E8" s="155">
        <v>34084</v>
      </c>
      <c r="F8" s="156">
        <v>3466936</v>
      </c>
      <c r="G8" s="157">
        <v>40000</v>
      </c>
      <c r="H8" s="158" t="s">
        <v>126</v>
      </c>
      <c r="I8" s="144" t="s">
        <v>24</v>
      </c>
      <c r="J8" s="194" t="s">
        <v>25</v>
      </c>
      <c r="K8" s="159" t="s">
        <v>31</v>
      </c>
      <c r="L8" s="155" t="s">
        <v>25</v>
      </c>
      <c r="M8" s="154" t="s">
        <v>127</v>
      </c>
      <c r="N8" s="155"/>
      <c r="O8" s="160" t="s">
        <v>128</v>
      </c>
      <c r="P8" s="155" t="s">
        <v>129</v>
      </c>
      <c r="Q8" s="155" t="s">
        <v>130</v>
      </c>
      <c r="R8" s="155" t="s">
        <v>131</v>
      </c>
      <c r="S8" s="155" t="s">
        <v>132</v>
      </c>
      <c r="T8" s="155" t="s">
        <v>133</v>
      </c>
      <c r="U8" s="155"/>
      <c r="V8" s="161"/>
    </row>
    <row r="9" spans="2:22" s="133" customFormat="1" ht="18" x14ac:dyDescent="0.25">
      <c r="B9" s="137">
        <v>3</v>
      </c>
      <c r="C9" s="153">
        <v>43147</v>
      </c>
      <c r="D9" s="154" t="s">
        <v>134</v>
      </c>
      <c r="E9" s="155">
        <v>34091</v>
      </c>
      <c r="F9" s="156">
        <v>3466981</v>
      </c>
      <c r="G9" s="157">
        <v>40000</v>
      </c>
      <c r="H9" s="158" t="s">
        <v>135</v>
      </c>
      <c r="I9" s="144" t="s">
        <v>24</v>
      </c>
      <c r="J9" s="194" t="s">
        <v>25</v>
      </c>
      <c r="K9" s="159" t="s">
        <v>31</v>
      </c>
      <c r="L9" s="155" t="s">
        <v>25</v>
      </c>
      <c r="M9" s="154" t="s">
        <v>136</v>
      </c>
      <c r="N9" s="155"/>
      <c r="O9" s="160" t="s">
        <v>128</v>
      </c>
      <c r="P9" s="155" t="s">
        <v>55</v>
      </c>
      <c r="Q9" s="155" t="s">
        <v>137</v>
      </c>
      <c r="R9" s="155" t="s">
        <v>138</v>
      </c>
      <c r="S9" s="155" t="s">
        <v>139</v>
      </c>
      <c r="T9" s="155" t="s">
        <v>140</v>
      </c>
      <c r="U9" s="155"/>
      <c r="V9" s="161"/>
    </row>
    <row r="10" spans="2:22" s="133" customFormat="1" ht="18" x14ac:dyDescent="0.25">
      <c r="B10" s="137">
        <v>4</v>
      </c>
      <c r="C10" s="153">
        <v>43147</v>
      </c>
      <c r="D10" s="154" t="s">
        <v>141</v>
      </c>
      <c r="E10" s="155">
        <v>34089</v>
      </c>
      <c r="F10" s="156">
        <v>3466920</v>
      </c>
      <c r="G10" s="157">
        <v>50000</v>
      </c>
      <c r="H10" s="158" t="s">
        <v>142</v>
      </c>
      <c r="I10" s="144" t="s">
        <v>24</v>
      </c>
      <c r="J10" s="194" t="s">
        <v>25</v>
      </c>
      <c r="K10" s="159" t="s">
        <v>31</v>
      </c>
      <c r="L10" s="155" t="s">
        <v>25</v>
      </c>
      <c r="M10" s="154" t="s">
        <v>143</v>
      </c>
      <c r="N10" s="155"/>
      <c r="O10" s="160" t="s">
        <v>120</v>
      </c>
      <c r="P10" s="155" t="s">
        <v>144</v>
      </c>
      <c r="Q10" s="155" t="s">
        <v>73</v>
      </c>
      <c r="R10" s="155" t="s">
        <v>74</v>
      </c>
      <c r="S10" s="155" t="s">
        <v>145</v>
      </c>
      <c r="T10" s="155" t="s">
        <v>146</v>
      </c>
      <c r="U10" s="155"/>
      <c r="V10" s="161"/>
    </row>
    <row r="11" spans="2:22" s="133" customFormat="1" ht="18" x14ac:dyDescent="0.25">
      <c r="B11" s="137">
        <v>5</v>
      </c>
      <c r="C11" s="153">
        <v>43147</v>
      </c>
      <c r="D11" s="154" t="s">
        <v>141</v>
      </c>
      <c r="E11" s="155">
        <v>34090</v>
      </c>
      <c r="F11" s="156">
        <v>3466921</v>
      </c>
      <c r="G11" s="157">
        <v>50000</v>
      </c>
      <c r="H11" s="158" t="s">
        <v>147</v>
      </c>
      <c r="I11" s="144" t="s">
        <v>24</v>
      </c>
      <c r="J11" s="194" t="s">
        <v>25</v>
      </c>
      <c r="K11" s="159" t="s">
        <v>31</v>
      </c>
      <c r="L11" s="155" t="s">
        <v>25</v>
      </c>
      <c r="M11" s="154" t="s">
        <v>148</v>
      </c>
      <c r="N11" s="155"/>
      <c r="O11" s="160" t="s">
        <v>120</v>
      </c>
      <c r="P11" s="155" t="s">
        <v>144</v>
      </c>
      <c r="Q11" s="155" t="s">
        <v>73</v>
      </c>
      <c r="R11" s="155" t="s">
        <v>74</v>
      </c>
      <c r="S11" s="155" t="s">
        <v>149</v>
      </c>
      <c r="T11" s="155" t="s">
        <v>150</v>
      </c>
      <c r="U11" s="155"/>
      <c r="V11" s="161"/>
    </row>
    <row r="12" spans="2:22" s="133" customFormat="1" ht="18" x14ac:dyDescent="0.25">
      <c r="B12" s="137">
        <v>6</v>
      </c>
      <c r="C12" s="153">
        <v>43147</v>
      </c>
      <c r="D12" s="154" t="s">
        <v>151</v>
      </c>
      <c r="E12" s="155">
        <v>34086</v>
      </c>
      <c r="F12" s="156">
        <v>3466705</v>
      </c>
      <c r="G12" s="157">
        <v>40000</v>
      </c>
      <c r="H12" s="158" t="s">
        <v>152</v>
      </c>
      <c r="I12" s="144" t="s">
        <v>24</v>
      </c>
      <c r="J12" s="194" t="s">
        <v>25</v>
      </c>
      <c r="K12" s="159" t="s">
        <v>31</v>
      </c>
      <c r="L12" s="155" t="s">
        <v>25</v>
      </c>
      <c r="M12" s="154" t="s">
        <v>153</v>
      </c>
      <c r="N12" s="155"/>
      <c r="O12" s="160" t="s">
        <v>154</v>
      </c>
      <c r="P12" s="155" t="s">
        <v>155</v>
      </c>
      <c r="Q12" s="155" t="s">
        <v>156</v>
      </c>
      <c r="R12" s="155" t="s">
        <v>157</v>
      </c>
      <c r="S12" s="155" t="s">
        <v>158</v>
      </c>
      <c r="T12" s="155" t="s">
        <v>159</v>
      </c>
      <c r="U12" s="155"/>
      <c r="V12" s="161"/>
    </row>
    <row r="13" spans="2:22" s="133" customFormat="1" ht="18" x14ac:dyDescent="0.25">
      <c r="B13" s="137">
        <v>7</v>
      </c>
      <c r="C13" s="153">
        <v>43147</v>
      </c>
      <c r="D13" s="154" t="s">
        <v>160</v>
      </c>
      <c r="E13" s="155">
        <v>34003</v>
      </c>
      <c r="F13" s="156">
        <v>3466677</v>
      </c>
      <c r="G13" s="157">
        <v>40000</v>
      </c>
      <c r="H13" s="158" t="s">
        <v>161</v>
      </c>
      <c r="I13" s="144" t="s">
        <v>24</v>
      </c>
      <c r="J13" s="194" t="s">
        <v>25</v>
      </c>
      <c r="K13" s="159" t="s">
        <v>31</v>
      </c>
      <c r="L13" s="155" t="s">
        <v>25</v>
      </c>
      <c r="M13" s="154" t="s">
        <v>162</v>
      </c>
      <c r="N13" s="155"/>
      <c r="O13" s="160" t="s">
        <v>154</v>
      </c>
      <c r="P13" s="155" t="s">
        <v>97</v>
      </c>
      <c r="Q13" s="155" t="s">
        <v>163</v>
      </c>
      <c r="R13" s="155" t="s">
        <v>164</v>
      </c>
      <c r="S13" s="155" t="s">
        <v>165</v>
      </c>
      <c r="T13" s="155" t="s">
        <v>166</v>
      </c>
      <c r="U13" s="155"/>
      <c r="V13" s="161"/>
    </row>
    <row r="14" spans="2:22" s="133" customFormat="1" ht="18" x14ac:dyDescent="0.25">
      <c r="B14" s="137">
        <v>8</v>
      </c>
      <c r="C14" s="153">
        <v>43147</v>
      </c>
      <c r="D14" s="154" t="s">
        <v>167</v>
      </c>
      <c r="E14" s="155">
        <v>34067</v>
      </c>
      <c r="F14" s="156">
        <v>3466906</v>
      </c>
      <c r="G14" s="157">
        <v>45000</v>
      </c>
      <c r="H14" s="158" t="s">
        <v>168</v>
      </c>
      <c r="I14" s="144" t="s">
        <v>24</v>
      </c>
      <c r="J14" s="194" t="s">
        <v>25</v>
      </c>
      <c r="K14" s="159" t="s">
        <v>169</v>
      </c>
      <c r="L14" s="155" t="s">
        <v>25</v>
      </c>
      <c r="M14" s="154" t="s">
        <v>170</v>
      </c>
      <c r="N14" s="155"/>
      <c r="O14" s="160" t="s">
        <v>128</v>
      </c>
      <c r="P14" s="155" t="s">
        <v>55</v>
      </c>
      <c r="Q14" s="155" t="s">
        <v>171</v>
      </c>
      <c r="R14" s="155" t="s">
        <v>172</v>
      </c>
      <c r="S14" s="155" t="s">
        <v>173</v>
      </c>
      <c r="T14" s="155" t="s">
        <v>174</v>
      </c>
      <c r="U14" s="155"/>
      <c r="V14" s="161"/>
    </row>
    <row r="15" spans="2:22" s="133" customFormat="1" ht="18" x14ac:dyDescent="0.25">
      <c r="B15" s="137">
        <v>9</v>
      </c>
      <c r="C15" s="153">
        <v>43147</v>
      </c>
      <c r="D15" s="154" t="s">
        <v>175</v>
      </c>
      <c r="E15" s="155">
        <v>34092</v>
      </c>
      <c r="F15" s="156">
        <v>3466573</v>
      </c>
      <c r="G15" s="157">
        <v>40000</v>
      </c>
      <c r="H15" s="158" t="s">
        <v>176</v>
      </c>
      <c r="I15" s="144" t="s">
        <v>24</v>
      </c>
      <c r="J15" s="194" t="s">
        <v>25</v>
      </c>
      <c r="K15" s="159" t="s">
        <v>169</v>
      </c>
      <c r="L15" s="155" t="s">
        <v>25</v>
      </c>
      <c r="M15" s="154" t="s">
        <v>153</v>
      </c>
      <c r="N15" s="155"/>
      <c r="O15" s="155" t="s">
        <v>154</v>
      </c>
      <c r="P15" s="155" t="s">
        <v>155</v>
      </c>
      <c r="Q15" s="155" t="s">
        <v>177</v>
      </c>
      <c r="R15" s="155" t="s">
        <v>178</v>
      </c>
      <c r="S15" s="155" t="s">
        <v>179</v>
      </c>
      <c r="T15" s="155" t="s">
        <v>180</v>
      </c>
      <c r="U15" s="155"/>
      <c r="V15" s="161"/>
    </row>
    <row r="16" spans="2:22" s="133" customFormat="1" ht="18" x14ac:dyDescent="0.25">
      <c r="B16" s="137">
        <v>10</v>
      </c>
      <c r="C16" s="153">
        <v>43147</v>
      </c>
      <c r="D16" s="154" t="s">
        <v>181</v>
      </c>
      <c r="E16" s="155">
        <v>34093</v>
      </c>
      <c r="F16" s="156">
        <v>3467150</v>
      </c>
      <c r="G16" s="157">
        <v>40000</v>
      </c>
      <c r="H16" s="158" t="s">
        <v>182</v>
      </c>
      <c r="I16" s="144" t="s">
        <v>24</v>
      </c>
      <c r="J16" s="194" t="s">
        <v>25</v>
      </c>
      <c r="K16" s="159" t="s">
        <v>26</v>
      </c>
      <c r="L16" s="155" t="s">
        <v>25</v>
      </c>
      <c r="M16" s="154" t="s">
        <v>183</v>
      </c>
      <c r="N16" s="155"/>
      <c r="O16" s="155" t="s">
        <v>128</v>
      </c>
      <c r="P16" s="155" t="s">
        <v>81</v>
      </c>
      <c r="Q16" s="155" t="s">
        <v>184</v>
      </c>
      <c r="R16" s="155" t="s">
        <v>185</v>
      </c>
      <c r="S16" s="155" t="s">
        <v>186</v>
      </c>
      <c r="T16" s="155" t="s">
        <v>187</v>
      </c>
      <c r="U16" s="155"/>
      <c r="V16" s="161"/>
    </row>
    <row r="17" spans="1:23" s="133" customFormat="1" ht="18.75" thickBot="1" x14ac:dyDescent="0.3">
      <c r="B17" s="195">
        <v>11</v>
      </c>
      <c r="C17" s="196">
        <v>43147</v>
      </c>
      <c r="D17" s="197" t="s">
        <v>181</v>
      </c>
      <c r="E17" s="198">
        <v>34088</v>
      </c>
      <c r="F17" s="199">
        <v>3467149</v>
      </c>
      <c r="G17" s="200">
        <v>40000</v>
      </c>
      <c r="H17" s="201" t="s">
        <v>188</v>
      </c>
      <c r="I17" s="202" t="s">
        <v>24</v>
      </c>
      <c r="J17" s="203" t="s">
        <v>25</v>
      </c>
      <c r="K17" s="204" t="s">
        <v>26</v>
      </c>
      <c r="L17" s="198" t="s">
        <v>25</v>
      </c>
      <c r="M17" s="197" t="s">
        <v>183</v>
      </c>
      <c r="N17" s="198"/>
      <c r="O17" s="198" t="s">
        <v>128</v>
      </c>
      <c r="P17" s="198" t="s">
        <v>81</v>
      </c>
      <c r="Q17" s="198" t="s">
        <v>189</v>
      </c>
      <c r="R17" s="198" t="s">
        <v>185</v>
      </c>
      <c r="S17" s="198" t="s">
        <v>190</v>
      </c>
      <c r="T17" s="198" t="s">
        <v>191</v>
      </c>
      <c r="U17" s="198"/>
      <c r="V17" s="205"/>
    </row>
    <row r="18" spans="1:23" s="133" customFormat="1" ht="18.75" thickBot="1" x14ac:dyDescent="0.3">
      <c r="B18" s="173"/>
      <c r="C18" s="235"/>
      <c r="D18" s="236"/>
      <c r="E18" s="237"/>
      <c r="F18" s="238"/>
      <c r="G18" s="239"/>
      <c r="H18" s="178"/>
      <c r="I18" s="179"/>
      <c r="J18" s="151"/>
      <c r="K18" s="180"/>
      <c r="L18" s="175"/>
      <c r="M18" s="174"/>
      <c r="N18" s="175"/>
      <c r="O18" s="175"/>
      <c r="P18" s="175"/>
      <c r="Q18" s="175"/>
      <c r="R18" s="175"/>
      <c r="S18" s="175"/>
      <c r="T18" s="175"/>
      <c r="U18" s="175"/>
      <c r="V18" s="181"/>
    </row>
    <row r="19" spans="1:23" s="403" customFormat="1" ht="36" customHeight="1" thickBot="1" x14ac:dyDescent="0.3">
      <c r="B19" s="407"/>
      <c r="C19" s="643" t="s">
        <v>654</v>
      </c>
      <c r="D19" s="644"/>
      <c r="E19" s="645"/>
      <c r="F19" s="248"/>
      <c r="G19" s="249">
        <f>SUM(G7:G17)</f>
        <v>475000</v>
      </c>
      <c r="H19" s="315"/>
      <c r="I19" s="404"/>
      <c r="J19" s="405"/>
      <c r="K19" s="406"/>
      <c r="L19" s="149"/>
      <c r="M19" s="149"/>
      <c r="N19" s="149"/>
      <c r="O19" s="149"/>
      <c r="P19" s="149"/>
      <c r="Q19" s="405"/>
      <c r="R19" s="405"/>
      <c r="S19" s="149"/>
      <c r="T19" s="149"/>
      <c r="U19" s="149"/>
      <c r="V19" s="314"/>
    </row>
    <row r="20" spans="1:23" s="133" customFormat="1" ht="21.75" customHeight="1" thickBot="1" x14ac:dyDescent="0.3">
      <c r="B20" s="251"/>
      <c r="C20" s="300"/>
      <c r="D20" s="301"/>
      <c r="E20" s="302"/>
      <c r="F20" s="238"/>
      <c r="G20" s="239"/>
      <c r="H20" s="168"/>
      <c r="I20" s="169"/>
      <c r="J20" s="253"/>
      <c r="K20" s="263"/>
      <c r="L20" s="165"/>
      <c r="M20" s="165"/>
      <c r="N20" s="165"/>
      <c r="O20" s="391"/>
      <c r="P20" s="165"/>
      <c r="Q20" s="171"/>
      <c r="R20" s="171"/>
      <c r="S20" s="165"/>
      <c r="T20" s="392"/>
      <c r="U20" s="165"/>
      <c r="V20" s="172"/>
    </row>
    <row r="21" spans="1:23" s="133" customFormat="1" ht="18" x14ac:dyDescent="0.25">
      <c r="B21" s="182">
        <v>12</v>
      </c>
      <c r="C21" s="183">
        <v>43143</v>
      </c>
      <c r="D21" s="184" t="s">
        <v>193</v>
      </c>
      <c r="E21" s="185">
        <v>34082</v>
      </c>
      <c r="F21" s="186">
        <v>264831</v>
      </c>
      <c r="G21" s="187">
        <v>45000</v>
      </c>
      <c r="H21" s="188" t="s">
        <v>194</v>
      </c>
      <c r="I21" s="189" t="s">
        <v>24</v>
      </c>
      <c r="J21" s="189" t="s">
        <v>25</v>
      </c>
      <c r="K21" s="254" t="s">
        <v>169</v>
      </c>
      <c r="L21" s="185" t="s">
        <v>25</v>
      </c>
      <c r="M21" s="185" t="s">
        <v>195</v>
      </c>
      <c r="N21" s="185"/>
      <c r="O21" s="264" t="s">
        <v>128</v>
      </c>
      <c r="P21" s="185" t="s">
        <v>129</v>
      </c>
      <c r="Q21" s="185" t="s">
        <v>196</v>
      </c>
      <c r="R21" s="185" t="s">
        <v>197</v>
      </c>
      <c r="S21" s="185" t="s">
        <v>198</v>
      </c>
      <c r="T21" s="185" t="s">
        <v>199</v>
      </c>
      <c r="U21" s="185"/>
      <c r="V21" s="193"/>
    </row>
    <row r="22" spans="1:23" s="133" customFormat="1" ht="18" x14ac:dyDescent="0.25">
      <c r="B22" s="137">
        <v>13</v>
      </c>
      <c r="C22" s="153">
        <v>43143</v>
      </c>
      <c r="D22" s="154" t="s">
        <v>200</v>
      </c>
      <c r="E22" s="155">
        <v>34080</v>
      </c>
      <c r="F22" s="156">
        <v>264832</v>
      </c>
      <c r="G22" s="157">
        <v>45000</v>
      </c>
      <c r="H22" s="158" t="s">
        <v>201</v>
      </c>
      <c r="I22" s="144" t="s">
        <v>24</v>
      </c>
      <c r="J22" s="144" t="s">
        <v>25</v>
      </c>
      <c r="K22" s="145" t="s">
        <v>169</v>
      </c>
      <c r="L22" s="155" t="s">
        <v>25</v>
      </c>
      <c r="M22" s="155" t="s">
        <v>202</v>
      </c>
      <c r="N22" s="155"/>
      <c r="O22" s="262" t="s">
        <v>128</v>
      </c>
      <c r="P22" s="155" t="s">
        <v>81</v>
      </c>
      <c r="Q22" s="155" t="s">
        <v>203</v>
      </c>
      <c r="R22" s="155" t="s">
        <v>204</v>
      </c>
      <c r="S22" s="155" t="s">
        <v>205</v>
      </c>
      <c r="T22" s="155" t="s">
        <v>206</v>
      </c>
      <c r="U22" s="155"/>
      <c r="V22" s="161"/>
    </row>
    <row r="23" spans="1:23" s="133" customFormat="1" ht="18" x14ac:dyDescent="0.25">
      <c r="B23" s="137">
        <v>14</v>
      </c>
      <c r="C23" s="153">
        <v>43143</v>
      </c>
      <c r="D23" s="154" t="s">
        <v>193</v>
      </c>
      <c r="E23" s="155">
        <v>34081</v>
      </c>
      <c r="F23" s="156">
        <v>264834</v>
      </c>
      <c r="G23" s="157">
        <v>45000</v>
      </c>
      <c r="H23" s="158" t="s">
        <v>207</v>
      </c>
      <c r="I23" s="144" t="s">
        <v>24</v>
      </c>
      <c r="J23" s="144" t="s">
        <v>25</v>
      </c>
      <c r="K23" s="145" t="s">
        <v>169</v>
      </c>
      <c r="L23" s="155" t="s">
        <v>25</v>
      </c>
      <c r="M23" s="155" t="s">
        <v>195</v>
      </c>
      <c r="N23" s="155"/>
      <c r="O23" s="262" t="s">
        <v>128</v>
      </c>
      <c r="P23" s="155" t="s">
        <v>129</v>
      </c>
      <c r="Q23" s="155" t="s">
        <v>208</v>
      </c>
      <c r="R23" s="155" t="s">
        <v>209</v>
      </c>
      <c r="S23" s="155" t="s">
        <v>210</v>
      </c>
      <c r="T23" s="155" t="s">
        <v>211</v>
      </c>
      <c r="U23" s="155"/>
      <c r="V23" s="161"/>
    </row>
    <row r="24" spans="1:23" s="133" customFormat="1" ht="18.75" thickBot="1" x14ac:dyDescent="0.3">
      <c r="B24" s="195">
        <v>15</v>
      </c>
      <c r="C24" s="196">
        <v>43143</v>
      </c>
      <c r="D24" s="197" t="s">
        <v>200</v>
      </c>
      <c r="E24" s="198">
        <v>34079</v>
      </c>
      <c r="F24" s="199">
        <v>264830</v>
      </c>
      <c r="G24" s="200">
        <v>45000</v>
      </c>
      <c r="H24" s="201" t="s">
        <v>212</v>
      </c>
      <c r="I24" s="202" t="s">
        <v>24</v>
      </c>
      <c r="J24" s="202" t="s">
        <v>25</v>
      </c>
      <c r="K24" s="256" t="s">
        <v>169</v>
      </c>
      <c r="L24" s="198" t="s">
        <v>25</v>
      </c>
      <c r="M24" s="198" t="s">
        <v>202</v>
      </c>
      <c r="N24" s="198"/>
      <c r="O24" s="262" t="s">
        <v>128</v>
      </c>
      <c r="P24" s="198" t="s">
        <v>81</v>
      </c>
      <c r="Q24" s="198" t="s">
        <v>213</v>
      </c>
      <c r="R24" s="198" t="s">
        <v>211</v>
      </c>
      <c r="S24" s="198" t="s">
        <v>210</v>
      </c>
      <c r="T24" s="198" t="s">
        <v>211</v>
      </c>
      <c r="U24" s="198"/>
      <c r="V24" s="205"/>
    </row>
    <row r="25" spans="1:23" s="133" customFormat="1" ht="18.75" thickBot="1" x14ac:dyDescent="0.3">
      <c r="A25" s="374"/>
      <c r="B25" s="285"/>
      <c r="C25" s="375"/>
      <c r="D25" s="376"/>
      <c r="E25" s="377"/>
      <c r="F25" s="378"/>
      <c r="G25" s="379"/>
      <c r="H25" s="380"/>
      <c r="I25" s="381"/>
      <c r="J25" s="194"/>
      <c r="K25" s="382"/>
      <c r="L25" s="377"/>
      <c r="M25" s="377"/>
      <c r="N25" s="377"/>
      <c r="O25" s="377"/>
      <c r="P25" s="377"/>
      <c r="Q25" s="374"/>
      <c r="R25" s="374"/>
      <c r="S25" s="377"/>
      <c r="T25" s="377"/>
      <c r="U25" s="377"/>
      <c r="V25" s="377"/>
      <c r="W25" s="374"/>
    </row>
    <row r="26" spans="1:23" s="133" customFormat="1" ht="21.75" thickBot="1" x14ac:dyDescent="0.3">
      <c r="A26" s="374"/>
      <c r="B26" s="649" t="s">
        <v>655</v>
      </c>
      <c r="C26" s="650"/>
      <c r="D26" s="650"/>
      <c r="E26" s="650"/>
      <c r="F26" s="651"/>
      <c r="G26" s="479">
        <f>SUM(G21:G21:G25)</f>
        <v>180000</v>
      </c>
      <c r="H26" s="380"/>
      <c r="I26" s="381"/>
      <c r="J26" s="194"/>
      <c r="K26" s="382"/>
      <c r="L26" s="377"/>
      <c r="M26" s="377"/>
      <c r="N26" s="377"/>
      <c r="O26" s="377"/>
      <c r="P26" s="377"/>
      <c r="Q26" s="374"/>
      <c r="R26" s="374"/>
      <c r="S26" s="377"/>
      <c r="T26" s="377"/>
      <c r="U26" s="377"/>
      <c r="V26" s="377"/>
    </row>
    <row r="27" spans="1:23" s="133" customFormat="1" ht="21.75" thickBot="1" x14ac:dyDescent="0.3">
      <c r="A27" s="374"/>
      <c r="B27" s="652" t="s">
        <v>215</v>
      </c>
      <c r="C27" s="653"/>
      <c r="D27" s="653"/>
      <c r="E27" s="653"/>
      <c r="F27" s="654"/>
      <c r="G27" s="479">
        <f>SUM(G26,G19)</f>
        <v>655000</v>
      </c>
      <c r="H27" s="380"/>
      <c r="I27" s="381"/>
      <c r="J27" s="194"/>
      <c r="K27" s="382"/>
      <c r="L27" s="377"/>
      <c r="M27" s="377"/>
      <c r="N27" s="377"/>
      <c r="O27" s="377"/>
      <c r="P27" s="377"/>
      <c r="Q27" s="374"/>
      <c r="R27" s="374"/>
      <c r="S27" s="377"/>
      <c r="T27" s="377"/>
      <c r="U27" s="377"/>
      <c r="V27" s="377"/>
    </row>
    <row r="28" spans="1:23" s="133" customFormat="1" ht="21.75" thickBot="1" x14ac:dyDescent="0.3">
      <c r="A28" s="374"/>
      <c r="B28" s="652" t="s">
        <v>36</v>
      </c>
      <c r="C28" s="653"/>
      <c r="D28" s="653"/>
      <c r="E28" s="653"/>
      <c r="F28" s="654"/>
      <c r="G28" s="480">
        <f>G6-G27</f>
        <v>768663</v>
      </c>
      <c r="H28" s="380"/>
      <c r="I28" s="381"/>
      <c r="J28" s="194"/>
      <c r="K28" s="382"/>
      <c r="L28" s="377"/>
      <c r="M28" s="377"/>
      <c r="N28" s="377"/>
      <c r="O28" s="377"/>
      <c r="P28" s="377"/>
      <c r="Q28" s="374"/>
      <c r="R28" s="374"/>
      <c r="S28" s="377"/>
      <c r="T28" s="377"/>
      <c r="U28" s="377"/>
      <c r="V28" s="377"/>
    </row>
    <row r="29" spans="1:23" s="133" customFormat="1" ht="18" x14ac:dyDescent="0.25">
      <c r="A29" s="374"/>
      <c r="B29" s="285"/>
      <c r="C29" s="383"/>
      <c r="D29" s="376"/>
      <c r="E29" s="377"/>
      <c r="F29" s="378"/>
      <c r="G29" s="379"/>
      <c r="H29" s="380"/>
      <c r="I29" s="381"/>
      <c r="J29" s="194"/>
      <c r="K29" s="382"/>
      <c r="L29" s="377"/>
      <c r="M29" s="377"/>
      <c r="N29" s="377"/>
      <c r="O29" s="377"/>
      <c r="P29" s="377"/>
      <c r="Q29" s="374"/>
      <c r="R29" s="374"/>
      <c r="S29" s="377"/>
      <c r="T29" s="377"/>
      <c r="U29" s="377"/>
      <c r="V29" s="377"/>
    </row>
    <row r="30" spans="1:23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</row>
  </sheetData>
  <mergeCells count="21">
    <mergeCell ref="B26:F26"/>
    <mergeCell ref="B27:F27"/>
    <mergeCell ref="B28:F28"/>
    <mergeCell ref="K4:K5"/>
    <mergeCell ref="L4:L5"/>
    <mergeCell ref="M4:P4"/>
    <mergeCell ref="Q4:R4"/>
    <mergeCell ref="S4:T4"/>
    <mergeCell ref="C19:E19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</mergeCells>
  <conditionalFormatting sqref="E6">
    <cfRule type="duplicateValues" dxfId="71" priority="12"/>
  </conditionalFormatting>
  <conditionalFormatting sqref="E6">
    <cfRule type="duplicateValues" dxfId="70" priority="10"/>
    <cfRule type="duplicateValues" dxfId="69" priority="11"/>
  </conditionalFormatting>
  <conditionalFormatting sqref="E29">
    <cfRule type="duplicateValues" dxfId="68" priority="9"/>
  </conditionalFormatting>
  <conditionalFormatting sqref="E29">
    <cfRule type="duplicateValues" dxfId="67" priority="7"/>
    <cfRule type="duplicateValues" dxfId="66" priority="8"/>
  </conditionalFormatting>
  <conditionalFormatting sqref="F6">
    <cfRule type="duplicateValues" dxfId="65" priority="6"/>
  </conditionalFormatting>
  <conditionalFormatting sqref="F6">
    <cfRule type="duplicateValues" dxfId="64" priority="4"/>
    <cfRule type="duplicateValues" dxfId="63" priority="5"/>
  </conditionalFormatting>
  <conditionalFormatting sqref="F29">
    <cfRule type="duplicateValues" dxfId="62" priority="3"/>
  </conditionalFormatting>
  <conditionalFormatting sqref="F29">
    <cfRule type="duplicateValues" dxfId="61" priority="1"/>
    <cfRule type="duplicateValues" dxfId="60" priority="2"/>
  </conditionalFormatting>
  <conditionalFormatting sqref="E7:E18 E21:E25">
    <cfRule type="duplicateValues" dxfId="59" priority="13"/>
  </conditionalFormatting>
  <conditionalFormatting sqref="E7:E18 E21:E25">
    <cfRule type="duplicateValues" dxfId="58" priority="14"/>
    <cfRule type="duplicateValues" dxfId="57" priority="15"/>
  </conditionalFormatting>
  <conditionalFormatting sqref="F7:F25">
    <cfRule type="duplicateValues" dxfId="56" priority="16"/>
  </conditionalFormatting>
  <conditionalFormatting sqref="F7:F25">
    <cfRule type="duplicateValues" dxfId="55" priority="17"/>
    <cfRule type="duplicateValues" dxfId="54" priority="18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C8" sqref="C8:P10"/>
    </sheetView>
  </sheetViews>
  <sheetFormatPr defaultRowHeight="15" x14ac:dyDescent="0.25"/>
  <sheetData>
    <row r="1" spans="1:21" ht="27.75" thickBot="1" x14ac:dyDescent="0.3">
      <c r="A1" s="646" t="s">
        <v>664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8"/>
    </row>
    <row r="2" spans="1:21" ht="27.75" thickBot="1" x14ac:dyDescent="0.3">
      <c r="A2" s="594" t="s">
        <v>0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6"/>
    </row>
    <row r="3" spans="1:21" ht="18" x14ac:dyDescent="0.25">
      <c r="A3" s="569" t="s">
        <v>1</v>
      </c>
      <c r="B3" s="557" t="s">
        <v>2</v>
      </c>
      <c r="C3" s="557" t="s">
        <v>3</v>
      </c>
      <c r="D3" s="557" t="s">
        <v>4</v>
      </c>
      <c r="E3" s="557" t="s">
        <v>5</v>
      </c>
      <c r="F3" s="557" t="s">
        <v>6</v>
      </c>
      <c r="G3" s="557" t="s">
        <v>7</v>
      </c>
      <c r="H3" s="557" t="s">
        <v>8</v>
      </c>
      <c r="I3" s="557" t="s">
        <v>9</v>
      </c>
      <c r="J3" s="557" t="s">
        <v>10</v>
      </c>
      <c r="K3" s="557" t="s">
        <v>11</v>
      </c>
      <c r="L3" s="557" t="s">
        <v>12</v>
      </c>
      <c r="M3" s="557"/>
      <c r="N3" s="557"/>
      <c r="O3" s="557"/>
      <c r="P3" s="557" t="s">
        <v>13</v>
      </c>
      <c r="Q3" s="557"/>
      <c r="R3" s="557" t="s">
        <v>14</v>
      </c>
      <c r="S3" s="557"/>
      <c r="T3" s="557" t="s">
        <v>15</v>
      </c>
      <c r="U3" s="572"/>
    </row>
    <row r="4" spans="1:21" ht="18.75" thickBot="1" x14ac:dyDescent="0.3">
      <c r="A4" s="570"/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497" t="s">
        <v>16</v>
      </c>
      <c r="M4" s="497" t="s">
        <v>17</v>
      </c>
      <c r="N4" s="497" t="s">
        <v>18</v>
      </c>
      <c r="O4" s="497" t="s">
        <v>116</v>
      </c>
      <c r="P4" s="497" t="s">
        <v>20</v>
      </c>
      <c r="Q4" s="497" t="s">
        <v>21</v>
      </c>
      <c r="R4" s="497" t="s">
        <v>20</v>
      </c>
      <c r="S4" s="497" t="s">
        <v>21</v>
      </c>
      <c r="T4" s="497" t="s">
        <v>20</v>
      </c>
      <c r="U4" s="498" t="s">
        <v>21</v>
      </c>
    </row>
    <row r="5" spans="1:21" x14ac:dyDescent="0.25">
      <c r="F5">
        <f>SUM('16022018'!G28)</f>
        <v>768663</v>
      </c>
    </row>
    <row r="8" spans="1:21" x14ac:dyDescent="0.25">
      <c r="C8" s="655" t="s">
        <v>663</v>
      </c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5"/>
      <c r="P8" s="655"/>
    </row>
    <row r="9" spans="1:21" x14ac:dyDescent="0.25"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</row>
    <row r="10" spans="1:21" x14ac:dyDescent="0.25"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</row>
  </sheetData>
  <mergeCells count="18">
    <mergeCell ref="L3:O3"/>
    <mergeCell ref="P3:Q3"/>
    <mergeCell ref="R3:S3"/>
    <mergeCell ref="T3:U3"/>
    <mergeCell ref="C8:P10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"/>
  <sheetViews>
    <sheetView zoomScale="50" zoomScaleNormal="50" workbookViewId="0">
      <selection activeCell="Q13" sqref="Q13"/>
    </sheetView>
  </sheetViews>
  <sheetFormatPr defaultRowHeight="15" x14ac:dyDescent="0.25"/>
  <cols>
    <col min="2" max="2" width="5" bestFit="1" customWidth="1"/>
    <col min="3" max="3" width="16.28515625" customWidth="1"/>
    <col min="4" max="4" width="35.140625" customWidth="1"/>
    <col min="5" max="5" width="13.42578125" customWidth="1"/>
    <col min="6" max="6" width="14" customWidth="1"/>
    <col min="7" max="7" width="17.5703125" customWidth="1"/>
    <col min="8" max="8" width="21.7109375" customWidth="1"/>
    <col min="9" max="9" width="9.140625" customWidth="1"/>
    <col min="10" max="10" width="17.5703125" customWidth="1"/>
    <col min="11" max="11" width="12.42578125" customWidth="1"/>
    <col min="12" max="12" width="19" customWidth="1"/>
    <col min="13" max="13" width="39.42578125" customWidth="1"/>
    <col min="14" max="14" width="12" customWidth="1"/>
    <col min="15" max="15" width="14.85546875" customWidth="1"/>
    <col min="16" max="16" width="16.5703125" customWidth="1"/>
    <col min="17" max="17" width="13.28515625" customWidth="1"/>
    <col min="18" max="18" width="18" customWidth="1"/>
    <col min="19" max="19" width="15.42578125" customWidth="1"/>
    <col min="20" max="20" width="25.5703125" customWidth="1"/>
    <col min="21" max="21" width="14.28515625" customWidth="1"/>
    <col min="22" max="22" width="18.85546875" bestFit="1" customWidth="1"/>
  </cols>
  <sheetData>
    <row r="1" spans="2:22" ht="15.75" thickBot="1" x14ac:dyDescent="0.3"/>
    <row r="2" spans="2:22" ht="27.75" thickBot="1" x14ac:dyDescent="0.3">
      <c r="B2" s="646" t="s">
        <v>667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8"/>
    </row>
    <row r="3" spans="2:22" ht="27.75" thickBot="1" x14ac:dyDescent="0.3">
      <c r="B3" s="594" t="s">
        <v>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6"/>
    </row>
    <row r="4" spans="2:22" s="133" customFormat="1" ht="18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36.75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496" t="s">
        <v>16</v>
      </c>
      <c r="N5" s="497" t="s">
        <v>17</v>
      </c>
      <c r="O5" s="497" t="s">
        <v>18</v>
      </c>
      <c r="P5" s="497" t="s">
        <v>116</v>
      </c>
      <c r="Q5" s="496" t="s">
        <v>20</v>
      </c>
      <c r="R5" s="496" t="s">
        <v>21</v>
      </c>
      <c r="S5" s="496" t="s">
        <v>20</v>
      </c>
      <c r="T5" s="496" t="s">
        <v>21</v>
      </c>
      <c r="U5" s="496" t="s">
        <v>20</v>
      </c>
      <c r="V5" s="214" t="s">
        <v>21</v>
      </c>
    </row>
    <row r="6" spans="2:22" s="112" customFormat="1" ht="23.25" x14ac:dyDescent="0.35">
      <c r="B6" s="457"/>
      <c r="C6" s="458"/>
      <c r="D6" s="459" t="s">
        <v>22</v>
      </c>
      <c r="E6" s="460"/>
      <c r="F6" s="461"/>
      <c r="G6" s="462">
        <f>SUM('16022018'!G28)</f>
        <v>768663</v>
      </c>
      <c r="H6" s="463"/>
      <c r="I6" s="464"/>
      <c r="J6" s="464"/>
      <c r="K6" s="465"/>
      <c r="L6" s="460"/>
      <c r="M6" s="460"/>
      <c r="N6" s="460"/>
      <c r="O6" s="460"/>
      <c r="P6" s="460"/>
      <c r="Q6" s="466"/>
      <c r="R6" s="466"/>
      <c r="S6" s="460"/>
      <c r="T6" s="460"/>
      <c r="U6" s="460"/>
      <c r="V6" s="467"/>
    </row>
  </sheetData>
  <mergeCells count="17"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  <mergeCell ref="S4:T4"/>
  </mergeCells>
  <conditionalFormatting sqref="E6">
    <cfRule type="duplicateValues" dxfId="53" priority="12"/>
  </conditionalFormatting>
  <conditionalFormatting sqref="E6">
    <cfRule type="duplicateValues" dxfId="52" priority="10"/>
    <cfRule type="duplicateValues" dxfId="51" priority="11"/>
  </conditionalFormatting>
  <conditionalFormatting sqref="F6">
    <cfRule type="duplicateValues" dxfId="50" priority="6"/>
  </conditionalFormatting>
  <conditionalFormatting sqref="F6">
    <cfRule type="duplicateValues" dxfId="49" priority="4"/>
    <cfRule type="duplicateValues" dxfId="48" priority="5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"/>
  <sheetViews>
    <sheetView zoomScale="85" zoomScaleNormal="85" workbookViewId="0">
      <selection activeCell="I13" sqref="I13"/>
    </sheetView>
  </sheetViews>
  <sheetFormatPr defaultRowHeight="15" x14ac:dyDescent="0.25"/>
  <cols>
    <col min="1" max="1" width="9.140625" style="295"/>
    <col min="2" max="2" width="5" style="295" bestFit="1" customWidth="1"/>
    <col min="3" max="3" width="16.28515625" style="295" customWidth="1"/>
    <col min="4" max="4" width="35.140625" style="295" customWidth="1"/>
    <col min="5" max="5" width="13.42578125" style="295" customWidth="1"/>
    <col min="6" max="6" width="14" style="295" customWidth="1"/>
    <col min="7" max="7" width="17.5703125" style="295" customWidth="1"/>
    <col min="8" max="8" width="21.7109375" style="295" customWidth="1"/>
    <col min="9" max="9" width="9.140625" style="295" customWidth="1"/>
    <col min="10" max="10" width="17.5703125" style="295" customWidth="1"/>
    <col min="11" max="11" width="12.42578125" style="295" customWidth="1"/>
    <col min="12" max="12" width="19" style="295" customWidth="1"/>
    <col min="13" max="13" width="39.42578125" style="295" customWidth="1"/>
    <col min="14" max="14" width="12" style="295" customWidth="1"/>
    <col min="15" max="15" width="14.85546875" style="295" customWidth="1"/>
    <col min="16" max="16" width="16.5703125" style="295" customWidth="1"/>
    <col min="17" max="17" width="13.28515625" style="295" customWidth="1"/>
    <col min="18" max="18" width="18" style="295" customWidth="1"/>
    <col min="19" max="19" width="15.42578125" style="295" customWidth="1"/>
    <col min="20" max="20" width="25.5703125" style="295" customWidth="1"/>
    <col min="21" max="21" width="14.28515625" style="295" customWidth="1"/>
    <col min="22" max="22" width="18.85546875" style="295" bestFit="1" customWidth="1"/>
    <col min="23" max="16384" width="9.140625" style="295"/>
  </cols>
  <sheetData>
    <row r="1" spans="2:22" ht="15.75" thickBot="1" x14ac:dyDescent="0.3"/>
    <row r="2" spans="2:22" ht="27.75" thickBot="1" x14ac:dyDescent="0.3">
      <c r="B2" s="646" t="s">
        <v>666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8"/>
    </row>
    <row r="3" spans="2:22" ht="27.75" thickBot="1" x14ac:dyDescent="0.3">
      <c r="B3" s="594" t="s">
        <v>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6"/>
    </row>
    <row r="4" spans="2:22" s="291" customFormat="1" ht="18" x14ac:dyDescent="0.25">
      <c r="B4" s="569" t="s">
        <v>1</v>
      </c>
      <c r="C4" s="557" t="s">
        <v>2</v>
      </c>
      <c r="D4" s="557" t="s">
        <v>3</v>
      </c>
      <c r="E4" s="557" t="s">
        <v>4</v>
      </c>
      <c r="F4" s="557" t="s">
        <v>5</v>
      </c>
      <c r="G4" s="557" t="s">
        <v>6</v>
      </c>
      <c r="H4" s="557" t="s">
        <v>7</v>
      </c>
      <c r="I4" s="557" t="s">
        <v>8</v>
      </c>
      <c r="J4" s="557" t="s">
        <v>9</v>
      </c>
      <c r="K4" s="557" t="s">
        <v>10</v>
      </c>
      <c r="L4" s="557" t="s">
        <v>11</v>
      </c>
      <c r="M4" s="557" t="s">
        <v>12</v>
      </c>
      <c r="N4" s="557"/>
      <c r="O4" s="557"/>
      <c r="P4" s="557"/>
      <c r="Q4" s="557" t="s">
        <v>13</v>
      </c>
      <c r="R4" s="557"/>
      <c r="S4" s="557" t="s">
        <v>14</v>
      </c>
      <c r="T4" s="557"/>
      <c r="U4" s="557" t="s">
        <v>15</v>
      </c>
      <c r="V4" s="572"/>
    </row>
    <row r="5" spans="2:22" s="291" customFormat="1" ht="18.75" thickBot="1" x14ac:dyDescent="0.3"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497" t="s">
        <v>16</v>
      </c>
      <c r="N5" s="497" t="s">
        <v>17</v>
      </c>
      <c r="O5" s="497" t="s">
        <v>18</v>
      </c>
      <c r="P5" s="497" t="s">
        <v>116</v>
      </c>
      <c r="Q5" s="497" t="s">
        <v>20</v>
      </c>
      <c r="R5" s="497" t="s">
        <v>21</v>
      </c>
      <c r="S5" s="497" t="s">
        <v>20</v>
      </c>
      <c r="T5" s="497" t="s">
        <v>21</v>
      </c>
      <c r="U5" s="497" t="s">
        <v>20</v>
      </c>
      <c r="V5" s="498" t="s">
        <v>21</v>
      </c>
    </row>
    <row r="6" spans="2:22" s="506" customFormat="1" ht="23.25" x14ac:dyDescent="0.25">
      <c r="B6" s="457"/>
      <c r="C6" s="505"/>
      <c r="D6" s="501" t="s">
        <v>22</v>
      </c>
      <c r="E6" s="501"/>
      <c r="F6" s="499"/>
      <c r="G6" s="500">
        <f>SUM('16022018'!G28)</f>
        <v>768663</v>
      </c>
      <c r="H6" s="499"/>
      <c r="I6" s="502"/>
      <c r="J6" s="502"/>
      <c r="K6" s="503"/>
      <c r="L6" s="501"/>
      <c r="M6" s="501"/>
      <c r="N6" s="501"/>
      <c r="O6" s="501"/>
      <c r="P6" s="501"/>
      <c r="Q6" s="502"/>
      <c r="R6" s="502"/>
      <c r="S6" s="501"/>
      <c r="T6" s="501"/>
      <c r="U6" s="501"/>
      <c r="V6" s="504"/>
    </row>
    <row r="7" spans="2:22" x14ac:dyDescent="0.25">
      <c r="B7" s="656">
        <v>1</v>
      </c>
      <c r="C7" s="657">
        <v>43150</v>
      </c>
      <c r="D7" s="36" t="s">
        <v>668</v>
      </c>
      <c r="E7" s="37">
        <v>34095</v>
      </c>
      <c r="F7" s="658">
        <v>3466979</v>
      </c>
      <c r="G7" s="659">
        <v>40000</v>
      </c>
      <c r="H7" s="33" t="s">
        <v>669</v>
      </c>
      <c r="I7" s="34" t="s">
        <v>24</v>
      </c>
      <c r="J7" s="23" t="s">
        <v>25</v>
      </c>
      <c r="K7" s="35" t="s">
        <v>670</v>
      </c>
      <c r="L7" s="37" t="s">
        <v>25</v>
      </c>
      <c r="M7" s="37" t="s">
        <v>671</v>
      </c>
      <c r="N7" s="37"/>
      <c r="O7" s="37" t="s">
        <v>672</v>
      </c>
      <c r="P7" s="37" t="s">
        <v>55</v>
      </c>
      <c r="Q7" s="34" t="s">
        <v>273</v>
      </c>
      <c r="R7" s="660" t="s">
        <v>140</v>
      </c>
      <c r="S7" s="37" t="s">
        <v>673</v>
      </c>
      <c r="T7" s="37" t="s">
        <v>674</v>
      </c>
      <c r="U7" s="37"/>
      <c r="V7" s="38"/>
    </row>
    <row r="8" spans="2:22" x14ac:dyDescent="0.25">
      <c r="B8" s="27">
        <f>B7+1</f>
        <v>2</v>
      </c>
      <c r="C8" s="657">
        <v>43150</v>
      </c>
      <c r="D8" s="36" t="s">
        <v>675</v>
      </c>
      <c r="E8" s="37">
        <v>34094</v>
      </c>
      <c r="F8" s="658">
        <v>3466907</v>
      </c>
      <c r="G8" s="659">
        <v>45000</v>
      </c>
      <c r="H8" s="33" t="s">
        <v>676</v>
      </c>
      <c r="I8" s="34" t="s">
        <v>24</v>
      </c>
      <c r="J8" s="23" t="s">
        <v>25</v>
      </c>
      <c r="K8" s="35" t="s">
        <v>670</v>
      </c>
      <c r="L8" s="37" t="s">
        <v>25</v>
      </c>
      <c r="M8" s="36" t="s">
        <v>677</v>
      </c>
      <c r="N8" s="37"/>
      <c r="O8" s="37" t="s">
        <v>672</v>
      </c>
      <c r="P8" s="37" t="s">
        <v>55</v>
      </c>
      <c r="Q8" s="34" t="s">
        <v>678</v>
      </c>
      <c r="R8" s="660" t="s">
        <v>679</v>
      </c>
      <c r="S8" s="37" t="s">
        <v>111</v>
      </c>
      <c r="T8" s="37" t="s">
        <v>680</v>
      </c>
      <c r="U8" s="37"/>
      <c r="V8" s="38"/>
    </row>
    <row r="9" spans="2:22" x14ac:dyDescent="0.25">
      <c r="B9" s="27"/>
      <c r="C9" s="657"/>
      <c r="D9" s="36"/>
      <c r="E9" s="37"/>
      <c r="F9" s="658"/>
      <c r="G9" s="659"/>
      <c r="H9" s="33"/>
      <c r="I9" s="34"/>
      <c r="J9" s="23"/>
      <c r="K9" s="35"/>
      <c r="L9" s="37"/>
      <c r="M9" s="37"/>
      <c r="N9" s="37"/>
      <c r="O9" s="37"/>
      <c r="P9" s="37"/>
      <c r="Q9" s="34"/>
      <c r="R9" s="34"/>
      <c r="S9" s="37"/>
      <c r="T9" s="37"/>
      <c r="U9" s="37"/>
      <c r="V9" s="38"/>
    </row>
    <row r="10" spans="2:22" x14ac:dyDescent="0.25">
      <c r="B10" s="27"/>
      <c r="C10" s="657"/>
      <c r="D10" s="36"/>
      <c r="E10" s="37"/>
      <c r="F10" s="658"/>
      <c r="G10" s="659"/>
      <c r="H10" s="33"/>
      <c r="I10" s="34"/>
      <c r="J10" s="23"/>
      <c r="K10" s="35"/>
      <c r="L10" s="23"/>
      <c r="M10" s="36"/>
      <c r="N10" s="37"/>
      <c r="O10" s="37"/>
      <c r="P10" s="37"/>
      <c r="Q10" s="34"/>
      <c r="R10" s="34"/>
      <c r="S10" s="37"/>
      <c r="T10" s="37"/>
      <c r="U10" s="37"/>
      <c r="V10" s="38"/>
    </row>
    <row r="11" spans="2:22" x14ac:dyDescent="0.25">
      <c r="B11" s="44"/>
      <c r="C11" s="661"/>
      <c r="D11" s="36" t="s">
        <v>33</v>
      </c>
      <c r="E11" s="37" t="s">
        <v>681</v>
      </c>
      <c r="F11" s="658"/>
      <c r="G11" s="659">
        <v>85000</v>
      </c>
      <c r="H11" s="33"/>
      <c r="I11" s="34"/>
      <c r="J11" s="23"/>
      <c r="K11" s="41"/>
      <c r="L11" s="37"/>
      <c r="M11" s="37"/>
      <c r="N11" s="37"/>
      <c r="O11" s="37"/>
      <c r="P11" s="37"/>
      <c r="Q11" s="42"/>
      <c r="R11" s="43"/>
      <c r="S11" s="37"/>
      <c r="T11" s="37"/>
      <c r="U11" s="37"/>
      <c r="V11" s="38"/>
    </row>
    <row r="12" spans="2:22" x14ac:dyDescent="0.25">
      <c r="B12" s="44"/>
      <c r="C12" s="661"/>
      <c r="D12" s="36"/>
      <c r="E12" s="37"/>
      <c r="F12" s="658"/>
      <c r="G12" s="659"/>
      <c r="H12" s="33"/>
      <c r="I12" s="34"/>
      <c r="J12" s="23"/>
      <c r="K12" s="41"/>
      <c r="L12" s="37"/>
      <c r="M12" s="37"/>
      <c r="N12" s="37"/>
      <c r="O12" s="37"/>
      <c r="P12" s="37"/>
      <c r="Q12" s="42"/>
      <c r="R12" s="43"/>
      <c r="S12" s="37"/>
      <c r="T12" s="37"/>
      <c r="U12" s="37"/>
      <c r="V12" s="38"/>
    </row>
    <row r="13" spans="2:22" x14ac:dyDescent="0.25">
      <c r="B13" s="44"/>
      <c r="C13" s="657"/>
      <c r="D13" s="36"/>
      <c r="E13" s="37"/>
      <c r="F13" s="658"/>
      <c r="G13" s="659"/>
      <c r="H13" s="33"/>
      <c r="I13" s="45"/>
      <c r="J13" s="45"/>
      <c r="K13" s="41"/>
      <c r="L13" s="37"/>
      <c r="M13" s="37"/>
      <c r="N13" s="37"/>
      <c r="O13" s="37"/>
      <c r="P13" s="37"/>
      <c r="Q13" s="42"/>
      <c r="R13" s="43"/>
      <c r="S13" s="37"/>
      <c r="T13" s="37"/>
      <c r="U13" s="37"/>
      <c r="V13" s="38"/>
    </row>
    <row r="14" spans="2:22" x14ac:dyDescent="0.25">
      <c r="B14" s="44"/>
      <c r="C14" s="657"/>
      <c r="D14" s="36"/>
      <c r="E14" s="37"/>
      <c r="F14" s="658"/>
      <c r="G14" s="659"/>
      <c r="H14" s="33"/>
      <c r="I14" s="45"/>
      <c r="J14" s="45"/>
      <c r="K14" s="41"/>
      <c r="L14" s="37"/>
      <c r="M14" s="37"/>
      <c r="N14" s="37"/>
      <c r="O14" s="37"/>
      <c r="P14" s="37"/>
      <c r="Q14" s="42"/>
      <c r="R14" s="43"/>
      <c r="S14" s="37"/>
      <c r="T14" s="37"/>
      <c r="U14" s="37"/>
      <c r="V14" s="38"/>
    </row>
    <row r="15" spans="2:22" x14ac:dyDescent="0.25">
      <c r="B15" s="44"/>
      <c r="C15" s="657"/>
      <c r="D15" s="36"/>
      <c r="E15" s="37"/>
      <c r="F15" s="658"/>
      <c r="G15" s="659"/>
      <c r="H15" s="33"/>
      <c r="I15" s="45"/>
      <c r="J15" s="45"/>
      <c r="K15" s="41"/>
      <c r="L15" s="37"/>
      <c r="M15" s="37"/>
      <c r="N15" s="37"/>
      <c r="O15" s="37"/>
      <c r="P15" s="37"/>
      <c r="Q15" s="42"/>
      <c r="R15" s="43"/>
      <c r="S15" s="37"/>
      <c r="T15" s="37"/>
      <c r="U15" s="37"/>
      <c r="V15" s="38"/>
    </row>
    <row r="16" spans="2:22" x14ac:dyDescent="0.25">
      <c r="B16" s="44"/>
      <c r="C16" s="657"/>
      <c r="D16" s="36" t="s">
        <v>34</v>
      </c>
      <c r="E16" s="37"/>
      <c r="F16" s="658"/>
      <c r="G16" s="659">
        <f>SUM(G12:G15)</f>
        <v>0</v>
      </c>
      <c r="H16" s="33"/>
      <c r="I16" s="45"/>
      <c r="J16" s="45"/>
      <c r="K16" s="41"/>
      <c r="L16" s="37"/>
      <c r="M16" s="37"/>
      <c r="N16" s="37"/>
      <c r="O16" s="37"/>
      <c r="P16" s="37"/>
      <c r="Q16" s="42"/>
      <c r="R16" s="43"/>
      <c r="S16" s="37"/>
      <c r="T16" s="37"/>
      <c r="U16" s="37"/>
      <c r="V16" s="38"/>
    </row>
    <row r="17" spans="2:22" x14ac:dyDescent="0.25">
      <c r="B17" s="44"/>
      <c r="C17" s="657"/>
      <c r="D17" s="36" t="s">
        <v>35</v>
      </c>
      <c r="E17" s="37"/>
      <c r="F17" s="658"/>
      <c r="G17" s="659">
        <f>G11+G16</f>
        <v>85000</v>
      </c>
      <c r="H17" s="33"/>
      <c r="I17" s="45"/>
      <c r="J17" s="45"/>
      <c r="K17" s="41"/>
      <c r="L17" s="37"/>
      <c r="M17" s="37"/>
      <c r="N17" s="37"/>
      <c r="O17" s="37"/>
      <c r="P17" s="37"/>
      <c r="Q17" s="42"/>
      <c r="R17" s="43"/>
      <c r="S17" s="37"/>
      <c r="T17" s="37"/>
      <c r="U17" s="37"/>
      <c r="V17" s="38"/>
    </row>
    <row r="18" spans="2:22" x14ac:dyDescent="0.25">
      <c r="B18" s="44"/>
      <c r="C18" s="657"/>
      <c r="D18" s="36" t="s">
        <v>36</v>
      </c>
      <c r="E18" s="37"/>
      <c r="F18" s="658"/>
      <c r="G18" s="659">
        <f>G6-G17</f>
        <v>683663</v>
      </c>
      <c r="H18" s="33"/>
      <c r="I18" s="45"/>
      <c r="J18" s="45"/>
      <c r="K18" s="41"/>
      <c r="L18" s="37"/>
      <c r="M18" s="37"/>
      <c r="N18" s="37"/>
      <c r="O18" s="37"/>
      <c r="P18" s="37"/>
      <c r="Q18" s="42"/>
      <c r="R18" s="43"/>
      <c r="S18" s="37"/>
      <c r="T18" s="37"/>
      <c r="U18" s="37"/>
      <c r="V18" s="38"/>
    </row>
    <row r="19" spans="2:22" x14ac:dyDescent="0.25">
      <c r="B19" s="44"/>
      <c r="C19" s="661"/>
      <c r="D19" s="36"/>
      <c r="E19" s="37"/>
      <c r="F19" s="658"/>
      <c r="G19" s="659"/>
      <c r="H19" s="33"/>
      <c r="I19" s="45"/>
      <c r="J19" s="45"/>
      <c r="K19" s="41"/>
      <c r="L19" s="37"/>
      <c r="M19" s="37"/>
      <c r="N19" s="37"/>
      <c r="O19" s="37"/>
      <c r="P19" s="37"/>
      <c r="Q19" s="42"/>
      <c r="R19" s="43"/>
      <c r="S19" s="37"/>
      <c r="T19" s="37"/>
      <c r="U19" s="37"/>
      <c r="V19" s="38"/>
    </row>
  </sheetData>
  <mergeCells count="17"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  <mergeCell ref="S4:T4"/>
  </mergeCells>
  <conditionalFormatting sqref="E6">
    <cfRule type="duplicateValues" dxfId="47" priority="24"/>
  </conditionalFormatting>
  <conditionalFormatting sqref="E6">
    <cfRule type="duplicateValues" dxfId="46" priority="22"/>
    <cfRule type="duplicateValues" dxfId="45" priority="23"/>
  </conditionalFormatting>
  <conditionalFormatting sqref="F6">
    <cfRule type="duplicateValues" dxfId="44" priority="21"/>
  </conditionalFormatting>
  <conditionalFormatting sqref="F6">
    <cfRule type="duplicateValues" dxfId="43" priority="19"/>
    <cfRule type="duplicateValues" dxfId="42" priority="20"/>
  </conditionalFormatting>
  <conditionalFormatting sqref="E19">
    <cfRule type="duplicateValues" dxfId="35" priority="12"/>
  </conditionalFormatting>
  <conditionalFormatting sqref="E19">
    <cfRule type="duplicateValues" dxfId="33" priority="10"/>
    <cfRule type="duplicateValues" dxfId="32" priority="11"/>
  </conditionalFormatting>
  <conditionalFormatting sqref="F19">
    <cfRule type="duplicateValues" dxfId="29" priority="9"/>
  </conditionalFormatting>
  <conditionalFormatting sqref="F19">
    <cfRule type="duplicateValues" dxfId="27" priority="7"/>
    <cfRule type="duplicateValues" dxfId="26" priority="8"/>
  </conditionalFormatting>
  <conditionalFormatting sqref="E7">
    <cfRule type="duplicateValues" dxfId="23" priority="6"/>
  </conditionalFormatting>
  <conditionalFormatting sqref="E7">
    <cfRule type="duplicateValues" dxfId="21" priority="4"/>
    <cfRule type="duplicateValues" dxfId="20" priority="5"/>
  </conditionalFormatting>
  <conditionalFormatting sqref="F7">
    <cfRule type="duplicateValues" dxfId="17" priority="3"/>
  </conditionalFormatting>
  <conditionalFormatting sqref="F7">
    <cfRule type="duplicateValues" dxfId="15" priority="1"/>
    <cfRule type="duplicateValues" dxfId="14" priority="2"/>
  </conditionalFormatting>
  <conditionalFormatting sqref="E8:E18">
    <cfRule type="duplicateValues" dxfId="11" priority="13"/>
  </conditionalFormatting>
  <conditionalFormatting sqref="E8:E18">
    <cfRule type="duplicateValues" dxfId="9" priority="14"/>
    <cfRule type="duplicateValues" dxfId="8" priority="15"/>
  </conditionalFormatting>
  <conditionalFormatting sqref="F8:F18">
    <cfRule type="duplicateValues" dxfId="5" priority="16"/>
  </conditionalFormatting>
  <conditionalFormatting sqref="F8:F18">
    <cfRule type="duplicateValues" dxfId="3" priority="17"/>
    <cfRule type="duplicateValues" dxfId="2" priority="18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workbookViewId="0">
      <selection activeCell="B3" sqref="B3:V3"/>
    </sheetView>
  </sheetViews>
  <sheetFormatPr defaultRowHeight="15" x14ac:dyDescent="0.25"/>
  <cols>
    <col min="1" max="1" width="9.140625" style="295"/>
    <col min="2" max="2" width="5" style="295" bestFit="1" customWidth="1"/>
    <col min="3" max="3" width="16.28515625" style="295" customWidth="1"/>
    <col min="4" max="4" width="35.140625" style="295" customWidth="1"/>
    <col min="5" max="5" width="13.42578125" style="295" customWidth="1"/>
    <col min="6" max="6" width="14" style="295" customWidth="1"/>
    <col min="7" max="7" width="17.5703125" style="295" customWidth="1"/>
    <col min="8" max="8" width="21.7109375" style="295" customWidth="1"/>
    <col min="9" max="9" width="9.140625" style="295" customWidth="1"/>
    <col min="10" max="10" width="17.5703125" style="295" customWidth="1"/>
    <col min="11" max="11" width="12.42578125" style="295" customWidth="1"/>
    <col min="12" max="12" width="19" style="295" customWidth="1"/>
    <col min="13" max="13" width="39.42578125" style="295" customWidth="1"/>
    <col min="14" max="14" width="12" style="295" customWidth="1"/>
    <col min="15" max="15" width="14.85546875" style="295" customWidth="1"/>
    <col min="16" max="16" width="16.5703125" style="295" customWidth="1"/>
    <col min="17" max="17" width="13.28515625" style="295" customWidth="1"/>
    <col min="18" max="18" width="18" style="295" customWidth="1"/>
    <col min="19" max="19" width="15.42578125" style="295" customWidth="1"/>
    <col min="20" max="20" width="25.5703125" style="295" customWidth="1"/>
    <col min="21" max="21" width="14.28515625" style="295" customWidth="1"/>
    <col min="22" max="22" width="18.85546875" style="295" bestFit="1" customWidth="1"/>
    <col min="23" max="16384" width="9.140625" style="295"/>
  </cols>
  <sheetData>
    <row r="1" spans="2:22" ht="15.75" thickBot="1" x14ac:dyDescent="0.3"/>
    <row r="2" spans="2:22" ht="27.75" thickBot="1" x14ac:dyDescent="0.3">
      <c r="B2" s="646" t="s">
        <v>665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8"/>
    </row>
    <row r="3" spans="2:22" ht="27.75" thickBot="1" x14ac:dyDescent="0.3">
      <c r="B3" s="594" t="s">
        <v>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6"/>
    </row>
    <row r="4" spans="2:22" s="291" customFormat="1" ht="18" x14ac:dyDescent="0.25">
      <c r="B4" s="569" t="s">
        <v>1</v>
      </c>
      <c r="C4" s="557" t="s">
        <v>2</v>
      </c>
      <c r="D4" s="557" t="s">
        <v>3</v>
      </c>
      <c r="E4" s="557" t="s">
        <v>4</v>
      </c>
      <c r="F4" s="557" t="s">
        <v>5</v>
      </c>
      <c r="G4" s="557" t="s">
        <v>6</v>
      </c>
      <c r="H4" s="557" t="s">
        <v>7</v>
      </c>
      <c r="I4" s="557" t="s">
        <v>8</v>
      </c>
      <c r="J4" s="557" t="s">
        <v>9</v>
      </c>
      <c r="K4" s="557" t="s">
        <v>10</v>
      </c>
      <c r="L4" s="557" t="s">
        <v>11</v>
      </c>
      <c r="M4" s="557" t="s">
        <v>12</v>
      </c>
      <c r="N4" s="557"/>
      <c r="O4" s="557"/>
      <c r="P4" s="557"/>
      <c r="Q4" s="557" t="s">
        <v>13</v>
      </c>
      <c r="R4" s="557"/>
      <c r="S4" s="557" t="s">
        <v>14</v>
      </c>
      <c r="T4" s="557"/>
      <c r="U4" s="557" t="s">
        <v>15</v>
      </c>
      <c r="V4" s="572"/>
    </row>
    <row r="5" spans="2:22" s="291" customFormat="1" ht="18.75" thickBot="1" x14ac:dyDescent="0.3"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497" t="s">
        <v>16</v>
      </c>
      <c r="N5" s="497" t="s">
        <v>17</v>
      </c>
      <c r="O5" s="497" t="s">
        <v>18</v>
      </c>
      <c r="P5" s="497" t="s">
        <v>116</v>
      </c>
      <c r="Q5" s="497" t="s">
        <v>20</v>
      </c>
      <c r="R5" s="497" t="s">
        <v>21</v>
      </c>
      <c r="S5" s="497" t="s">
        <v>20</v>
      </c>
      <c r="T5" s="497" t="s">
        <v>21</v>
      </c>
      <c r="U5" s="497" t="s">
        <v>20</v>
      </c>
      <c r="V5" s="498" t="s">
        <v>21</v>
      </c>
    </row>
    <row r="6" spans="2:22" s="506" customFormat="1" ht="24" thickBot="1" x14ac:dyDescent="0.3">
      <c r="B6" s="662"/>
      <c r="C6" s="663"/>
      <c r="D6" s="664" t="s">
        <v>22</v>
      </c>
      <c r="E6" s="664"/>
      <c r="F6" s="665"/>
      <c r="G6" s="666">
        <f>SUM('19022018'!G18)</f>
        <v>683663</v>
      </c>
      <c r="H6" s="665"/>
      <c r="I6" s="667"/>
      <c r="J6" s="667"/>
      <c r="K6" s="668"/>
      <c r="L6" s="664"/>
      <c r="M6" s="664"/>
      <c r="N6" s="664"/>
      <c r="O6" s="664"/>
      <c r="P6" s="664"/>
      <c r="Q6" s="667"/>
      <c r="R6" s="667"/>
      <c r="S6" s="664"/>
      <c r="T6" s="664"/>
      <c r="U6" s="664"/>
      <c r="V6" s="669"/>
    </row>
    <row r="10" spans="2:22" x14ac:dyDescent="0.25">
      <c r="D10" s="655" t="s">
        <v>682</v>
      </c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</row>
    <row r="11" spans="2:22" x14ac:dyDescent="0.25"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5"/>
      <c r="O11" s="655"/>
      <c r="P11" s="655"/>
      <c r="Q11" s="655"/>
    </row>
    <row r="12" spans="2:22" x14ac:dyDescent="0.25"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5"/>
      <c r="P12" s="655"/>
      <c r="Q12" s="655"/>
    </row>
  </sheetData>
  <mergeCells count="18">
    <mergeCell ref="D10:Q12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  <mergeCell ref="S4:T4"/>
  </mergeCells>
  <conditionalFormatting sqref="E6">
    <cfRule type="duplicateValues" dxfId="41" priority="6"/>
  </conditionalFormatting>
  <conditionalFormatting sqref="E6">
    <cfRule type="duplicateValues" dxfId="40" priority="4"/>
    <cfRule type="duplicateValues" dxfId="39" priority="5"/>
  </conditionalFormatting>
  <conditionalFormatting sqref="F6">
    <cfRule type="duplicateValues" dxfId="38" priority="3"/>
  </conditionalFormatting>
  <conditionalFormatting sqref="F6">
    <cfRule type="duplicateValues" dxfId="37" priority="1"/>
    <cfRule type="duplicateValues" dxfId="36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zoomScale="85" zoomScaleNormal="85" workbookViewId="0">
      <selection activeCell="H11" sqref="H11"/>
    </sheetView>
  </sheetViews>
  <sheetFormatPr defaultRowHeight="15" x14ac:dyDescent="0.25"/>
  <cols>
    <col min="2" max="2" width="6.140625" customWidth="1"/>
    <col min="3" max="3" width="14.28515625" customWidth="1"/>
    <col min="4" max="4" width="33.85546875" customWidth="1"/>
    <col min="5" max="5" width="13.140625" customWidth="1"/>
    <col min="6" max="6" width="9.85546875" customWidth="1"/>
    <col min="7" max="7" width="15.42578125" customWidth="1"/>
    <col min="8" max="8" width="13.7109375" customWidth="1"/>
    <col min="9" max="9" width="11.42578125" customWidth="1"/>
    <col min="10" max="10" width="11.7109375" customWidth="1"/>
    <col min="11" max="11" width="7.5703125" customWidth="1"/>
    <col min="12" max="12" width="14.42578125" customWidth="1"/>
    <col min="13" max="13" width="24" customWidth="1"/>
    <col min="14" max="14" width="11.28515625" customWidth="1"/>
    <col min="15" max="15" width="11.7109375" customWidth="1"/>
    <col min="16" max="16" width="11.28515625" customWidth="1"/>
    <col min="17" max="17" width="11.7109375" customWidth="1"/>
    <col min="18" max="18" width="20.140625" customWidth="1"/>
    <col min="19" max="19" width="11.28515625" customWidth="1"/>
    <col min="20" max="20" width="14.28515625" customWidth="1"/>
    <col min="21" max="21" width="16" customWidth="1"/>
    <col min="22" max="22" width="24.42578125" customWidth="1"/>
  </cols>
  <sheetData>
    <row r="1" spans="2:22" ht="15.75" thickBot="1" x14ac:dyDescent="0.3"/>
    <row r="2" spans="2:22" ht="24" thickBot="1" x14ac:dyDescent="0.3">
      <c r="B2" s="532" t="s">
        <v>115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4"/>
    </row>
    <row r="3" spans="2:22" ht="18.75" thickBot="1" x14ac:dyDescent="0.3">
      <c r="B3" s="535" t="s">
        <v>0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7"/>
    </row>
    <row r="4" spans="2:22" s="128" customFormat="1" ht="36.75" customHeight="1" x14ac:dyDescent="0.25">
      <c r="B4" s="538" t="s">
        <v>1</v>
      </c>
      <c r="C4" s="540" t="s">
        <v>2</v>
      </c>
      <c r="D4" s="530" t="s">
        <v>3</v>
      </c>
      <c r="E4" s="530" t="s">
        <v>4</v>
      </c>
      <c r="F4" s="530" t="s">
        <v>5</v>
      </c>
      <c r="G4" s="530" t="s">
        <v>6</v>
      </c>
      <c r="H4" s="530" t="s">
        <v>7</v>
      </c>
      <c r="I4" s="542" t="s">
        <v>8</v>
      </c>
      <c r="J4" s="530" t="s">
        <v>9</v>
      </c>
      <c r="K4" s="530" t="s">
        <v>10</v>
      </c>
      <c r="L4" s="530" t="s">
        <v>11</v>
      </c>
      <c r="M4" s="545" t="s">
        <v>12</v>
      </c>
      <c r="N4" s="545"/>
      <c r="O4" s="545"/>
      <c r="P4" s="545"/>
      <c r="Q4" s="530" t="s">
        <v>13</v>
      </c>
      <c r="R4" s="530"/>
      <c r="S4" s="542" t="s">
        <v>14</v>
      </c>
      <c r="T4" s="542"/>
      <c r="U4" s="542" t="s">
        <v>15</v>
      </c>
      <c r="V4" s="544"/>
    </row>
    <row r="5" spans="2:22" s="129" customFormat="1" ht="35.25" customHeight="1" thickBot="1" x14ac:dyDescent="0.3">
      <c r="B5" s="539"/>
      <c r="C5" s="541"/>
      <c r="D5" s="531"/>
      <c r="E5" s="531"/>
      <c r="F5" s="531"/>
      <c r="G5" s="531"/>
      <c r="H5" s="531"/>
      <c r="I5" s="543"/>
      <c r="J5" s="531"/>
      <c r="K5" s="531"/>
      <c r="L5" s="531"/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20</v>
      </c>
      <c r="T5" s="1" t="s">
        <v>21</v>
      </c>
      <c r="U5" s="1" t="s">
        <v>20</v>
      </c>
      <c r="V5" s="2" t="s">
        <v>21</v>
      </c>
    </row>
    <row r="6" spans="2:22" ht="15.75" thickBot="1" x14ac:dyDescent="0.3">
      <c r="B6" s="3"/>
      <c r="C6" s="4"/>
      <c r="D6" s="5" t="s">
        <v>22</v>
      </c>
      <c r="E6" s="6"/>
      <c r="F6" s="7"/>
      <c r="G6" s="8">
        <v>168357</v>
      </c>
      <c r="H6" s="9"/>
      <c r="I6" s="10"/>
      <c r="J6" s="10"/>
      <c r="K6" s="11"/>
      <c r="L6" s="6"/>
      <c r="M6" s="6"/>
      <c r="N6" s="6"/>
      <c r="O6" s="6"/>
      <c r="P6" s="6"/>
      <c r="Q6" s="12"/>
      <c r="R6" s="13"/>
      <c r="S6" s="6"/>
      <c r="T6" s="6"/>
      <c r="U6" s="6"/>
      <c r="V6" s="14"/>
    </row>
    <row r="7" spans="2:22" x14ac:dyDescent="0.25">
      <c r="B7" s="88">
        <v>1</v>
      </c>
      <c r="C7" s="90">
        <v>43133</v>
      </c>
      <c r="D7" s="80" t="s">
        <v>23</v>
      </c>
      <c r="E7" s="80">
        <v>33663</v>
      </c>
      <c r="F7" s="80">
        <v>3466440</v>
      </c>
      <c r="G7" s="91">
        <v>40000</v>
      </c>
      <c r="H7" s="92"/>
      <c r="I7" s="81" t="s">
        <v>24</v>
      </c>
      <c r="J7" s="82" t="s">
        <v>25</v>
      </c>
      <c r="K7" s="83" t="s">
        <v>26</v>
      </c>
      <c r="L7" s="80" t="s">
        <v>25</v>
      </c>
      <c r="M7" s="80" t="s">
        <v>27</v>
      </c>
      <c r="N7" s="80"/>
      <c r="O7" s="80" t="s">
        <v>28</v>
      </c>
      <c r="P7" s="80"/>
      <c r="Q7" s="81" t="s">
        <v>29</v>
      </c>
      <c r="R7" s="82"/>
      <c r="S7" s="80" t="s">
        <v>30</v>
      </c>
      <c r="T7" s="80"/>
      <c r="U7" s="80"/>
      <c r="V7" s="93"/>
    </row>
    <row r="8" spans="2:22" ht="15.75" thickBot="1" x14ac:dyDescent="0.3">
      <c r="B8" s="89">
        <f t="shared" ref="B8" si="0">B7+1</f>
        <v>2</v>
      </c>
      <c r="C8" s="94">
        <v>43133</v>
      </c>
      <c r="D8" s="84" t="s">
        <v>23</v>
      </c>
      <c r="E8" s="84">
        <v>33664</v>
      </c>
      <c r="F8" s="84">
        <v>3466441</v>
      </c>
      <c r="G8" s="95">
        <v>40000</v>
      </c>
      <c r="H8" s="96"/>
      <c r="I8" s="85" t="s">
        <v>24</v>
      </c>
      <c r="J8" s="86" t="s">
        <v>25</v>
      </c>
      <c r="K8" s="87" t="s">
        <v>31</v>
      </c>
      <c r="L8" s="84" t="s">
        <v>25</v>
      </c>
      <c r="M8" s="84" t="s">
        <v>27</v>
      </c>
      <c r="N8" s="84"/>
      <c r="O8" s="84" t="s">
        <v>28</v>
      </c>
      <c r="P8" s="84"/>
      <c r="Q8" s="85" t="s">
        <v>29</v>
      </c>
      <c r="R8" s="86"/>
      <c r="S8" s="84" t="s">
        <v>32</v>
      </c>
      <c r="T8" s="84"/>
      <c r="U8" s="84"/>
      <c r="V8" s="97"/>
    </row>
    <row r="9" spans="2:22" x14ac:dyDescent="0.25">
      <c r="B9" s="15"/>
      <c r="C9" s="16"/>
      <c r="D9" s="17"/>
      <c r="E9" s="18"/>
      <c r="F9" s="19"/>
      <c r="G9" s="20"/>
      <c r="H9" s="21"/>
      <c r="I9" s="22"/>
      <c r="J9" s="23"/>
      <c r="K9" s="24"/>
      <c r="L9" s="25"/>
      <c r="M9" s="17"/>
      <c r="N9" s="18"/>
      <c r="O9" s="18"/>
      <c r="P9" s="18"/>
      <c r="Q9" s="22"/>
      <c r="R9" s="22"/>
      <c r="S9" s="18"/>
      <c r="T9" s="18"/>
      <c r="U9" s="18"/>
      <c r="V9" s="26"/>
    </row>
    <row r="10" spans="2:22" ht="15.75" thickBot="1" x14ac:dyDescent="0.3">
      <c r="B10" s="27"/>
      <c r="C10" s="28"/>
      <c r="D10" s="29"/>
      <c r="E10" s="30"/>
      <c r="F10" s="31"/>
      <c r="G10" s="32"/>
      <c r="H10" s="33"/>
      <c r="I10" s="34"/>
      <c r="J10" s="23"/>
      <c r="K10" s="35"/>
      <c r="L10" s="23"/>
      <c r="M10" s="36"/>
      <c r="N10" s="37"/>
      <c r="O10" s="37"/>
      <c r="P10" s="37"/>
      <c r="Q10" s="34"/>
      <c r="R10" s="34"/>
      <c r="S10" s="37"/>
      <c r="T10" s="37"/>
      <c r="U10" s="37"/>
      <c r="V10" s="38"/>
    </row>
    <row r="11" spans="2:22" ht="16.5" thickBot="1" x14ac:dyDescent="0.3">
      <c r="B11" s="39"/>
      <c r="C11" s="527" t="s">
        <v>33</v>
      </c>
      <c r="D11" s="528"/>
      <c r="E11" s="529"/>
      <c r="F11" s="49"/>
      <c r="G11" s="50">
        <f>SUM(G7:G10)</f>
        <v>80000</v>
      </c>
      <c r="H11" s="40"/>
      <c r="I11" s="34"/>
      <c r="J11" s="23"/>
      <c r="K11" s="41"/>
      <c r="L11" s="37"/>
      <c r="M11" s="37"/>
      <c r="N11" s="37"/>
      <c r="O11" s="37"/>
      <c r="P11" s="37"/>
      <c r="Q11" s="42"/>
      <c r="R11" s="43"/>
      <c r="S11" s="37"/>
      <c r="T11" s="37"/>
      <c r="U11" s="37"/>
      <c r="V11" s="38"/>
    </row>
    <row r="12" spans="2:22" x14ac:dyDescent="0.25">
      <c r="B12" s="44"/>
      <c r="C12" s="16"/>
      <c r="D12" s="17"/>
      <c r="E12" s="18"/>
      <c r="F12" s="19"/>
      <c r="G12" s="20"/>
      <c r="H12" s="33"/>
      <c r="I12" s="45"/>
      <c r="J12" s="45"/>
      <c r="K12" s="41"/>
      <c r="L12" s="37"/>
      <c r="M12" s="37"/>
      <c r="N12" s="37"/>
      <c r="O12" s="37"/>
      <c r="P12" s="37"/>
      <c r="Q12" s="42"/>
      <c r="R12" s="43"/>
      <c r="S12" s="37"/>
      <c r="T12" s="37"/>
      <c r="U12" s="37"/>
      <c r="V12" s="38"/>
    </row>
    <row r="13" spans="2:22" ht="15.75" thickBot="1" x14ac:dyDescent="0.3">
      <c r="B13" s="44"/>
      <c r="C13" s="28"/>
      <c r="D13" s="29"/>
      <c r="E13" s="30"/>
      <c r="F13" s="31"/>
      <c r="G13" s="32"/>
      <c r="H13" s="33"/>
      <c r="I13" s="45"/>
      <c r="J13" s="45"/>
      <c r="K13" s="41"/>
      <c r="L13" s="37"/>
      <c r="M13" s="37"/>
      <c r="N13" s="37"/>
      <c r="O13" s="37"/>
      <c r="P13" s="37"/>
      <c r="Q13" s="42"/>
      <c r="R13" s="43"/>
      <c r="S13" s="37"/>
      <c r="T13" s="37"/>
      <c r="U13" s="37"/>
      <c r="V13" s="38"/>
    </row>
    <row r="14" spans="2:22" ht="16.5" thickBot="1" x14ac:dyDescent="0.3">
      <c r="B14" s="39"/>
      <c r="C14" s="524" t="s">
        <v>34</v>
      </c>
      <c r="D14" s="525"/>
      <c r="E14" s="526"/>
      <c r="F14" s="51"/>
      <c r="G14" s="52">
        <f>SUM(G12:G13)</f>
        <v>0</v>
      </c>
      <c r="H14" s="40"/>
      <c r="I14" s="45"/>
      <c r="J14" s="45"/>
      <c r="K14" s="41"/>
      <c r="L14" s="37"/>
      <c r="M14" s="37"/>
      <c r="N14" s="37"/>
      <c r="O14" s="37"/>
      <c r="P14" s="37"/>
      <c r="Q14" s="42"/>
      <c r="R14" s="43"/>
      <c r="S14" s="37"/>
      <c r="T14" s="37"/>
      <c r="U14" s="37"/>
      <c r="V14" s="38"/>
    </row>
    <row r="15" spans="2:22" ht="16.5" thickBot="1" x14ac:dyDescent="0.3">
      <c r="B15" s="39"/>
      <c r="C15" s="524" t="s">
        <v>35</v>
      </c>
      <c r="D15" s="525"/>
      <c r="E15" s="526"/>
      <c r="F15" s="51"/>
      <c r="G15" s="52">
        <f>G11+G14</f>
        <v>80000</v>
      </c>
      <c r="H15" s="40"/>
      <c r="I15" s="45"/>
      <c r="J15" s="45"/>
      <c r="K15" s="41"/>
      <c r="L15" s="37"/>
      <c r="M15" s="37"/>
      <c r="N15" s="37"/>
      <c r="O15" s="37"/>
      <c r="P15" s="37"/>
      <c r="Q15" s="42"/>
      <c r="R15" s="43"/>
      <c r="S15" s="37"/>
      <c r="T15" s="37"/>
      <c r="U15" s="37"/>
      <c r="V15" s="38"/>
    </row>
    <row r="16" spans="2:22" ht="16.5" thickBot="1" x14ac:dyDescent="0.3">
      <c r="B16" s="39"/>
      <c r="C16" s="524" t="s">
        <v>36</v>
      </c>
      <c r="D16" s="525"/>
      <c r="E16" s="526"/>
      <c r="F16" s="51"/>
      <c r="G16" s="52">
        <f>G6-G11</f>
        <v>88357</v>
      </c>
      <c r="H16" s="40"/>
      <c r="I16" s="45"/>
      <c r="J16" s="45"/>
      <c r="K16" s="41"/>
      <c r="L16" s="37"/>
      <c r="M16" s="37"/>
      <c r="N16" s="37"/>
      <c r="O16" s="37"/>
      <c r="P16" s="37"/>
      <c r="Q16" s="42"/>
      <c r="R16" s="43"/>
      <c r="S16" s="37"/>
      <c r="T16" s="37"/>
      <c r="U16" s="37"/>
      <c r="V16" s="38"/>
    </row>
    <row r="17" spans="2:22" x14ac:dyDescent="0.25">
      <c r="B17" s="44"/>
      <c r="C17" s="46"/>
      <c r="D17" s="17"/>
      <c r="E17" s="18"/>
      <c r="F17" s="19"/>
      <c r="G17" s="20"/>
      <c r="H17" s="33"/>
      <c r="I17" s="45"/>
      <c r="J17" s="45"/>
      <c r="K17" s="41"/>
      <c r="L17" s="37"/>
      <c r="M17" s="37"/>
      <c r="N17" s="37"/>
      <c r="O17" s="37"/>
      <c r="P17" s="37"/>
      <c r="Q17" s="42"/>
      <c r="R17" s="43"/>
      <c r="S17" s="37"/>
      <c r="T17" s="37"/>
      <c r="U17" s="37"/>
      <c r="V17" s="38"/>
    </row>
  </sheetData>
  <mergeCells count="21"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K4:K5"/>
    <mergeCell ref="L4:L5"/>
    <mergeCell ref="M4:P4"/>
    <mergeCell ref="Q4:R4"/>
    <mergeCell ref="S4:T4"/>
    <mergeCell ref="C14:E14"/>
    <mergeCell ref="C15:E15"/>
    <mergeCell ref="C16:E16"/>
    <mergeCell ref="C11:E11"/>
    <mergeCell ref="J4:J5"/>
  </mergeCells>
  <conditionalFormatting sqref="E6">
    <cfRule type="duplicateValues" dxfId="176" priority="12"/>
  </conditionalFormatting>
  <conditionalFormatting sqref="E6">
    <cfRule type="duplicateValues" dxfId="175" priority="10"/>
    <cfRule type="duplicateValues" dxfId="174" priority="11"/>
  </conditionalFormatting>
  <conditionalFormatting sqref="E17">
    <cfRule type="duplicateValues" dxfId="173" priority="9"/>
  </conditionalFormatting>
  <conditionalFormatting sqref="E17">
    <cfRule type="duplicateValues" dxfId="172" priority="7"/>
    <cfRule type="duplicateValues" dxfId="171" priority="8"/>
  </conditionalFormatting>
  <conditionalFormatting sqref="F6">
    <cfRule type="duplicateValues" dxfId="170" priority="6"/>
  </conditionalFormatting>
  <conditionalFormatting sqref="F6">
    <cfRule type="duplicateValues" dxfId="169" priority="4"/>
    <cfRule type="duplicateValues" dxfId="168" priority="5"/>
  </conditionalFormatting>
  <conditionalFormatting sqref="F17">
    <cfRule type="duplicateValues" dxfId="167" priority="3"/>
  </conditionalFormatting>
  <conditionalFormatting sqref="F17">
    <cfRule type="duplicateValues" dxfId="166" priority="1"/>
    <cfRule type="duplicateValues" dxfId="165" priority="2"/>
  </conditionalFormatting>
  <conditionalFormatting sqref="F7:F16">
    <cfRule type="duplicateValues" dxfId="164" priority="13"/>
  </conditionalFormatting>
  <conditionalFormatting sqref="F7:F16">
    <cfRule type="duplicateValues" dxfId="163" priority="14"/>
    <cfRule type="duplicateValues" dxfId="162" priority="15"/>
  </conditionalFormatting>
  <conditionalFormatting sqref="E7:E10 E12:E13">
    <cfRule type="duplicateValues" dxfId="161" priority="16"/>
  </conditionalFormatting>
  <conditionalFormatting sqref="E7:E10 E12:E13">
    <cfRule type="duplicateValues" dxfId="160" priority="17"/>
    <cfRule type="duplicateValues" dxfId="159" priority="18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11"/>
  <sheetViews>
    <sheetView workbookViewId="0">
      <selection activeCell="F18" sqref="F18"/>
    </sheetView>
  </sheetViews>
  <sheetFormatPr defaultRowHeight="15" x14ac:dyDescent="0.25"/>
  <sheetData>
    <row r="6" spans="3:14" ht="15.75" thickBot="1" x14ac:dyDescent="0.3"/>
    <row r="7" spans="3:14" x14ac:dyDescent="0.25">
      <c r="C7" s="546" t="s">
        <v>656</v>
      </c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8"/>
    </row>
    <row r="8" spans="3:14" x14ac:dyDescent="0.25">
      <c r="C8" s="549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1"/>
    </row>
    <row r="9" spans="3:14" x14ac:dyDescent="0.25">
      <c r="C9" s="549"/>
      <c r="D9" s="550"/>
      <c r="E9" s="550"/>
      <c r="F9" s="550"/>
      <c r="G9" s="550"/>
      <c r="H9" s="550"/>
      <c r="I9" s="550"/>
      <c r="J9" s="550"/>
      <c r="K9" s="550"/>
      <c r="L9" s="550"/>
      <c r="M9" s="550"/>
      <c r="N9" s="551"/>
    </row>
    <row r="10" spans="3:14" x14ac:dyDescent="0.25">
      <c r="C10" s="549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1"/>
    </row>
    <row r="11" spans="3:14" ht="15.75" thickBot="1" x14ac:dyDescent="0.3">
      <c r="C11" s="552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4"/>
    </row>
  </sheetData>
  <mergeCells count="1">
    <mergeCell ref="C7:N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zoomScale="70" zoomScaleNormal="70" workbookViewId="0">
      <selection activeCell="K12" sqref="K12"/>
    </sheetView>
  </sheetViews>
  <sheetFormatPr defaultRowHeight="15" x14ac:dyDescent="0.25"/>
  <cols>
    <col min="2" max="2" width="5" bestFit="1" customWidth="1"/>
    <col min="3" max="3" width="12" customWidth="1"/>
    <col min="4" max="4" width="42.140625" customWidth="1"/>
    <col min="5" max="5" width="14.85546875" customWidth="1"/>
    <col min="6" max="6" width="14" customWidth="1"/>
    <col min="7" max="7" width="13.42578125" customWidth="1"/>
    <col min="8" max="8" width="20.42578125" customWidth="1"/>
    <col min="9" max="9" width="8.42578125" customWidth="1"/>
    <col min="10" max="10" width="16" customWidth="1"/>
    <col min="11" max="11" width="9.85546875" customWidth="1"/>
    <col min="12" max="12" width="17.5703125" customWidth="1"/>
    <col min="13" max="13" width="36.7109375" customWidth="1"/>
    <col min="14" max="14" width="12.28515625" customWidth="1"/>
    <col min="15" max="15" width="16.140625" customWidth="1"/>
    <col min="16" max="16" width="14.28515625" customWidth="1"/>
    <col min="17" max="17" width="11.85546875" customWidth="1"/>
    <col min="18" max="18" width="16.85546875" customWidth="1"/>
    <col min="19" max="19" width="15.42578125" customWidth="1"/>
    <col min="20" max="20" width="16.7109375" customWidth="1"/>
    <col min="21" max="21" width="12.42578125" customWidth="1"/>
    <col min="22" max="22" width="18.85546875" bestFit="1" customWidth="1"/>
  </cols>
  <sheetData>
    <row r="1" spans="2:22" ht="15.75" thickBot="1" x14ac:dyDescent="0.3"/>
    <row r="2" spans="2:22" ht="26.25" thickBot="1" x14ac:dyDescent="0.3">
      <c r="B2" s="563" t="s">
        <v>646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5"/>
    </row>
    <row r="3" spans="2:22" ht="26.25" thickBot="1" x14ac:dyDescent="0.3">
      <c r="B3" s="566" t="s">
        <v>0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8"/>
    </row>
    <row r="4" spans="2:22" s="133" customFormat="1" ht="18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36.75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212" t="s">
        <v>16</v>
      </c>
      <c r="N5" s="213" t="s">
        <v>17</v>
      </c>
      <c r="O5" s="213" t="s">
        <v>18</v>
      </c>
      <c r="P5" s="213" t="s">
        <v>19</v>
      </c>
      <c r="Q5" s="212" t="s">
        <v>20</v>
      </c>
      <c r="R5" s="212" t="s">
        <v>21</v>
      </c>
      <c r="S5" s="212" t="s">
        <v>20</v>
      </c>
      <c r="T5" s="212" t="s">
        <v>21</v>
      </c>
      <c r="U5" s="212" t="s">
        <v>20</v>
      </c>
      <c r="V5" s="214" t="s">
        <v>21</v>
      </c>
    </row>
    <row r="6" spans="2:22" s="133" customFormat="1" ht="18" x14ac:dyDescent="0.25">
      <c r="B6" s="206"/>
      <c r="C6" s="207"/>
      <c r="D6" s="174" t="s">
        <v>22</v>
      </c>
      <c r="E6" s="175"/>
      <c r="F6" s="208"/>
      <c r="G6" s="177">
        <v>6285663</v>
      </c>
      <c r="H6" s="178"/>
      <c r="I6" s="209"/>
      <c r="J6" s="209"/>
      <c r="K6" s="210"/>
      <c r="L6" s="175"/>
      <c r="M6" s="175"/>
      <c r="N6" s="175"/>
      <c r="O6" s="175"/>
      <c r="P6" s="175"/>
      <c r="Q6" s="211"/>
      <c r="R6" s="211"/>
      <c r="S6" s="175"/>
      <c r="T6" s="175"/>
      <c r="U6" s="175"/>
      <c r="V6" s="181"/>
    </row>
    <row r="7" spans="2:22" s="133" customFormat="1" ht="18.75" thickBot="1" x14ac:dyDescent="0.3">
      <c r="B7" s="162"/>
      <c r="C7" s="163"/>
      <c r="D7" s="164"/>
      <c r="E7" s="165"/>
      <c r="F7" s="166"/>
      <c r="G7" s="167"/>
      <c r="H7" s="168"/>
      <c r="I7" s="169"/>
      <c r="J7" s="151"/>
      <c r="K7" s="170"/>
      <c r="L7" s="165"/>
      <c r="M7" s="165"/>
      <c r="N7" s="165"/>
      <c r="O7" s="165"/>
      <c r="P7" s="165"/>
      <c r="Q7" s="171"/>
      <c r="R7" s="171"/>
      <c r="S7" s="165"/>
      <c r="T7" s="165"/>
      <c r="U7" s="165"/>
      <c r="V7" s="172"/>
    </row>
    <row r="8" spans="2:22" s="133" customFormat="1" ht="18" x14ac:dyDescent="0.25">
      <c r="B8" s="182">
        <v>1</v>
      </c>
      <c r="C8" s="183">
        <v>43141</v>
      </c>
      <c r="D8" s="184" t="s">
        <v>548</v>
      </c>
      <c r="E8" s="185">
        <v>33674</v>
      </c>
      <c r="F8" s="186">
        <v>264778</v>
      </c>
      <c r="G8" s="187">
        <v>40000</v>
      </c>
      <c r="H8" s="188" t="s">
        <v>618</v>
      </c>
      <c r="I8" s="189" t="s">
        <v>24</v>
      </c>
      <c r="J8" s="189" t="s">
        <v>25</v>
      </c>
      <c r="K8" s="191" t="s">
        <v>31</v>
      </c>
      <c r="L8" s="185" t="s">
        <v>25</v>
      </c>
      <c r="M8" s="184" t="s">
        <v>550</v>
      </c>
      <c r="N8" s="185" t="s">
        <v>324</v>
      </c>
      <c r="O8" s="192" t="s">
        <v>325</v>
      </c>
      <c r="P8" s="185" t="s">
        <v>324</v>
      </c>
      <c r="Q8" s="185" t="s">
        <v>551</v>
      </c>
      <c r="R8" s="185" t="s">
        <v>388</v>
      </c>
      <c r="S8" s="185" t="s">
        <v>576</v>
      </c>
      <c r="T8" s="185" t="s">
        <v>619</v>
      </c>
      <c r="U8" s="185" t="s">
        <v>620</v>
      </c>
      <c r="V8" s="193"/>
    </row>
    <row r="9" spans="2:22" s="133" customFormat="1" ht="18" x14ac:dyDescent="0.25">
      <c r="B9" s="137">
        <f t="shared" ref="B9:B17" si="0">B8+1</f>
        <v>2</v>
      </c>
      <c r="C9" s="153">
        <v>43141</v>
      </c>
      <c r="D9" s="154" t="s">
        <v>548</v>
      </c>
      <c r="E9" s="155">
        <v>33670</v>
      </c>
      <c r="F9" s="156">
        <v>264790</v>
      </c>
      <c r="G9" s="157">
        <v>50000</v>
      </c>
      <c r="H9" s="158" t="s">
        <v>621</v>
      </c>
      <c r="I9" s="144" t="s">
        <v>24</v>
      </c>
      <c r="J9" s="144" t="s">
        <v>25</v>
      </c>
      <c r="K9" s="159" t="s">
        <v>31</v>
      </c>
      <c r="L9" s="155" t="s">
        <v>25</v>
      </c>
      <c r="M9" s="154" t="s">
        <v>550</v>
      </c>
      <c r="N9" s="155" t="s">
        <v>324</v>
      </c>
      <c r="O9" s="160" t="s">
        <v>325</v>
      </c>
      <c r="P9" s="155" t="s">
        <v>324</v>
      </c>
      <c r="Q9" s="155" t="s">
        <v>551</v>
      </c>
      <c r="R9" s="155" t="s">
        <v>388</v>
      </c>
      <c r="S9" s="155" t="s">
        <v>622</v>
      </c>
      <c r="T9" s="155" t="s">
        <v>623</v>
      </c>
      <c r="U9" s="155"/>
      <c r="V9" s="161"/>
    </row>
    <row r="10" spans="2:22" s="133" customFormat="1" ht="18" x14ac:dyDescent="0.25">
      <c r="B10" s="137">
        <f t="shared" si="0"/>
        <v>3</v>
      </c>
      <c r="C10" s="153">
        <v>43141</v>
      </c>
      <c r="D10" s="154" t="s">
        <v>548</v>
      </c>
      <c r="E10" s="155">
        <v>33668</v>
      </c>
      <c r="F10" s="156">
        <v>264789</v>
      </c>
      <c r="G10" s="157">
        <v>50000</v>
      </c>
      <c r="H10" s="158" t="s">
        <v>624</v>
      </c>
      <c r="I10" s="144" t="s">
        <v>24</v>
      </c>
      <c r="J10" s="144" t="s">
        <v>25</v>
      </c>
      <c r="K10" s="159" t="s">
        <v>31</v>
      </c>
      <c r="L10" s="155" t="s">
        <v>25</v>
      </c>
      <c r="M10" s="154" t="s">
        <v>550</v>
      </c>
      <c r="N10" s="155" t="s">
        <v>324</v>
      </c>
      <c r="O10" s="160" t="s">
        <v>325</v>
      </c>
      <c r="P10" s="155" t="s">
        <v>324</v>
      </c>
      <c r="Q10" s="155" t="s">
        <v>455</v>
      </c>
      <c r="R10" s="155" t="s">
        <v>439</v>
      </c>
      <c r="S10" s="155" t="s">
        <v>435</v>
      </c>
      <c r="T10" s="155" t="s">
        <v>625</v>
      </c>
      <c r="U10" s="155"/>
      <c r="V10" s="161"/>
    </row>
    <row r="11" spans="2:22" s="133" customFormat="1" ht="18" x14ac:dyDescent="0.25">
      <c r="B11" s="137">
        <f t="shared" si="0"/>
        <v>4</v>
      </c>
      <c r="C11" s="153">
        <v>43141</v>
      </c>
      <c r="D11" s="154" t="s">
        <v>548</v>
      </c>
      <c r="E11" s="155">
        <v>33665</v>
      </c>
      <c r="F11" s="156">
        <v>264788</v>
      </c>
      <c r="G11" s="157">
        <v>45000</v>
      </c>
      <c r="H11" s="158" t="s">
        <v>626</v>
      </c>
      <c r="I11" s="144" t="s">
        <v>24</v>
      </c>
      <c r="J11" s="144" t="s">
        <v>25</v>
      </c>
      <c r="K11" s="159" t="s">
        <v>31</v>
      </c>
      <c r="L11" s="155" t="s">
        <v>25</v>
      </c>
      <c r="M11" s="154" t="s">
        <v>550</v>
      </c>
      <c r="N11" s="155" t="s">
        <v>324</v>
      </c>
      <c r="O11" s="160" t="s">
        <v>325</v>
      </c>
      <c r="P11" s="155" t="s">
        <v>324</v>
      </c>
      <c r="Q11" s="155" t="s">
        <v>455</v>
      </c>
      <c r="R11" s="155" t="s">
        <v>439</v>
      </c>
      <c r="S11" s="155" t="s">
        <v>440</v>
      </c>
      <c r="T11" s="155" t="s">
        <v>627</v>
      </c>
      <c r="U11" s="155"/>
      <c r="V11" s="161"/>
    </row>
    <row r="12" spans="2:22" s="133" customFormat="1" ht="18" x14ac:dyDescent="0.25">
      <c r="B12" s="137">
        <f t="shared" si="0"/>
        <v>5</v>
      </c>
      <c r="C12" s="153">
        <v>43141</v>
      </c>
      <c r="D12" s="154" t="s">
        <v>548</v>
      </c>
      <c r="E12" s="155">
        <v>33666</v>
      </c>
      <c r="F12" s="156">
        <v>264771</v>
      </c>
      <c r="G12" s="157">
        <v>60000</v>
      </c>
      <c r="H12" s="158" t="s">
        <v>628</v>
      </c>
      <c r="I12" s="144" t="s">
        <v>24</v>
      </c>
      <c r="J12" s="144" t="s">
        <v>25</v>
      </c>
      <c r="K12" s="159" t="s">
        <v>31</v>
      </c>
      <c r="L12" s="155" t="s">
        <v>25</v>
      </c>
      <c r="M12" s="154" t="s">
        <v>550</v>
      </c>
      <c r="N12" s="155" t="s">
        <v>324</v>
      </c>
      <c r="O12" s="160" t="s">
        <v>325</v>
      </c>
      <c r="P12" s="155" t="s">
        <v>324</v>
      </c>
      <c r="Q12" s="155" t="s">
        <v>455</v>
      </c>
      <c r="R12" s="155" t="s">
        <v>439</v>
      </c>
      <c r="S12" s="155" t="s">
        <v>576</v>
      </c>
      <c r="T12" s="155" t="s">
        <v>577</v>
      </c>
      <c r="U12" s="155"/>
      <c r="V12" s="161"/>
    </row>
    <row r="13" spans="2:22" s="133" customFormat="1" ht="18" x14ac:dyDescent="0.25">
      <c r="B13" s="137">
        <f t="shared" si="0"/>
        <v>6</v>
      </c>
      <c r="C13" s="153">
        <v>43141</v>
      </c>
      <c r="D13" s="154" t="s">
        <v>554</v>
      </c>
      <c r="E13" s="155">
        <v>33667</v>
      </c>
      <c r="F13" s="156">
        <v>264784</v>
      </c>
      <c r="G13" s="157">
        <v>40000</v>
      </c>
      <c r="H13" s="158" t="s">
        <v>629</v>
      </c>
      <c r="I13" s="144" t="s">
        <v>24</v>
      </c>
      <c r="J13" s="144" t="s">
        <v>25</v>
      </c>
      <c r="K13" s="159" t="s">
        <v>31</v>
      </c>
      <c r="L13" s="155" t="s">
        <v>25</v>
      </c>
      <c r="M13" s="154" t="s">
        <v>556</v>
      </c>
      <c r="N13" s="155" t="s">
        <v>557</v>
      </c>
      <c r="O13" s="155" t="s">
        <v>450</v>
      </c>
      <c r="P13" s="155" t="s">
        <v>581</v>
      </c>
      <c r="Q13" s="155" t="s">
        <v>558</v>
      </c>
      <c r="R13" s="155" t="s">
        <v>630</v>
      </c>
      <c r="S13" s="155" t="s">
        <v>631</v>
      </c>
      <c r="T13" s="155" t="s">
        <v>632</v>
      </c>
      <c r="U13" s="155"/>
      <c r="V13" s="161"/>
    </row>
    <row r="14" spans="2:22" s="133" customFormat="1" ht="18" x14ac:dyDescent="0.25">
      <c r="B14" s="137">
        <f t="shared" si="0"/>
        <v>7</v>
      </c>
      <c r="C14" s="153">
        <v>43141</v>
      </c>
      <c r="D14" s="154" t="s">
        <v>633</v>
      </c>
      <c r="E14" s="155">
        <v>33673</v>
      </c>
      <c r="F14" s="156">
        <v>264785</v>
      </c>
      <c r="G14" s="157">
        <v>45000</v>
      </c>
      <c r="H14" s="158" t="s">
        <v>634</v>
      </c>
      <c r="I14" s="144" t="s">
        <v>24</v>
      </c>
      <c r="J14" s="144" t="s">
        <v>25</v>
      </c>
      <c r="K14" s="159" t="s">
        <v>31</v>
      </c>
      <c r="L14" s="155" t="s">
        <v>25</v>
      </c>
      <c r="M14" s="154" t="s">
        <v>556</v>
      </c>
      <c r="N14" s="155" t="s">
        <v>557</v>
      </c>
      <c r="O14" s="155" t="s">
        <v>450</v>
      </c>
      <c r="P14" s="155" t="s">
        <v>581</v>
      </c>
      <c r="Q14" s="155" t="s">
        <v>551</v>
      </c>
      <c r="R14" s="155" t="s">
        <v>388</v>
      </c>
      <c r="S14" s="155" t="s">
        <v>576</v>
      </c>
      <c r="T14" s="155" t="s">
        <v>635</v>
      </c>
      <c r="U14" s="155"/>
      <c r="V14" s="161"/>
    </row>
    <row r="15" spans="2:22" s="133" customFormat="1" ht="18" x14ac:dyDescent="0.25">
      <c r="B15" s="137">
        <f t="shared" si="0"/>
        <v>8</v>
      </c>
      <c r="C15" s="153">
        <v>43141</v>
      </c>
      <c r="D15" s="154" t="s">
        <v>636</v>
      </c>
      <c r="E15" s="155" t="s">
        <v>637</v>
      </c>
      <c r="F15" s="156">
        <v>264782</v>
      </c>
      <c r="G15" s="157">
        <v>45000</v>
      </c>
      <c r="H15" s="158" t="s">
        <v>638</v>
      </c>
      <c r="I15" s="144" t="s">
        <v>24</v>
      </c>
      <c r="J15" s="144" t="s">
        <v>25</v>
      </c>
      <c r="K15" s="159" t="s">
        <v>31</v>
      </c>
      <c r="L15" s="155" t="s">
        <v>25</v>
      </c>
      <c r="M15" s="154" t="s">
        <v>556</v>
      </c>
      <c r="N15" s="155" t="s">
        <v>557</v>
      </c>
      <c r="O15" s="155" t="s">
        <v>450</v>
      </c>
      <c r="P15" s="155" t="s">
        <v>581</v>
      </c>
      <c r="Q15" s="155" t="s">
        <v>551</v>
      </c>
      <c r="R15" s="155" t="s">
        <v>388</v>
      </c>
      <c r="S15" s="155" t="s">
        <v>440</v>
      </c>
      <c r="T15" s="155" t="s">
        <v>589</v>
      </c>
      <c r="U15" s="155"/>
      <c r="V15" s="161"/>
    </row>
    <row r="16" spans="2:22" s="133" customFormat="1" ht="18" x14ac:dyDescent="0.25">
      <c r="B16" s="137">
        <f t="shared" si="0"/>
        <v>9</v>
      </c>
      <c r="C16" s="153">
        <v>43141</v>
      </c>
      <c r="D16" s="154" t="s">
        <v>639</v>
      </c>
      <c r="E16" s="155">
        <v>33671</v>
      </c>
      <c r="F16" s="156">
        <v>264781</v>
      </c>
      <c r="G16" s="157">
        <v>36000</v>
      </c>
      <c r="H16" s="158" t="s">
        <v>640</v>
      </c>
      <c r="I16" s="144" t="s">
        <v>24</v>
      </c>
      <c r="J16" s="144" t="s">
        <v>25</v>
      </c>
      <c r="K16" s="159" t="s">
        <v>31</v>
      </c>
      <c r="L16" s="155" t="s">
        <v>25</v>
      </c>
      <c r="M16" s="154" t="s">
        <v>641</v>
      </c>
      <c r="N16" s="155" t="s">
        <v>377</v>
      </c>
      <c r="O16" s="155" t="s">
        <v>450</v>
      </c>
      <c r="P16" s="155" t="s">
        <v>377</v>
      </c>
      <c r="Q16" s="155" t="s">
        <v>591</v>
      </c>
      <c r="R16" s="155" t="s">
        <v>592</v>
      </c>
      <c r="S16" s="155" t="s">
        <v>593</v>
      </c>
      <c r="T16" s="155" t="s">
        <v>594</v>
      </c>
      <c r="U16" s="155"/>
      <c r="V16" s="161"/>
    </row>
    <row r="17" spans="2:22" s="133" customFormat="1" ht="18.75" thickBot="1" x14ac:dyDescent="0.3">
      <c r="B17" s="195">
        <f t="shared" si="0"/>
        <v>10</v>
      </c>
      <c r="C17" s="196">
        <v>43141</v>
      </c>
      <c r="D17" s="197" t="s">
        <v>642</v>
      </c>
      <c r="E17" s="198">
        <v>3367</v>
      </c>
      <c r="F17" s="199">
        <v>264783</v>
      </c>
      <c r="G17" s="200">
        <v>40000</v>
      </c>
      <c r="H17" s="201" t="s">
        <v>643</v>
      </c>
      <c r="I17" s="202" t="s">
        <v>24</v>
      </c>
      <c r="J17" s="203" t="s">
        <v>25</v>
      </c>
      <c r="K17" s="204" t="s">
        <v>31</v>
      </c>
      <c r="L17" s="198" t="s">
        <v>25</v>
      </c>
      <c r="M17" s="197" t="s">
        <v>641</v>
      </c>
      <c r="N17" s="198" t="s">
        <v>377</v>
      </c>
      <c r="O17" s="198" t="s">
        <v>450</v>
      </c>
      <c r="P17" s="198" t="s">
        <v>377</v>
      </c>
      <c r="Q17" s="198" t="s">
        <v>551</v>
      </c>
      <c r="R17" s="198" t="s">
        <v>439</v>
      </c>
      <c r="S17" s="198" t="s">
        <v>597</v>
      </c>
      <c r="T17" s="198" t="s">
        <v>598</v>
      </c>
      <c r="U17" s="198"/>
      <c r="V17" s="205"/>
    </row>
    <row r="18" spans="2:22" s="133" customFormat="1" ht="18.75" thickBot="1" x14ac:dyDescent="0.3">
      <c r="B18" s="173"/>
      <c r="C18" s="235"/>
      <c r="D18" s="236"/>
      <c r="E18" s="237"/>
      <c r="F18" s="238"/>
      <c r="G18" s="239"/>
      <c r="H18" s="178"/>
      <c r="I18" s="179"/>
      <c r="J18" s="151"/>
      <c r="K18" s="180"/>
      <c r="L18" s="175"/>
      <c r="M18" s="174"/>
      <c r="N18" s="175"/>
      <c r="O18" s="175"/>
      <c r="P18" s="175"/>
      <c r="Q18" s="175"/>
      <c r="R18" s="175"/>
      <c r="S18" s="175"/>
      <c r="T18" s="175"/>
      <c r="U18" s="175"/>
      <c r="V18" s="181"/>
    </row>
    <row r="19" spans="2:22" s="133" customFormat="1" ht="18.75" thickBot="1" x14ac:dyDescent="0.3">
      <c r="B19" s="233"/>
      <c r="C19" s="558" t="s">
        <v>214</v>
      </c>
      <c r="D19" s="559"/>
      <c r="E19" s="240" t="s">
        <v>644</v>
      </c>
      <c r="F19" s="241"/>
      <c r="G19" s="242">
        <f>SUM(G8:G18)</f>
        <v>451000</v>
      </c>
      <c r="H19" s="234"/>
      <c r="I19" s="144"/>
      <c r="J19" s="144"/>
      <c r="K19" s="145"/>
      <c r="L19" s="140"/>
      <c r="M19" s="140"/>
      <c r="N19" s="140"/>
      <c r="O19" s="140"/>
      <c r="P19" s="140"/>
      <c r="Q19" s="146"/>
      <c r="R19" s="146"/>
      <c r="S19" s="140"/>
      <c r="T19" s="140"/>
      <c r="U19" s="140"/>
      <c r="V19" s="147"/>
    </row>
    <row r="20" spans="2:22" s="133" customFormat="1" ht="18.75" thickBot="1" x14ac:dyDescent="0.3">
      <c r="B20" s="233"/>
      <c r="C20" s="560" t="s">
        <v>268</v>
      </c>
      <c r="D20" s="561"/>
      <c r="E20" s="562"/>
      <c r="F20" s="248"/>
      <c r="G20" s="249">
        <f>G7+G19</f>
        <v>451000</v>
      </c>
      <c r="H20" s="234"/>
      <c r="I20" s="144"/>
      <c r="J20" s="144"/>
      <c r="K20" s="145"/>
      <c r="L20" s="140"/>
      <c r="M20" s="140"/>
      <c r="N20" s="140"/>
      <c r="O20" s="140"/>
      <c r="P20" s="140"/>
      <c r="Q20" s="146"/>
      <c r="R20" s="146"/>
      <c r="S20" s="140"/>
      <c r="T20" s="140"/>
      <c r="U20" s="140"/>
      <c r="V20" s="147"/>
    </row>
    <row r="21" spans="2:22" s="133" customFormat="1" ht="18.75" thickBot="1" x14ac:dyDescent="0.3">
      <c r="B21" s="233"/>
      <c r="C21" s="243"/>
      <c r="D21" s="244" t="s">
        <v>36</v>
      </c>
      <c r="E21" s="245"/>
      <c r="F21" s="246"/>
      <c r="G21" s="247">
        <f>G6-G19</f>
        <v>5834663</v>
      </c>
      <c r="H21" s="234"/>
      <c r="I21" s="144"/>
      <c r="J21" s="144"/>
      <c r="K21" s="145"/>
      <c r="L21" s="140"/>
      <c r="M21" s="140"/>
      <c r="N21" s="140"/>
      <c r="O21" s="140"/>
      <c r="P21" s="140"/>
      <c r="Q21" s="146"/>
      <c r="R21" s="146"/>
      <c r="S21" s="140"/>
      <c r="T21" s="140"/>
      <c r="U21" s="140"/>
      <c r="V21" s="147"/>
    </row>
    <row r="22" spans="2:22" s="133" customFormat="1" ht="18" x14ac:dyDescent="0.25">
      <c r="B22" s="137"/>
      <c r="C22" s="207"/>
      <c r="D22" s="174"/>
      <c r="E22" s="175"/>
      <c r="F22" s="176"/>
      <c r="G22" s="177"/>
      <c r="H22" s="143"/>
      <c r="I22" s="144"/>
      <c r="J22" s="144"/>
      <c r="K22" s="145"/>
      <c r="L22" s="140"/>
      <c r="M22" s="140"/>
      <c r="N22" s="140"/>
      <c r="O22" s="140"/>
      <c r="P22" s="140"/>
      <c r="Q22" s="146"/>
      <c r="R22" s="146"/>
      <c r="S22" s="140"/>
      <c r="T22" s="140"/>
      <c r="U22" s="140"/>
      <c r="V22" s="147"/>
    </row>
  </sheetData>
  <mergeCells count="19">
    <mergeCell ref="C20:E20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  <mergeCell ref="S4:T4"/>
    <mergeCell ref="C19:D19"/>
  </mergeCells>
  <conditionalFormatting sqref="E6">
    <cfRule type="duplicateValues" dxfId="158" priority="12"/>
  </conditionalFormatting>
  <conditionalFormatting sqref="E6">
    <cfRule type="duplicateValues" dxfId="157" priority="10"/>
    <cfRule type="duplicateValues" dxfId="156" priority="11"/>
  </conditionalFormatting>
  <conditionalFormatting sqref="E22">
    <cfRule type="duplicateValues" dxfId="155" priority="9"/>
  </conditionalFormatting>
  <conditionalFormatting sqref="E22">
    <cfRule type="duplicateValues" dxfId="154" priority="7"/>
    <cfRule type="duplicateValues" dxfId="153" priority="8"/>
  </conditionalFormatting>
  <conditionalFormatting sqref="F6">
    <cfRule type="duplicateValues" dxfId="152" priority="6"/>
  </conditionalFormatting>
  <conditionalFormatting sqref="F6">
    <cfRule type="duplicateValues" dxfId="151" priority="4"/>
    <cfRule type="duplicateValues" dxfId="150" priority="5"/>
  </conditionalFormatting>
  <conditionalFormatting sqref="F22">
    <cfRule type="duplicateValues" dxfId="149" priority="3"/>
  </conditionalFormatting>
  <conditionalFormatting sqref="F22">
    <cfRule type="duplicateValues" dxfId="148" priority="1"/>
    <cfRule type="duplicateValues" dxfId="147" priority="2"/>
  </conditionalFormatting>
  <conditionalFormatting sqref="E7:E19 E21">
    <cfRule type="duplicateValues" dxfId="146" priority="13"/>
  </conditionalFormatting>
  <conditionalFormatting sqref="E7:E19 E21">
    <cfRule type="duplicateValues" dxfId="145" priority="14"/>
    <cfRule type="duplicateValues" dxfId="144" priority="15"/>
  </conditionalFormatting>
  <conditionalFormatting sqref="F7:F21">
    <cfRule type="duplicateValues" dxfId="143" priority="16"/>
  </conditionalFormatting>
  <conditionalFormatting sqref="F7:F21">
    <cfRule type="duplicateValues" dxfId="142" priority="17"/>
    <cfRule type="duplicateValues" dxfId="141" priority="18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zoomScale="60" zoomScaleNormal="60" workbookViewId="0">
      <selection activeCell="E11" sqref="E11"/>
    </sheetView>
  </sheetViews>
  <sheetFormatPr defaultRowHeight="15" x14ac:dyDescent="0.25"/>
  <cols>
    <col min="2" max="2" width="5" bestFit="1" customWidth="1"/>
    <col min="3" max="3" width="12" customWidth="1"/>
    <col min="4" max="4" width="42.140625" customWidth="1"/>
    <col min="5" max="5" width="19.42578125" customWidth="1"/>
    <col min="6" max="6" width="14" customWidth="1"/>
    <col min="7" max="7" width="17" customWidth="1"/>
    <col min="8" max="8" width="20.42578125" customWidth="1"/>
    <col min="9" max="9" width="12.42578125" customWidth="1"/>
    <col min="10" max="10" width="16" customWidth="1"/>
    <col min="11" max="11" width="9.85546875" customWidth="1"/>
    <col min="12" max="12" width="16.140625" customWidth="1"/>
    <col min="13" max="13" width="30.140625" customWidth="1"/>
    <col min="14" max="14" width="13.85546875" customWidth="1"/>
    <col min="15" max="15" width="16.140625" customWidth="1"/>
    <col min="16" max="16" width="14.28515625" customWidth="1"/>
    <col min="17" max="17" width="11.85546875" customWidth="1"/>
    <col min="18" max="18" width="16.85546875" customWidth="1"/>
    <col min="19" max="19" width="15.42578125" customWidth="1"/>
    <col min="20" max="20" width="16.7109375" customWidth="1"/>
    <col min="21" max="21" width="12.42578125" customWidth="1"/>
    <col min="22" max="22" width="18.85546875" bestFit="1" customWidth="1"/>
  </cols>
  <sheetData>
    <row r="1" spans="2:22" ht="36" customHeight="1" thickBot="1" x14ac:dyDescent="0.3"/>
    <row r="2" spans="2:22" ht="27.75" thickBot="1" x14ac:dyDescent="0.3">
      <c r="B2" s="591" t="s">
        <v>645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3"/>
    </row>
    <row r="3" spans="2:22" ht="27.75" thickBot="1" x14ac:dyDescent="0.3">
      <c r="B3" s="594" t="s">
        <v>0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6"/>
    </row>
    <row r="4" spans="2:22" s="133" customFormat="1" ht="44.25" customHeight="1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36.75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212" t="s">
        <v>16</v>
      </c>
      <c r="N5" s="213" t="s">
        <v>17</v>
      </c>
      <c r="O5" s="213" t="s">
        <v>18</v>
      </c>
      <c r="P5" s="213" t="s">
        <v>116</v>
      </c>
      <c r="Q5" s="212" t="s">
        <v>20</v>
      </c>
      <c r="R5" s="212" t="s">
        <v>21</v>
      </c>
      <c r="S5" s="212" t="s">
        <v>20</v>
      </c>
      <c r="T5" s="212" t="s">
        <v>21</v>
      </c>
      <c r="U5" s="212" t="s">
        <v>20</v>
      </c>
      <c r="V5" s="214" t="s">
        <v>21</v>
      </c>
    </row>
    <row r="6" spans="2:22" s="47" customFormat="1" ht="20.25" x14ac:dyDescent="0.3">
      <c r="B6" s="468"/>
      <c r="C6" s="469"/>
      <c r="D6" s="470" t="s">
        <v>22</v>
      </c>
      <c r="E6" s="471"/>
      <c r="F6" s="472"/>
      <c r="G6" s="473">
        <v>5834663</v>
      </c>
      <c r="H6" s="474"/>
      <c r="I6" s="475"/>
      <c r="J6" s="475"/>
      <c r="K6" s="476"/>
      <c r="L6" s="471"/>
      <c r="M6" s="471"/>
      <c r="N6" s="471"/>
      <c r="O6" s="471"/>
      <c r="P6" s="471"/>
      <c r="Q6" s="477"/>
      <c r="R6" s="477"/>
      <c r="S6" s="471"/>
      <c r="T6" s="471"/>
      <c r="U6" s="471"/>
      <c r="V6" s="478"/>
    </row>
    <row r="7" spans="2:22" s="133" customFormat="1" ht="18.75" thickBot="1" x14ac:dyDescent="0.3">
      <c r="B7" s="162"/>
      <c r="C7" s="163"/>
      <c r="D7" s="164"/>
      <c r="E7" s="165"/>
      <c r="F7" s="166"/>
      <c r="G7" s="167"/>
      <c r="H7" s="168"/>
      <c r="I7" s="169"/>
      <c r="J7" s="151"/>
      <c r="K7" s="170"/>
      <c r="L7" s="165"/>
      <c r="M7" s="165"/>
      <c r="N7" s="165"/>
      <c r="O7" s="165"/>
      <c r="P7" s="165"/>
      <c r="Q7" s="171"/>
      <c r="R7" s="171"/>
      <c r="S7" s="165"/>
      <c r="T7" s="165"/>
      <c r="U7" s="165"/>
      <c r="V7" s="172"/>
    </row>
    <row r="8" spans="2:22" s="215" customFormat="1" ht="18" x14ac:dyDescent="0.25">
      <c r="B8" s="182">
        <v>1</v>
      </c>
      <c r="C8" s="222">
        <v>43142</v>
      </c>
      <c r="D8" s="184" t="s">
        <v>548</v>
      </c>
      <c r="E8" s="184">
        <v>33686</v>
      </c>
      <c r="F8" s="223">
        <v>264802</v>
      </c>
      <c r="G8" s="224">
        <v>40000</v>
      </c>
      <c r="H8" s="225" t="s">
        <v>549</v>
      </c>
      <c r="I8" s="189" t="s">
        <v>24</v>
      </c>
      <c r="J8" s="189" t="s">
        <v>25</v>
      </c>
      <c r="K8" s="191" t="s">
        <v>31</v>
      </c>
      <c r="L8" s="184" t="s">
        <v>25</v>
      </c>
      <c r="M8" s="184" t="s">
        <v>550</v>
      </c>
      <c r="N8" s="184" t="s">
        <v>324</v>
      </c>
      <c r="O8" s="226" t="s">
        <v>325</v>
      </c>
      <c r="P8" s="184" t="s">
        <v>324</v>
      </c>
      <c r="Q8" s="184" t="s">
        <v>551</v>
      </c>
      <c r="R8" s="184" t="s">
        <v>552</v>
      </c>
      <c r="S8" s="184" t="s">
        <v>553</v>
      </c>
      <c r="T8" s="184" t="s">
        <v>464</v>
      </c>
      <c r="U8" s="184"/>
      <c r="V8" s="227"/>
    </row>
    <row r="9" spans="2:22" s="215" customFormat="1" ht="18" x14ac:dyDescent="0.25">
      <c r="B9" s="137">
        <f t="shared" ref="B9:B17" si="0">B8+1</f>
        <v>2</v>
      </c>
      <c r="C9" s="216">
        <v>43142</v>
      </c>
      <c r="D9" s="154" t="s">
        <v>554</v>
      </c>
      <c r="E9" s="154">
        <v>33680</v>
      </c>
      <c r="F9" s="217">
        <v>264786</v>
      </c>
      <c r="G9" s="218">
        <v>42000</v>
      </c>
      <c r="H9" s="219" t="s">
        <v>555</v>
      </c>
      <c r="I9" s="144" t="s">
        <v>24</v>
      </c>
      <c r="J9" s="144" t="s">
        <v>25</v>
      </c>
      <c r="K9" s="159" t="s">
        <v>31</v>
      </c>
      <c r="L9" s="154" t="s">
        <v>25</v>
      </c>
      <c r="M9" s="154" t="s">
        <v>556</v>
      </c>
      <c r="N9" s="154" t="s">
        <v>557</v>
      </c>
      <c r="O9" s="220" t="s">
        <v>450</v>
      </c>
      <c r="P9" s="154" t="s">
        <v>324</v>
      </c>
      <c r="Q9" s="154" t="s">
        <v>558</v>
      </c>
      <c r="R9" s="154" t="s">
        <v>559</v>
      </c>
      <c r="S9" s="154" t="s">
        <v>560</v>
      </c>
      <c r="T9" s="154" t="s">
        <v>561</v>
      </c>
      <c r="U9" s="154"/>
      <c r="V9" s="221"/>
    </row>
    <row r="10" spans="2:22" s="215" customFormat="1" ht="18" x14ac:dyDescent="0.25">
      <c r="B10" s="137">
        <f t="shared" si="0"/>
        <v>3</v>
      </c>
      <c r="C10" s="216">
        <v>43142</v>
      </c>
      <c r="D10" s="154" t="s">
        <v>562</v>
      </c>
      <c r="E10" s="154">
        <v>33683</v>
      </c>
      <c r="F10" s="217">
        <v>264799</v>
      </c>
      <c r="G10" s="218">
        <v>45000</v>
      </c>
      <c r="H10" s="219" t="s">
        <v>563</v>
      </c>
      <c r="I10" s="144" t="s">
        <v>24</v>
      </c>
      <c r="J10" s="144" t="s">
        <v>25</v>
      </c>
      <c r="K10" s="159" t="s">
        <v>31</v>
      </c>
      <c r="L10" s="154" t="s">
        <v>25</v>
      </c>
      <c r="M10" s="154" t="s">
        <v>564</v>
      </c>
      <c r="N10" s="154" t="s">
        <v>565</v>
      </c>
      <c r="O10" s="220" t="s">
        <v>566</v>
      </c>
      <c r="P10" s="154" t="s">
        <v>324</v>
      </c>
      <c r="Q10" s="154" t="s">
        <v>455</v>
      </c>
      <c r="R10" s="154" t="s">
        <v>439</v>
      </c>
      <c r="S10" s="154" t="s">
        <v>567</v>
      </c>
      <c r="T10" s="154" t="s">
        <v>568</v>
      </c>
      <c r="U10" s="154"/>
      <c r="V10" s="221"/>
    </row>
    <row r="11" spans="2:22" s="215" customFormat="1" ht="18" x14ac:dyDescent="0.25">
      <c r="B11" s="137">
        <f t="shared" si="0"/>
        <v>4</v>
      </c>
      <c r="C11" s="216">
        <v>43142</v>
      </c>
      <c r="D11" s="154" t="s">
        <v>569</v>
      </c>
      <c r="E11" s="154">
        <v>33677</v>
      </c>
      <c r="F11" s="217">
        <v>264796</v>
      </c>
      <c r="G11" s="218">
        <v>45000</v>
      </c>
      <c r="H11" s="219" t="s">
        <v>570</v>
      </c>
      <c r="I11" s="144" t="s">
        <v>24</v>
      </c>
      <c r="J11" s="144" t="s">
        <v>25</v>
      </c>
      <c r="K11" s="159" t="s">
        <v>31</v>
      </c>
      <c r="L11" s="154" t="s">
        <v>25</v>
      </c>
      <c r="M11" s="154" t="s">
        <v>571</v>
      </c>
      <c r="N11" s="154" t="s">
        <v>81</v>
      </c>
      <c r="O11" s="220" t="s">
        <v>54</v>
      </c>
      <c r="P11" s="154" t="s">
        <v>324</v>
      </c>
      <c r="Q11" s="154" t="s">
        <v>572</v>
      </c>
      <c r="R11" s="154" t="s">
        <v>370</v>
      </c>
      <c r="S11" s="154" t="s">
        <v>573</v>
      </c>
      <c r="T11" s="154" t="s">
        <v>574</v>
      </c>
      <c r="U11" s="154"/>
      <c r="V11" s="221"/>
    </row>
    <row r="12" spans="2:22" s="215" customFormat="1" ht="18" x14ac:dyDescent="0.25">
      <c r="B12" s="137">
        <f t="shared" si="0"/>
        <v>5</v>
      </c>
      <c r="C12" s="216">
        <v>43142</v>
      </c>
      <c r="D12" s="154" t="s">
        <v>569</v>
      </c>
      <c r="E12" s="154">
        <v>33681</v>
      </c>
      <c r="F12" s="217">
        <v>264798</v>
      </c>
      <c r="G12" s="218">
        <v>45000</v>
      </c>
      <c r="H12" s="219" t="s">
        <v>575</v>
      </c>
      <c r="I12" s="144" t="s">
        <v>24</v>
      </c>
      <c r="J12" s="144" t="s">
        <v>25</v>
      </c>
      <c r="K12" s="159" t="s">
        <v>31</v>
      </c>
      <c r="L12" s="154" t="s">
        <v>25</v>
      </c>
      <c r="M12" s="154" t="s">
        <v>571</v>
      </c>
      <c r="N12" s="154" t="s">
        <v>81</v>
      </c>
      <c r="O12" s="220" t="s">
        <v>54</v>
      </c>
      <c r="P12" s="154" t="s">
        <v>324</v>
      </c>
      <c r="Q12" s="154" t="s">
        <v>572</v>
      </c>
      <c r="R12" s="154" t="s">
        <v>370</v>
      </c>
      <c r="S12" s="154" t="s">
        <v>576</v>
      </c>
      <c r="T12" s="154" t="s">
        <v>577</v>
      </c>
      <c r="U12" s="154"/>
      <c r="V12" s="221"/>
    </row>
    <row r="13" spans="2:22" s="215" customFormat="1" ht="18" x14ac:dyDescent="0.25">
      <c r="B13" s="137">
        <f t="shared" si="0"/>
        <v>6</v>
      </c>
      <c r="C13" s="216">
        <v>43142</v>
      </c>
      <c r="D13" s="154" t="s">
        <v>578</v>
      </c>
      <c r="E13" s="154">
        <v>33684</v>
      </c>
      <c r="F13" s="217">
        <v>264800</v>
      </c>
      <c r="G13" s="218">
        <v>45000</v>
      </c>
      <c r="H13" s="219" t="s">
        <v>579</v>
      </c>
      <c r="I13" s="144" t="s">
        <v>24</v>
      </c>
      <c r="J13" s="144" t="s">
        <v>25</v>
      </c>
      <c r="K13" s="159" t="s">
        <v>31</v>
      </c>
      <c r="L13" s="154" t="s">
        <v>25</v>
      </c>
      <c r="M13" s="154" t="s">
        <v>580</v>
      </c>
      <c r="N13" s="154" t="s">
        <v>81</v>
      </c>
      <c r="O13" s="154" t="s">
        <v>54</v>
      </c>
      <c r="P13" s="154" t="s">
        <v>581</v>
      </c>
      <c r="Q13" s="154" t="s">
        <v>572</v>
      </c>
      <c r="R13" s="154" t="s">
        <v>370</v>
      </c>
      <c r="S13" s="154" t="s">
        <v>213</v>
      </c>
      <c r="T13" s="154" t="s">
        <v>582</v>
      </c>
      <c r="U13" s="154"/>
      <c r="V13" s="221"/>
    </row>
    <row r="14" spans="2:22" s="215" customFormat="1" ht="18" x14ac:dyDescent="0.25">
      <c r="B14" s="137">
        <f t="shared" si="0"/>
        <v>7</v>
      </c>
      <c r="C14" s="216">
        <v>43142</v>
      </c>
      <c r="D14" s="154" t="s">
        <v>583</v>
      </c>
      <c r="E14" s="154">
        <v>33679</v>
      </c>
      <c r="F14" s="217">
        <v>264795</v>
      </c>
      <c r="G14" s="218">
        <v>45000</v>
      </c>
      <c r="H14" s="219" t="s">
        <v>584</v>
      </c>
      <c r="I14" s="144" t="s">
        <v>24</v>
      </c>
      <c r="J14" s="144" t="s">
        <v>25</v>
      </c>
      <c r="K14" s="159" t="s">
        <v>31</v>
      </c>
      <c r="L14" s="154" t="s">
        <v>25</v>
      </c>
      <c r="M14" s="154" t="s">
        <v>585</v>
      </c>
      <c r="N14" s="154" t="s">
        <v>55</v>
      </c>
      <c r="O14" s="154" t="s">
        <v>450</v>
      </c>
      <c r="P14" s="154" t="s">
        <v>581</v>
      </c>
      <c r="Q14" s="154" t="s">
        <v>572</v>
      </c>
      <c r="R14" s="154" t="s">
        <v>370</v>
      </c>
      <c r="S14" s="154" t="s">
        <v>241</v>
      </c>
      <c r="T14" s="154" t="s">
        <v>586</v>
      </c>
      <c r="U14" s="154"/>
      <c r="V14" s="221"/>
    </row>
    <row r="15" spans="2:22" s="215" customFormat="1" ht="18" x14ac:dyDescent="0.25">
      <c r="B15" s="137">
        <f t="shared" si="0"/>
        <v>8</v>
      </c>
      <c r="C15" s="216">
        <v>43142</v>
      </c>
      <c r="D15" s="154" t="s">
        <v>587</v>
      </c>
      <c r="E15" s="154">
        <v>33682</v>
      </c>
      <c r="F15" s="217">
        <v>264794</v>
      </c>
      <c r="G15" s="218">
        <v>45000</v>
      </c>
      <c r="H15" s="219" t="s">
        <v>588</v>
      </c>
      <c r="I15" s="144" t="s">
        <v>24</v>
      </c>
      <c r="J15" s="144" t="s">
        <v>25</v>
      </c>
      <c r="K15" s="159" t="s">
        <v>31</v>
      </c>
      <c r="L15" s="154" t="s">
        <v>25</v>
      </c>
      <c r="M15" s="154" t="s">
        <v>585</v>
      </c>
      <c r="N15" s="154" t="s">
        <v>55</v>
      </c>
      <c r="O15" s="154" t="s">
        <v>450</v>
      </c>
      <c r="P15" s="154" t="s">
        <v>581</v>
      </c>
      <c r="Q15" s="154" t="s">
        <v>551</v>
      </c>
      <c r="R15" s="154" t="s">
        <v>388</v>
      </c>
      <c r="S15" s="154" t="s">
        <v>440</v>
      </c>
      <c r="T15" s="154" t="s">
        <v>589</v>
      </c>
      <c r="U15" s="154"/>
      <c r="V15" s="221"/>
    </row>
    <row r="16" spans="2:22" s="215" customFormat="1" ht="18" x14ac:dyDescent="0.25">
      <c r="B16" s="137">
        <f t="shared" si="0"/>
        <v>9</v>
      </c>
      <c r="C16" s="216">
        <v>43142</v>
      </c>
      <c r="D16" s="154" t="s">
        <v>587</v>
      </c>
      <c r="E16" s="154">
        <v>33676</v>
      </c>
      <c r="F16" s="217">
        <v>264793</v>
      </c>
      <c r="G16" s="218">
        <v>45000</v>
      </c>
      <c r="H16" s="219" t="s">
        <v>590</v>
      </c>
      <c r="I16" s="144" t="s">
        <v>24</v>
      </c>
      <c r="J16" s="144" t="s">
        <v>25</v>
      </c>
      <c r="K16" s="159" t="s">
        <v>31</v>
      </c>
      <c r="L16" s="154" t="s">
        <v>25</v>
      </c>
      <c r="M16" s="154" t="s">
        <v>585</v>
      </c>
      <c r="N16" s="154" t="s">
        <v>55</v>
      </c>
      <c r="O16" s="154" t="s">
        <v>54</v>
      </c>
      <c r="P16" s="154" t="s">
        <v>377</v>
      </c>
      <c r="Q16" s="154" t="s">
        <v>591</v>
      </c>
      <c r="R16" s="154" t="s">
        <v>592</v>
      </c>
      <c r="S16" s="154" t="s">
        <v>593</v>
      </c>
      <c r="T16" s="154" t="s">
        <v>594</v>
      </c>
      <c r="U16" s="154"/>
      <c r="V16" s="221"/>
    </row>
    <row r="17" spans="2:22" s="215" customFormat="1" ht="18" x14ac:dyDescent="0.25">
      <c r="B17" s="137">
        <f t="shared" si="0"/>
        <v>10</v>
      </c>
      <c r="C17" s="216">
        <v>43142</v>
      </c>
      <c r="D17" s="154" t="s">
        <v>595</v>
      </c>
      <c r="E17" s="154">
        <v>33675</v>
      </c>
      <c r="F17" s="217">
        <v>264797</v>
      </c>
      <c r="G17" s="218">
        <v>45000</v>
      </c>
      <c r="H17" s="219" t="s">
        <v>596</v>
      </c>
      <c r="I17" s="144" t="s">
        <v>24</v>
      </c>
      <c r="J17" s="144" t="s">
        <v>25</v>
      </c>
      <c r="K17" s="159" t="s">
        <v>31</v>
      </c>
      <c r="L17" s="154" t="s">
        <v>25</v>
      </c>
      <c r="M17" s="154" t="s">
        <v>585</v>
      </c>
      <c r="N17" s="154" t="s">
        <v>55</v>
      </c>
      <c r="O17" s="154" t="s">
        <v>54</v>
      </c>
      <c r="P17" s="154" t="s">
        <v>377</v>
      </c>
      <c r="Q17" s="154" t="s">
        <v>551</v>
      </c>
      <c r="R17" s="154" t="s">
        <v>439</v>
      </c>
      <c r="S17" s="154" t="s">
        <v>597</v>
      </c>
      <c r="T17" s="154" t="s">
        <v>598</v>
      </c>
      <c r="U17" s="154"/>
      <c r="V17" s="221"/>
    </row>
    <row r="18" spans="2:22" s="215" customFormat="1" ht="18" x14ac:dyDescent="0.25">
      <c r="B18" s="137">
        <v>11</v>
      </c>
      <c r="C18" s="216">
        <v>43142</v>
      </c>
      <c r="D18" s="154" t="s">
        <v>599</v>
      </c>
      <c r="E18" s="154">
        <v>33678</v>
      </c>
      <c r="F18" s="217">
        <v>264792</v>
      </c>
      <c r="G18" s="218">
        <v>40000</v>
      </c>
      <c r="H18" s="219" t="s">
        <v>600</v>
      </c>
      <c r="I18" s="144" t="s">
        <v>24</v>
      </c>
      <c r="J18" s="144" t="s">
        <v>25</v>
      </c>
      <c r="K18" s="159" t="s">
        <v>169</v>
      </c>
      <c r="L18" s="154" t="s">
        <v>25</v>
      </c>
      <c r="M18" s="154" t="s">
        <v>601</v>
      </c>
      <c r="N18" s="154" t="s">
        <v>81</v>
      </c>
      <c r="O18" s="154" t="s">
        <v>54</v>
      </c>
      <c r="P18" s="154" t="s">
        <v>81</v>
      </c>
      <c r="Q18" s="154" t="s">
        <v>602</v>
      </c>
      <c r="R18" s="154" t="s">
        <v>370</v>
      </c>
      <c r="S18" s="154" t="s">
        <v>603</v>
      </c>
      <c r="T18" s="154" t="s">
        <v>604</v>
      </c>
      <c r="U18" s="154"/>
      <c r="V18" s="221"/>
    </row>
    <row r="19" spans="2:22" s="215" customFormat="1" ht="18.75" thickBot="1" x14ac:dyDescent="0.3">
      <c r="B19" s="195">
        <v>12</v>
      </c>
      <c r="C19" s="228">
        <v>43142</v>
      </c>
      <c r="D19" s="197" t="s">
        <v>605</v>
      </c>
      <c r="E19" s="197">
        <v>33685</v>
      </c>
      <c r="F19" s="229">
        <v>264801</v>
      </c>
      <c r="G19" s="230">
        <v>45000</v>
      </c>
      <c r="H19" s="231" t="s">
        <v>207</v>
      </c>
      <c r="I19" s="202" t="s">
        <v>24</v>
      </c>
      <c r="J19" s="202" t="s">
        <v>25</v>
      </c>
      <c r="K19" s="204" t="s">
        <v>169</v>
      </c>
      <c r="L19" s="197" t="s">
        <v>25</v>
      </c>
      <c r="M19" s="197" t="s">
        <v>606</v>
      </c>
      <c r="N19" s="197" t="s">
        <v>607</v>
      </c>
      <c r="O19" s="197" t="s">
        <v>54</v>
      </c>
      <c r="P19" s="197" t="s">
        <v>607</v>
      </c>
      <c r="Q19" s="197" t="s">
        <v>572</v>
      </c>
      <c r="R19" s="197" t="s">
        <v>370</v>
      </c>
      <c r="S19" s="197" t="s">
        <v>608</v>
      </c>
      <c r="T19" s="197" t="s">
        <v>609</v>
      </c>
      <c r="U19" s="197"/>
      <c r="V19" s="232"/>
    </row>
    <row r="20" spans="2:22" s="215" customFormat="1" ht="21" thickBot="1" x14ac:dyDescent="0.3">
      <c r="B20" s="416"/>
      <c r="C20" s="585" t="s">
        <v>657</v>
      </c>
      <c r="D20" s="586"/>
      <c r="E20" s="586"/>
      <c r="F20" s="587"/>
      <c r="G20" s="424">
        <f>SUM(G8:G19)</f>
        <v>527000</v>
      </c>
      <c r="H20" s="421"/>
      <c r="I20" s="194"/>
      <c r="J20" s="194"/>
      <c r="K20" s="422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23"/>
    </row>
    <row r="21" spans="2:22" s="215" customFormat="1" ht="18.75" thickBot="1" x14ac:dyDescent="0.3">
      <c r="B21" s="582"/>
      <c r="C21" s="583"/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4"/>
    </row>
    <row r="22" spans="2:22" s="215" customFormat="1" ht="18" x14ac:dyDescent="0.25">
      <c r="B22" s="182">
        <v>13</v>
      </c>
      <c r="C22" s="222">
        <v>43142</v>
      </c>
      <c r="D22" s="184" t="s">
        <v>610</v>
      </c>
      <c r="E22" s="184">
        <v>33688</v>
      </c>
      <c r="F22" s="223">
        <v>3466850</v>
      </c>
      <c r="G22" s="224">
        <v>40000</v>
      </c>
      <c r="H22" s="225" t="s">
        <v>611</v>
      </c>
      <c r="I22" s="189" t="s">
        <v>24</v>
      </c>
      <c r="J22" s="189" t="s">
        <v>25</v>
      </c>
      <c r="K22" s="191" t="s">
        <v>169</v>
      </c>
      <c r="L22" s="184" t="s">
        <v>25</v>
      </c>
      <c r="M22" s="184" t="s">
        <v>612</v>
      </c>
      <c r="N22" s="184" t="s">
        <v>97</v>
      </c>
      <c r="O22" s="184" t="s">
        <v>28</v>
      </c>
      <c r="P22" s="184" t="s">
        <v>97</v>
      </c>
      <c r="Q22" s="184" t="s">
        <v>354</v>
      </c>
      <c r="R22" s="184" t="s">
        <v>355</v>
      </c>
      <c r="S22" s="184" t="s">
        <v>613</v>
      </c>
      <c r="T22" s="184" t="s">
        <v>614</v>
      </c>
      <c r="U22" s="184"/>
      <c r="V22" s="227"/>
    </row>
    <row r="23" spans="2:22" s="215" customFormat="1" ht="18.75" thickBot="1" x14ac:dyDescent="0.3">
      <c r="B23" s="195">
        <v>14</v>
      </c>
      <c r="C23" s="228">
        <v>43142</v>
      </c>
      <c r="D23" s="197" t="s">
        <v>610</v>
      </c>
      <c r="E23" s="197">
        <v>33687</v>
      </c>
      <c r="F23" s="229">
        <v>3466851</v>
      </c>
      <c r="G23" s="230">
        <v>40000</v>
      </c>
      <c r="H23" s="231" t="s">
        <v>615</v>
      </c>
      <c r="I23" s="202" t="s">
        <v>24</v>
      </c>
      <c r="J23" s="202" t="s">
        <v>25</v>
      </c>
      <c r="K23" s="204" t="s">
        <v>169</v>
      </c>
      <c r="L23" s="197" t="s">
        <v>25</v>
      </c>
      <c r="M23" s="197" t="s">
        <v>612</v>
      </c>
      <c r="N23" s="197" t="s">
        <v>97</v>
      </c>
      <c r="O23" s="197" t="s">
        <v>28</v>
      </c>
      <c r="P23" s="197" t="s">
        <v>97</v>
      </c>
      <c r="Q23" s="197" t="s">
        <v>354</v>
      </c>
      <c r="R23" s="197" t="s">
        <v>355</v>
      </c>
      <c r="S23" s="197" t="s">
        <v>616</v>
      </c>
      <c r="T23" s="197" t="s">
        <v>617</v>
      </c>
      <c r="U23" s="197"/>
      <c r="V23" s="232"/>
    </row>
    <row r="24" spans="2:22" s="133" customFormat="1" ht="24" thickBot="1" x14ac:dyDescent="0.3">
      <c r="B24" s="426"/>
      <c r="C24" s="588" t="s">
        <v>659</v>
      </c>
      <c r="D24" s="589"/>
      <c r="E24" s="589"/>
      <c r="F24" s="590"/>
      <c r="G24" s="427">
        <f>SUM(G22:G23)</f>
        <v>80000</v>
      </c>
      <c r="H24" s="178"/>
      <c r="I24" s="179"/>
      <c r="J24" s="151"/>
      <c r="K24" s="180"/>
      <c r="L24" s="175"/>
      <c r="M24" s="174"/>
      <c r="N24" s="175"/>
      <c r="O24" s="175"/>
      <c r="P24" s="175"/>
      <c r="Q24" s="175"/>
      <c r="R24" s="175"/>
      <c r="S24" s="175"/>
      <c r="T24" s="175"/>
      <c r="U24" s="175"/>
      <c r="V24" s="181"/>
    </row>
    <row r="25" spans="2:22" s="133" customFormat="1" ht="18.75" thickBot="1" x14ac:dyDescent="0.3">
      <c r="B25" s="148"/>
      <c r="C25" s="235"/>
      <c r="D25" s="236"/>
      <c r="E25" s="237"/>
      <c r="F25" s="238"/>
      <c r="G25" s="167"/>
      <c r="H25" s="143"/>
      <c r="I25" s="150"/>
      <c r="J25" s="151"/>
      <c r="K25" s="152"/>
      <c r="L25" s="140"/>
      <c r="M25" s="139"/>
      <c r="N25" s="140"/>
      <c r="O25" s="140"/>
      <c r="P25" s="140"/>
      <c r="Q25" s="140"/>
      <c r="R25" s="140"/>
      <c r="S25" s="140"/>
      <c r="T25" s="140"/>
      <c r="U25" s="140"/>
      <c r="V25" s="147"/>
    </row>
    <row r="26" spans="2:22" s="133" customFormat="1" ht="18.75" thickBot="1" x14ac:dyDescent="0.3">
      <c r="B26" s="233"/>
      <c r="C26" s="573" t="s">
        <v>657</v>
      </c>
      <c r="D26" s="574"/>
      <c r="E26" s="574"/>
      <c r="F26" s="575"/>
      <c r="G26" s="481">
        <f>SUM(G8:G19)</f>
        <v>527000</v>
      </c>
      <c r="H26" s="234"/>
      <c r="I26" s="144"/>
      <c r="J26" s="144"/>
      <c r="K26" s="145"/>
      <c r="L26" s="140"/>
      <c r="M26" s="140"/>
      <c r="N26" s="140"/>
      <c r="O26" s="140"/>
      <c r="P26" s="140"/>
      <c r="Q26" s="146"/>
      <c r="R26" s="146"/>
      <c r="S26" s="140"/>
      <c r="T26" s="140"/>
      <c r="U26" s="140"/>
      <c r="V26" s="147"/>
    </row>
    <row r="27" spans="2:22" s="133" customFormat="1" ht="18.75" thickBot="1" x14ac:dyDescent="0.3">
      <c r="B27" s="233"/>
      <c r="C27" s="576" t="s">
        <v>658</v>
      </c>
      <c r="D27" s="577"/>
      <c r="E27" s="577"/>
      <c r="F27" s="578"/>
      <c r="G27" s="483">
        <f>SUM(G20+G24)</f>
        <v>607000</v>
      </c>
      <c r="H27" s="234"/>
      <c r="I27" s="144"/>
      <c r="J27" s="144"/>
      <c r="K27" s="145"/>
      <c r="L27" s="140"/>
      <c r="M27" s="140"/>
      <c r="N27" s="140"/>
      <c r="O27" s="140"/>
      <c r="P27" s="140"/>
      <c r="Q27" s="146"/>
      <c r="R27" s="146"/>
      <c r="S27" s="140"/>
      <c r="T27" s="140"/>
      <c r="U27" s="140"/>
      <c r="V27" s="147"/>
    </row>
    <row r="28" spans="2:22" s="133" customFormat="1" ht="18.75" thickBot="1" x14ac:dyDescent="0.3">
      <c r="B28" s="233"/>
      <c r="C28" s="579" t="s">
        <v>36</v>
      </c>
      <c r="D28" s="580"/>
      <c r="E28" s="580"/>
      <c r="F28" s="581"/>
      <c r="G28" s="482">
        <f>G6-G27</f>
        <v>5227663</v>
      </c>
      <c r="H28" s="234"/>
      <c r="I28" s="144"/>
      <c r="J28" s="144"/>
      <c r="K28" s="145"/>
      <c r="L28" s="140"/>
      <c r="M28" s="140"/>
      <c r="N28" s="140"/>
      <c r="O28" s="140"/>
      <c r="P28" s="140"/>
      <c r="Q28" s="146"/>
      <c r="R28" s="146"/>
      <c r="S28" s="140"/>
      <c r="T28" s="140"/>
      <c r="U28" s="140"/>
      <c r="V28" s="147"/>
    </row>
    <row r="29" spans="2:22" s="133" customFormat="1" ht="18" x14ac:dyDescent="0.25">
      <c r="B29" s="137"/>
      <c r="C29" s="207"/>
      <c r="D29" s="174"/>
      <c r="E29" s="175"/>
      <c r="F29" s="176"/>
      <c r="G29" s="177"/>
      <c r="H29" s="143"/>
      <c r="I29" s="144"/>
      <c r="J29" s="144"/>
      <c r="K29" s="145"/>
      <c r="L29" s="140"/>
      <c r="M29" s="140"/>
      <c r="N29" s="140"/>
      <c r="O29" s="140"/>
      <c r="P29" s="140"/>
      <c r="Q29" s="146"/>
      <c r="R29" s="146"/>
      <c r="S29" s="140"/>
      <c r="T29" s="140"/>
      <c r="U29" s="140"/>
      <c r="V29" s="147"/>
    </row>
  </sheetData>
  <mergeCells count="23"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  <mergeCell ref="S4:T4"/>
    <mergeCell ref="C26:F26"/>
    <mergeCell ref="C27:F27"/>
    <mergeCell ref="C28:F28"/>
    <mergeCell ref="B21:V21"/>
    <mergeCell ref="C20:F20"/>
    <mergeCell ref="C24:F24"/>
  </mergeCells>
  <conditionalFormatting sqref="E6">
    <cfRule type="duplicateValues" dxfId="140" priority="12"/>
  </conditionalFormatting>
  <conditionalFormatting sqref="E6">
    <cfRule type="duplicateValues" dxfId="139" priority="10"/>
    <cfRule type="duplicateValues" dxfId="138" priority="11"/>
  </conditionalFormatting>
  <conditionalFormatting sqref="E29">
    <cfRule type="duplicateValues" dxfId="137" priority="9"/>
  </conditionalFormatting>
  <conditionalFormatting sqref="E29">
    <cfRule type="duplicateValues" dxfId="136" priority="7"/>
    <cfRule type="duplicateValues" dxfId="135" priority="8"/>
  </conditionalFormatting>
  <conditionalFormatting sqref="F6">
    <cfRule type="duplicateValues" dxfId="134" priority="6"/>
  </conditionalFormatting>
  <conditionalFormatting sqref="F6">
    <cfRule type="duplicateValues" dxfId="133" priority="4"/>
    <cfRule type="duplicateValues" dxfId="132" priority="5"/>
  </conditionalFormatting>
  <conditionalFormatting sqref="F29">
    <cfRule type="duplicateValues" dxfId="131" priority="3"/>
  </conditionalFormatting>
  <conditionalFormatting sqref="F29">
    <cfRule type="duplicateValues" dxfId="130" priority="1"/>
    <cfRule type="duplicateValues" dxfId="129" priority="2"/>
  </conditionalFormatting>
  <conditionalFormatting sqref="E7:E19 E22:E23 E25">
    <cfRule type="duplicateValues" dxfId="128" priority="13"/>
  </conditionalFormatting>
  <conditionalFormatting sqref="E7:E19 E22:E23 E25">
    <cfRule type="duplicateValues" dxfId="127" priority="14"/>
    <cfRule type="duplicateValues" dxfId="126" priority="15"/>
  </conditionalFormatting>
  <conditionalFormatting sqref="F7:F19 F22:F23 F25">
    <cfRule type="duplicateValues" dxfId="125" priority="16"/>
  </conditionalFormatting>
  <conditionalFormatting sqref="F7:F19 F22:F23 F25">
    <cfRule type="duplicateValues" dxfId="124" priority="17"/>
    <cfRule type="duplicateValues" dxfId="123" priority="18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zoomScale="55" zoomScaleNormal="55" workbookViewId="0">
      <selection activeCell="G54" sqref="G54"/>
    </sheetView>
  </sheetViews>
  <sheetFormatPr defaultRowHeight="15" x14ac:dyDescent="0.25"/>
  <cols>
    <col min="2" max="2" width="9.28515625" customWidth="1"/>
    <col min="3" max="3" width="16.7109375" customWidth="1"/>
    <col min="4" max="4" width="33.5703125" customWidth="1"/>
    <col min="5" max="5" width="14.85546875" customWidth="1"/>
    <col min="6" max="6" width="14" customWidth="1"/>
    <col min="7" max="7" width="19.5703125" customWidth="1"/>
    <col min="8" max="8" width="20.42578125" customWidth="1"/>
    <col min="9" max="9" width="8.42578125" customWidth="1"/>
    <col min="10" max="10" width="16" customWidth="1"/>
    <col min="11" max="11" width="12.140625" customWidth="1"/>
    <col min="12" max="12" width="16.140625" customWidth="1"/>
    <col min="13" max="13" width="41.7109375" customWidth="1"/>
    <col min="14" max="14" width="21.42578125" customWidth="1"/>
    <col min="15" max="15" width="14.85546875" customWidth="1"/>
    <col min="16" max="16" width="16.5703125" customWidth="1"/>
    <col min="17" max="17" width="11.85546875" customWidth="1"/>
    <col min="18" max="18" width="16.85546875" customWidth="1"/>
    <col min="19" max="19" width="15.42578125" customWidth="1"/>
    <col min="20" max="20" width="16.7109375" customWidth="1"/>
    <col min="21" max="21" width="14.28515625" customWidth="1"/>
    <col min="22" max="22" width="18.85546875" bestFit="1" customWidth="1"/>
  </cols>
  <sheetData>
    <row r="2" spans="2:22" ht="27" x14ac:dyDescent="0.25">
      <c r="B2" s="591" t="s">
        <v>660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3"/>
    </row>
    <row r="3" spans="2:22" ht="27" x14ac:dyDescent="0.25">
      <c r="B3" s="609" t="s">
        <v>0</v>
      </c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1"/>
    </row>
    <row r="4" spans="2:22" s="133" customFormat="1" ht="18" x14ac:dyDescent="0.25">
      <c r="B4" s="612" t="s">
        <v>1</v>
      </c>
      <c r="C4" s="613" t="s">
        <v>2</v>
      </c>
      <c r="D4" s="613" t="s">
        <v>3</v>
      </c>
      <c r="E4" s="613" t="s">
        <v>4</v>
      </c>
      <c r="F4" s="613" t="s">
        <v>5</v>
      </c>
      <c r="G4" s="613" t="s">
        <v>6</v>
      </c>
      <c r="H4" s="613" t="s">
        <v>7</v>
      </c>
      <c r="I4" s="614" t="s">
        <v>8</v>
      </c>
      <c r="J4" s="613" t="s">
        <v>9</v>
      </c>
      <c r="K4" s="613" t="s">
        <v>10</v>
      </c>
      <c r="L4" s="613" t="s">
        <v>11</v>
      </c>
      <c r="M4" s="614" t="s">
        <v>12</v>
      </c>
      <c r="N4" s="614"/>
      <c r="O4" s="614"/>
      <c r="P4" s="614"/>
      <c r="Q4" s="613" t="s">
        <v>13</v>
      </c>
      <c r="R4" s="613"/>
      <c r="S4" s="614" t="s">
        <v>14</v>
      </c>
      <c r="T4" s="614"/>
      <c r="U4" s="614" t="s">
        <v>15</v>
      </c>
      <c r="V4" s="615"/>
    </row>
    <row r="5" spans="2:22" s="133" customFormat="1" ht="36" x14ac:dyDescent="0.25">
      <c r="B5" s="612"/>
      <c r="C5" s="613"/>
      <c r="D5" s="613"/>
      <c r="E5" s="613"/>
      <c r="F5" s="613"/>
      <c r="G5" s="613"/>
      <c r="H5" s="613"/>
      <c r="I5" s="614"/>
      <c r="J5" s="613"/>
      <c r="K5" s="613"/>
      <c r="L5" s="613"/>
      <c r="M5" s="134" t="s">
        <v>16</v>
      </c>
      <c r="N5" s="135" t="s">
        <v>17</v>
      </c>
      <c r="O5" s="135" t="s">
        <v>18</v>
      </c>
      <c r="P5" s="135" t="s">
        <v>116</v>
      </c>
      <c r="Q5" s="134" t="s">
        <v>20</v>
      </c>
      <c r="R5" s="134" t="s">
        <v>21</v>
      </c>
      <c r="S5" s="134" t="s">
        <v>20</v>
      </c>
      <c r="T5" s="134" t="s">
        <v>21</v>
      </c>
      <c r="U5" s="134" t="s">
        <v>20</v>
      </c>
      <c r="V5" s="136" t="s">
        <v>21</v>
      </c>
    </row>
    <row r="6" spans="2:22" s="133" customFormat="1" ht="18" x14ac:dyDescent="0.25">
      <c r="B6" s="137"/>
      <c r="C6" s="138"/>
      <c r="D6" s="139" t="s">
        <v>22</v>
      </c>
      <c r="E6" s="140"/>
      <c r="F6" s="141"/>
      <c r="G6" s="142">
        <v>5227663</v>
      </c>
      <c r="H6" s="143"/>
      <c r="I6" s="144"/>
      <c r="J6" s="144"/>
      <c r="K6" s="145"/>
      <c r="L6" s="140"/>
      <c r="M6" s="140"/>
      <c r="N6" s="140"/>
      <c r="O6" s="140"/>
      <c r="P6" s="140"/>
      <c r="Q6" s="146"/>
      <c r="R6" s="146"/>
      <c r="S6" s="140"/>
      <c r="T6" s="140"/>
      <c r="U6" s="140"/>
      <c r="V6" s="147"/>
    </row>
    <row r="7" spans="2:22" s="133" customFormat="1" ht="18.75" thickBot="1" x14ac:dyDescent="0.3">
      <c r="B7" s="162"/>
      <c r="C7" s="163"/>
      <c r="D7" s="164"/>
      <c r="E7" s="165"/>
      <c r="F7" s="166"/>
      <c r="G7" s="167"/>
      <c r="H7" s="168"/>
      <c r="I7" s="169"/>
      <c r="J7" s="151"/>
      <c r="K7" s="170"/>
      <c r="L7" s="165"/>
      <c r="M7" s="165"/>
      <c r="N7" s="165"/>
      <c r="O7" s="165"/>
      <c r="P7" s="165"/>
      <c r="Q7" s="171"/>
      <c r="R7" s="171"/>
      <c r="S7" s="165"/>
      <c r="T7" s="165"/>
      <c r="U7" s="165"/>
      <c r="V7" s="172"/>
    </row>
    <row r="8" spans="2:22" s="133" customFormat="1" ht="18" x14ac:dyDescent="0.25">
      <c r="B8" s="182">
        <v>1</v>
      </c>
      <c r="C8" s="222">
        <v>43143</v>
      </c>
      <c r="D8" s="184" t="s">
        <v>459</v>
      </c>
      <c r="E8" s="184">
        <v>33695</v>
      </c>
      <c r="F8" s="223">
        <v>3466747</v>
      </c>
      <c r="G8" s="224">
        <v>40000</v>
      </c>
      <c r="H8" s="225" t="s">
        <v>460</v>
      </c>
      <c r="I8" s="189" t="s">
        <v>24</v>
      </c>
      <c r="J8" s="190" t="s">
        <v>25</v>
      </c>
      <c r="K8" s="191" t="s">
        <v>31</v>
      </c>
      <c r="L8" s="184" t="s">
        <v>25</v>
      </c>
      <c r="M8" s="184" t="s">
        <v>461</v>
      </c>
      <c r="N8" s="184" t="s">
        <v>272</v>
      </c>
      <c r="O8" s="226" t="s">
        <v>28</v>
      </c>
      <c r="P8" s="184" t="s">
        <v>144</v>
      </c>
      <c r="Q8" s="184" t="s">
        <v>56</v>
      </c>
      <c r="R8" s="184" t="s">
        <v>462</v>
      </c>
      <c r="S8" s="184" t="s">
        <v>463</v>
      </c>
      <c r="T8" s="184" t="s">
        <v>464</v>
      </c>
      <c r="U8" s="184"/>
      <c r="V8" s="227"/>
    </row>
    <row r="9" spans="2:22" s="133" customFormat="1" ht="18" x14ac:dyDescent="0.25">
      <c r="B9" s="137">
        <f t="shared" ref="B9:B10" si="0">B8+1</f>
        <v>2</v>
      </c>
      <c r="C9" s="216">
        <v>43143</v>
      </c>
      <c r="D9" s="154" t="s">
        <v>230</v>
      </c>
      <c r="E9" s="154">
        <v>33697</v>
      </c>
      <c r="F9" s="217">
        <v>3466694</v>
      </c>
      <c r="G9" s="218">
        <v>40000</v>
      </c>
      <c r="H9" s="219" t="s">
        <v>465</v>
      </c>
      <c r="I9" s="144" t="s">
        <v>24</v>
      </c>
      <c r="J9" s="194" t="s">
        <v>25</v>
      </c>
      <c r="K9" s="159" t="s">
        <v>31</v>
      </c>
      <c r="L9" s="154" t="s">
        <v>25</v>
      </c>
      <c r="M9" s="154" t="s">
        <v>466</v>
      </c>
      <c r="N9" s="154" t="s">
        <v>27</v>
      </c>
      <c r="O9" s="220" t="s">
        <v>28</v>
      </c>
      <c r="P9" s="154" t="s">
        <v>27</v>
      </c>
      <c r="Q9" s="154" t="s">
        <v>280</v>
      </c>
      <c r="R9" s="154" t="s">
        <v>467</v>
      </c>
      <c r="S9" s="154" t="s">
        <v>276</v>
      </c>
      <c r="T9" s="154" t="s">
        <v>277</v>
      </c>
      <c r="U9" s="154"/>
      <c r="V9" s="221"/>
    </row>
    <row r="10" spans="2:22" s="133" customFormat="1" ht="18" x14ac:dyDescent="0.25">
      <c r="B10" s="137">
        <f t="shared" si="0"/>
        <v>3</v>
      </c>
      <c r="C10" s="216">
        <v>43143</v>
      </c>
      <c r="D10" s="154" t="s">
        <v>468</v>
      </c>
      <c r="E10" s="154">
        <v>33675</v>
      </c>
      <c r="F10" s="217">
        <v>3466837</v>
      </c>
      <c r="G10" s="218">
        <v>40000</v>
      </c>
      <c r="H10" s="219" t="s">
        <v>469</v>
      </c>
      <c r="I10" s="144" t="s">
        <v>24</v>
      </c>
      <c r="J10" s="194" t="s">
        <v>25</v>
      </c>
      <c r="K10" s="159" t="s">
        <v>31</v>
      </c>
      <c r="L10" s="154" t="s">
        <v>25</v>
      </c>
      <c r="M10" s="154" t="s">
        <v>470</v>
      </c>
      <c r="N10" s="154" t="s">
        <v>279</v>
      </c>
      <c r="O10" s="220" t="s">
        <v>54</v>
      </c>
      <c r="P10" s="154" t="s">
        <v>81</v>
      </c>
      <c r="Q10" s="154" t="s">
        <v>471</v>
      </c>
      <c r="R10" s="154" t="s">
        <v>472</v>
      </c>
      <c r="S10" s="154" t="s">
        <v>280</v>
      </c>
      <c r="T10" s="154" t="s">
        <v>281</v>
      </c>
      <c r="U10" s="154"/>
      <c r="V10" s="221"/>
    </row>
    <row r="11" spans="2:22" s="133" customFormat="1" ht="18" x14ac:dyDescent="0.25">
      <c r="B11" s="137">
        <v>4</v>
      </c>
      <c r="C11" s="216">
        <v>43143</v>
      </c>
      <c r="D11" s="154" t="s">
        <v>468</v>
      </c>
      <c r="E11" s="154">
        <v>33694</v>
      </c>
      <c r="F11" s="217">
        <v>3466836</v>
      </c>
      <c r="G11" s="218">
        <v>40000</v>
      </c>
      <c r="H11" s="219" t="s">
        <v>473</v>
      </c>
      <c r="I11" s="144" t="s">
        <v>24</v>
      </c>
      <c r="J11" s="194" t="s">
        <v>25</v>
      </c>
      <c r="K11" s="159" t="s">
        <v>31</v>
      </c>
      <c r="L11" s="154" t="s">
        <v>25</v>
      </c>
      <c r="M11" s="154" t="s">
        <v>470</v>
      </c>
      <c r="N11" s="154" t="s">
        <v>279</v>
      </c>
      <c r="O11" s="220" t="s">
        <v>54</v>
      </c>
      <c r="P11" s="154" t="s">
        <v>81</v>
      </c>
      <c r="Q11" s="154"/>
      <c r="R11" s="154"/>
      <c r="S11" s="154"/>
      <c r="T11" s="154"/>
      <c r="U11" s="154"/>
      <c r="V11" s="221"/>
    </row>
    <row r="12" spans="2:22" s="133" customFormat="1" ht="18" x14ac:dyDescent="0.25">
      <c r="B12" s="137">
        <v>5</v>
      </c>
      <c r="C12" s="216">
        <v>43143</v>
      </c>
      <c r="D12" s="154" t="s">
        <v>125</v>
      </c>
      <c r="E12" s="154">
        <v>34051</v>
      </c>
      <c r="F12" s="217">
        <v>3466825</v>
      </c>
      <c r="G12" s="218">
        <v>40000</v>
      </c>
      <c r="H12" s="219" t="s">
        <v>474</v>
      </c>
      <c r="I12" s="144" t="s">
        <v>24</v>
      </c>
      <c r="J12" s="194" t="s">
        <v>25</v>
      </c>
      <c r="K12" s="159" t="s">
        <v>31</v>
      </c>
      <c r="L12" s="154" t="s">
        <v>25</v>
      </c>
      <c r="M12" s="154" t="s">
        <v>475</v>
      </c>
      <c r="N12" s="154" t="s">
        <v>476</v>
      </c>
      <c r="O12" s="220" t="s">
        <v>54</v>
      </c>
      <c r="P12" s="154" t="s">
        <v>477</v>
      </c>
      <c r="Q12" s="154"/>
      <c r="R12" s="154"/>
      <c r="S12" s="154"/>
      <c r="T12" s="154"/>
      <c r="U12" s="154"/>
      <c r="V12" s="221"/>
    </row>
    <row r="13" spans="2:22" s="133" customFormat="1" ht="18" x14ac:dyDescent="0.25">
      <c r="B13" s="137">
        <v>6</v>
      </c>
      <c r="C13" s="216">
        <v>43143</v>
      </c>
      <c r="D13" s="154" t="s">
        <v>459</v>
      </c>
      <c r="E13" s="154">
        <v>34052</v>
      </c>
      <c r="F13" s="217">
        <v>3467003</v>
      </c>
      <c r="G13" s="218">
        <v>40000</v>
      </c>
      <c r="H13" s="219" t="s">
        <v>478</v>
      </c>
      <c r="I13" s="144" t="s">
        <v>24</v>
      </c>
      <c r="J13" s="194" t="s">
        <v>25</v>
      </c>
      <c r="K13" s="159" t="s">
        <v>31</v>
      </c>
      <c r="L13" s="154" t="s">
        <v>25</v>
      </c>
      <c r="M13" s="154" t="s">
        <v>461</v>
      </c>
      <c r="N13" s="154"/>
      <c r="O13" s="220" t="s">
        <v>28</v>
      </c>
      <c r="P13" s="154" t="s">
        <v>144</v>
      </c>
      <c r="Q13" s="154"/>
      <c r="R13" s="154"/>
      <c r="S13" s="154"/>
      <c r="T13" s="154"/>
      <c r="U13" s="154"/>
      <c r="V13" s="221"/>
    </row>
    <row r="14" spans="2:22" s="133" customFormat="1" ht="18" x14ac:dyDescent="0.25">
      <c r="B14" s="137">
        <v>7</v>
      </c>
      <c r="C14" s="216">
        <v>43143</v>
      </c>
      <c r="D14" s="154" t="s">
        <v>479</v>
      </c>
      <c r="E14" s="154">
        <v>33698</v>
      </c>
      <c r="F14" s="217">
        <v>3466884</v>
      </c>
      <c r="G14" s="218">
        <v>40000</v>
      </c>
      <c r="H14" s="219" t="s">
        <v>480</v>
      </c>
      <c r="I14" s="144" t="s">
        <v>24</v>
      </c>
      <c r="J14" s="194" t="s">
        <v>25</v>
      </c>
      <c r="K14" s="159" t="s">
        <v>31</v>
      </c>
      <c r="L14" s="154" t="s">
        <v>25</v>
      </c>
      <c r="M14" s="154" t="s">
        <v>481</v>
      </c>
      <c r="N14" s="154"/>
      <c r="O14" s="220" t="s">
        <v>28</v>
      </c>
      <c r="P14" s="154" t="s">
        <v>97</v>
      </c>
      <c r="Q14" s="154"/>
      <c r="R14" s="154"/>
      <c r="S14" s="154"/>
      <c r="T14" s="154"/>
      <c r="U14" s="154"/>
      <c r="V14" s="221"/>
    </row>
    <row r="15" spans="2:22" s="133" customFormat="1" ht="18" x14ac:dyDescent="0.25">
      <c r="B15" s="137">
        <v>8</v>
      </c>
      <c r="C15" s="216">
        <v>43143</v>
      </c>
      <c r="D15" s="154" t="s">
        <v>308</v>
      </c>
      <c r="E15" s="154">
        <v>34053</v>
      </c>
      <c r="F15" s="217">
        <v>3466577</v>
      </c>
      <c r="G15" s="218">
        <v>40000</v>
      </c>
      <c r="H15" s="219" t="s">
        <v>482</v>
      </c>
      <c r="I15" s="144" t="s">
        <v>24</v>
      </c>
      <c r="J15" s="194" t="s">
        <v>25</v>
      </c>
      <c r="K15" s="159" t="s">
        <v>31</v>
      </c>
      <c r="L15" s="154" t="s">
        <v>25</v>
      </c>
      <c r="M15" s="154" t="s">
        <v>483</v>
      </c>
      <c r="N15" s="154"/>
      <c r="O15" s="220" t="s">
        <v>28</v>
      </c>
      <c r="P15" s="154" t="s">
        <v>72</v>
      </c>
      <c r="Q15" s="154"/>
      <c r="R15" s="154"/>
      <c r="S15" s="154"/>
      <c r="T15" s="154"/>
      <c r="U15" s="154"/>
      <c r="V15" s="221"/>
    </row>
    <row r="16" spans="2:22" s="133" customFormat="1" ht="18" x14ac:dyDescent="0.25">
      <c r="B16" s="137">
        <v>9</v>
      </c>
      <c r="C16" s="216">
        <v>43143</v>
      </c>
      <c r="D16" s="154" t="s">
        <v>484</v>
      </c>
      <c r="E16" s="154">
        <v>34019</v>
      </c>
      <c r="F16" s="217">
        <v>3466714</v>
      </c>
      <c r="G16" s="218">
        <v>40000</v>
      </c>
      <c r="H16" s="219" t="s">
        <v>485</v>
      </c>
      <c r="I16" s="144" t="s">
        <v>24</v>
      </c>
      <c r="J16" s="194" t="s">
        <v>25</v>
      </c>
      <c r="K16" s="159" t="s">
        <v>31</v>
      </c>
      <c r="L16" s="154" t="s">
        <v>25</v>
      </c>
      <c r="M16" s="154" t="s">
        <v>486</v>
      </c>
      <c r="N16" s="154"/>
      <c r="O16" s="220" t="s">
        <v>338</v>
      </c>
      <c r="P16" s="154" t="s">
        <v>155</v>
      </c>
      <c r="Q16" s="154"/>
      <c r="R16" s="154"/>
      <c r="S16" s="154"/>
      <c r="T16" s="154"/>
      <c r="U16" s="154"/>
      <c r="V16" s="221"/>
    </row>
    <row r="17" spans="2:22" s="133" customFormat="1" ht="18" x14ac:dyDescent="0.25">
      <c r="B17" s="137">
        <v>10</v>
      </c>
      <c r="C17" s="216">
        <v>43143</v>
      </c>
      <c r="D17" s="154" t="s">
        <v>484</v>
      </c>
      <c r="E17" s="154">
        <v>33690</v>
      </c>
      <c r="F17" s="217">
        <v>3466713</v>
      </c>
      <c r="G17" s="218">
        <v>40000</v>
      </c>
      <c r="H17" s="219" t="s">
        <v>487</v>
      </c>
      <c r="I17" s="144" t="s">
        <v>24</v>
      </c>
      <c r="J17" s="194" t="s">
        <v>25</v>
      </c>
      <c r="K17" s="159" t="s">
        <v>31</v>
      </c>
      <c r="L17" s="154" t="s">
        <v>25</v>
      </c>
      <c r="M17" s="154" t="s">
        <v>486</v>
      </c>
      <c r="N17" s="154"/>
      <c r="O17" s="220" t="s">
        <v>338</v>
      </c>
      <c r="P17" s="154" t="s">
        <v>155</v>
      </c>
      <c r="Q17" s="154"/>
      <c r="R17" s="154"/>
      <c r="S17" s="154"/>
      <c r="T17" s="154"/>
      <c r="U17" s="154"/>
      <c r="V17" s="221"/>
    </row>
    <row r="18" spans="2:22" s="133" customFormat="1" ht="18" x14ac:dyDescent="0.25">
      <c r="B18" s="137">
        <v>11</v>
      </c>
      <c r="C18" s="216">
        <v>43143</v>
      </c>
      <c r="D18" s="154" t="s">
        <v>488</v>
      </c>
      <c r="E18" s="154">
        <v>34001</v>
      </c>
      <c r="F18" s="217">
        <v>3466721</v>
      </c>
      <c r="G18" s="218">
        <v>40000</v>
      </c>
      <c r="H18" s="219" t="s">
        <v>489</v>
      </c>
      <c r="I18" s="144" t="s">
        <v>24</v>
      </c>
      <c r="J18" s="194" t="s">
        <v>25</v>
      </c>
      <c r="K18" s="159" t="s">
        <v>31</v>
      </c>
      <c r="L18" s="154" t="s">
        <v>25</v>
      </c>
      <c r="M18" s="154" t="s">
        <v>490</v>
      </c>
      <c r="N18" s="154"/>
      <c r="O18" s="220" t="s">
        <v>54</v>
      </c>
      <c r="P18" s="154" t="s">
        <v>81</v>
      </c>
      <c r="Q18" s="154"/>
      <c r="R18" s="154"/>
      <c r="S18" s="154"/>
      <c r="T18" s="154"/>
      <c r="U18" s="154"/>
      <c r="V18" s="221"/>
    </row>
    <row r="19" spans="2:22" s="133" customFormat="1" ht="18" x14ac:dyDescent="0.25">
      <c r="B19" s="137">
        <v>12</v>
      </c>
      <c r="C19" s="216">
        <v>43143</v>
      </c>
      <c r="D19" s="154" t="s">
        <v>491</v>
      </c>
      <c r="E19" s="154">
        <v>34003</v>
      </c>
      <c r="F19" s="217">
        <v>3466570</v>
      </c>
      <c r="G19" s="218">
        <v>40000</v>
      </c>
      <c r="H19" s="219" t="s">
        <v>492</v>
      </c>
      <c r="I19" s="144" t="s">
        <v>24</v>
      </c>
      <c r="J19" s="194" t="s">
        <v>25</v>
      </c>
      <c r="K19" s="159" t="s">
        <v>31</v>
      </c>
      <c r="L19" s="154" t="s">
        <v>25</v>
      </c>
      <c r="M19" s="154" t="s">
        <v>493</v>
      </c>
      <c r="N19" s="154"/>
      <c r="O19" s="220" t="s">
        <v>28</v>
      </c>
      <c r="P19" s="154" t="s">
        <v>72</v>
      </c>
      <c r="Q19" s="154"/>
      <c r="R19" s="154"/>
      <c r="S19" s="154"/>
      <c r="T19" s="154"/>
      <c r="U19" s="154"/>
      <c r="V19" s="221"/>
    </row>
    <row r="20" spans="2:22" s="133" customFormat="1" ht="18" x14ac:dyDescent="0.25">
      <c r="B20" s="137">
        <v>13</v>
      </c>
      <c r="C20" s="216">
        <v>43143</v>
      </c>
      <c r="D20" s="154" t="s">
        <v>459</v>
      </c>
      <c r="E20" s="154">
        <v>33693</v>
      </c>
      <c r="F20" s="217">
        <v>3467004</v>
      </c>
      <c r="G20" s="218">
        <v>40000</v>
      </c>
      <c r="H20" s="219" t="s">
        <v>494</v>
      </c>
      <c r="I20" s="144" t="s">
        <v>24</v>
      </c>
      <c r="J20" s="194" t="s">
        <v>25</v>
      </c>
      <c r="K20" s="159" t="s">
        <v>31</v>
      </c>
      <c r="L20" s="154" t="s">
        <v>25</v>
      </c>
      <c r="M20" s="154" t="s">
        <v>495</v>
      </c>
      <c r="N20" s="154"/>
      <c r="O20" s="220" t="s">
        <v>28</v>
      </c>
      <c r="P20" s="154" t="s">
        <v>72</v>
      </c>
      <c r="Q20" s="154"/>
      <c r="R20" s="154"/>
      <c r="S20" s="154"/>
      <c r="T20" s="154"/>
      <c r="U20" s="154"/>
      <c r="V20" s="221"/>
    </row>
    <row r="21" spans="2:22" s="133" customFormat="1" ht="18" x14ac:dyDescent="0.25">
      <c r="B21" s="137">
        <v>14</v>
      </c>
      <c r="C21" s="216">
        <v>43143</v>
      </c>
      <c r="D21" s="154" t="s">
        <v>496</v>
      </c>
      <c r="E21" s="154">
        <v>34007</v>
      </c>
      <c r="F21" s="217">
        <v>3466748</v>
      </c>
      <c r="G21" s="218">
        <v>40000</v>
      </c>
      <c r="H21" s="219" t="s">
        <v>497</v>
      </c>
      <c r="I21" s="144" t="s">
        <v>24</v>
      </c>
      <c r="J21" s="194" t="s">
        <v>25</v>
      </c>
      <c r="K21" s="159" t="s">
        <v>31</v>
      </c>
      <c r="L21" s="154" t="s">
        <v>25</v>
      </c>
      <c r="M21" s="154" t="s">
        <v>498</v>
      </c>
      <c r="N21" s="154"/>
      <c r="O21" s="220" t="s">
        <v>28</v>
      </c>
      <c r="P21" s="154" t="s">
        <v>97</v>
      </c>
      <c r="Q21" s="154"/>
      <c r="R21" s="154"/>
      <c r="S21" s="154"/>
      <c r="T21" s="154"/>
      <c r="U21" s="154"/>
      <c r="V21" s="221"/>
    </row>
    <row r="22" spans="2:22" s="133" customFormat="1" ht="18" x14ac:dyDescent="0.25">
      <c r="B22" s="137">
        <v>15</v>
      </c>
      <c r="C22" s="216">
        <v>43143</v>
      </c>
      <c r="D22" s="154" t="s">
        <v>496</v>
      </c>
      <c r="E22" s="154">
        <v>34005</v>
      </c>
      <c r="F22" s="217">
        <v>3466749</v>
      </c>
      <c r="G22" s="218">
        <v>40000</v>
      </c>
      <c r="H22" s="219" t="s">
        <v>499</v>
      </c>
      <c r="I22" s="144" t="s">
        <v>24</v>
      </c>
      <c r="J22" s="194" t="s">
        <v>25</v>
      </c>
      <c r="K22" s="159" t="s">
        <v>31</v>
      </c>
      <c r="L22" s="154" t="s">
        <v>25</v>
      </c>
      <c r="M22" s="154" t="s">
        <v>334</v>
      </c>
      <c r="N22" s="154"/>
      <c r="O22" s="220" t="s">
        <v>28</v>
      </c>
      <c r="P22" s="154" t="s">
        <v>97</v>
      </c>
      <c r="Q22" s="154"/>
      <c r="R22" s="154"/>
      <c r="S22" s="154"/>
      <c r="T22" s="154"/>
      <c r="U22" s="154"/>
      <c r="V22" s="221"/>
    </row>
    <row r="23" spans="2:22" s="133" customFormat="1" ht="18" x14ac:dyDescent="0.25">
      <c r="B23" s="137">
        <v>16</v>
      </c>
      <c r="C23" s="216">
        <v>43143</v>
      </c>
      <c r="D23" s="154" t="s">
        <v>500</v>
      </c>
      <c r="E23" s="154">
        <v>34008</v>
      </c>
      <c r="F23" s="217">
        <v>3466803</v>
      </c>
      <c r="G23" s="218">
        <v>50000</v>
      </c>
      <c r="H23" s="219" t="s">
        <v>501</v>
      </c>
      <c r="I23" s="144" t="s">
        <v>24</v>
      </c>
      <c r="J23" s="194" t="s">
        <v>25</v>
      </c>
      <c r="K23" s="159" t="s">
        <v>31</v>
      </c>
      <c r="L23" s="154" t="s">
        <v>25</v>
      </c>
      <c r="M23" s="154" t="s">
        <v>502</v>
      </c>
      <c r="N23" s="154"/>
      <c r="O23" s="220" t="s">
        <v>338</v>
      </c>
      <c r="P23" s="154" t="s">
        <v>155</v>
      </c>
      <c r="Q23" s="154" t="s">
        <v>121</v>
      </c>
      <c r="R23" s="154" t="s">
        <v>44</v>
      </c>
      <c r="S23" s="154" t="s">
        <v>503</v>
      </c>
      <c r="T23" s="154" t="s">
        <v>504</v>
      </c>
      <c r="U23" s="154"/>
      <c r="V23" s="221"/>
    </row>
    <row r="24" spans="2:22" s="133" customFormat="1" ht="18" x14ac:dyDescent="0.25">
      <c r="B24" s="137">
        <v>17</v>
      </c>
      <c r="C24" s="216">
        <v>43143</v>
      </c>
      <c r="D24" s="154" t="s">
        <v>500</v>
      </c>
      <c r="E24" s="154">
        <v>34011</v>
      </c>
      <c r="F24" s="217">
        <v>3466805</v>
      </c>
      <c r="G24" s="218">
        <v>50000</v>
      </c>
      <c r="H24" s="219" t="s">
        <v>505</v>
      </c>
      <c r="I24" s="144" t="s">
        <v>24</v>
      </c>
      <c r="J24" s="194" t="s">
        <v>25</v>
      </c>
      <c r="K24" s="159" t="s">
        <v>31</v>
      </c>
      <c r="L24" s="154" t="s">
        <v>25</v>
      </c>
      <c r="M24" s="154" t="s">
        <v>502</v>
      </c>
      <c r="N24" s="154"/>
      <c r="O24" s="220" t="s">
        <v>338</v>
      </c>
      <c r="P24" s="154" t="s">
        <v>155</v>
      </c>
      <c r="Q24" s="154" t="s">
        <v>121</v>
      </c>
      <c r="R24" s="154"/>
      <c r="S24" s="154" t="s">
        <v>342</v>
      </c>
      <c r="T24" s="154" t="s">
        <v>343</v>
      </c>
      <c r="U24" s="154"/>
      <c r="V24" s="221"/>
    </row>
    <row r="25" spans="2:22" s="133" customFormat="1" ht="18" x14ac:dyDescent="0.25">
      <c r="B25" s="137">
        <v>18</v>
      </c>
      <c r="C25" s="216">
        <v>43143</v>
      </c>
      <c r="D25" s="154" t="s">
        <v>500</v>
      </c>
      <c r="E25" s="154">
        <v>34010</v>
      </c>
      <c r="F25" s="217">
        <v>3466804</v>
      </c>
      <c r="G25" s="218">
        <v>50000</v>
      </c>
      <c r="H25" s="219" t="s">
        <v>506</v>
      </c>
      <c r="I25" s="144" t="s">
        <v>24</v>
      </c>
      <c r="J25" s="194" t="s">
        <v>25</v>
      </c>
      <c r="K25" s="159" t="s">
        <v>31</v>
      </c>
      <c r="L25" s="154" t="s">
        <v>25</v>
      </c>
      <c r="M25" s="154" t="s">
        <v>502</v>
      </c>
      <c r="N25" s="154"/>
      <c r="O25" s="220" t="s">
        <v>338</v>
      </c>
      <c r="P25" s="154" t="s">
        <v>155</v>
      </c>
      <c r="Q25" s="154" t="s">
        <v>121</v>
      </c>
      <c r="R25" s="154"/>
      <c r="S25" s="154" t="s">
        <v>507</v>
      </c>
      <c r="T25" s="154" t="s">
        <v>508</v>
      </c>
      <c r="U25" s="154"/>
      <c r="V25" s="221"/>
    </row>
    <row r="26" spans="2:22" s="133" customFormat="1" ht="18" x14ac:dyDescent="0.25">
      <c r="B26" s="137">
        <v>19</v>
      </c>
      <c r="C26" s="216">
        <v>43143</v>
      </c>
      <c r="D26" s="154" t="s">
        <v>134</v>
      </c>
      <c r="E26" s="154">
        <v>34004</v>
      </c>
      <c r="F26" s="217">
        <v>3466710</v>
      </c>
      <c r="G26" s="218">
        <v>40000</v>
      </c>
      <c r="H26" s="219" t="s">
        <v>509</v>
      </c>
      <c r="I26" s="144" t="s">
        <v>24</v>
      </c>
      <c r="J26" s="194" t="s">
        <v>25</v>
      </c>
      <c r="K26" s="159" t="s">
        <v>31</v>
      </c>
      <c r="L26" s="154" t="s">
        <v>25</v>
      </c>
      <c r="M26" s="154" t="s">
        <v>510</v>
      </c>
      <c r="N26" s="154"/>
      <c r="O26" s="220" t="s">
        <v>54</v>
      </c>
      <c r="P26" s="154" t="s">
        <v>55</v>
      </c>
      <c r="Q26" s="154"/>
      <c r="R26" s="154"/>
      <c r="S26" s="154"/>
      <c r="T26" s="154"/>
      <c r="U26" s="154"/>
      <c r="V26" s="221"/>
    </row>
    <row r="27" spans="2:22" s="133" customFormat="1" ht="18" x14ac:dyDescent="0.25">
      <c r="B27" s="137">
        <v>20</v>
      </c>
      <c r="C27" s="216">
        <v>43143</v>
      </c>
      <c r="D27" s="154" t="s">
        <v>134</v>
      </c>
      <c r="E27" s="154">
        <v>34012</v>
      </c>
      <c r="F27" s="217">
        <v>3466709</v>
      </c>
      <c r="G27" s="218">
        <v>40000</v>
      </c>
      <c r="H27" s="219" t="s">
        <v>511</v>
      </c>
      <c r="I27" s="144" t="s">
        <v>24</v>
      </c>
      <c r="J27" s="194" t="s">
        <v>25</v>
      </c>
      <c r="K27" s="159" t="s">
        <v>31</v>
      </c>
      <c r="L27" s="154" t="s">
        <v>25</v>
      </c>
      <c r="M27" s="154" t="s">
        <v>510</v>
      </c>
      <c r="N27" s="154"/>
      <c r="O27" s="220" t="s">
        <v>54</v>
      </c>
      <c r="P27" s="154" t="s">
        <v>55</v>
      </c>
      <c r="Q27" s="154"/>
      <c r="R27" s="154"/>
      <c r="S27" s="154"/>
      <c r="T27" s="154"/>
      <c r="U27" s="154"/>
      <c r="V27" s="221"/>
    </row>
    <row r="28" spans="2:22" s="133" customFormat="1" ht="18" x14ac:dyDescent="0.25">
      <c r="B28" s="137">
        <v>21</v>
      </c>
      <c r="C28" s="216">
        <v>43143</v>
      </c>
      <c r="D28" s="154" t="s">
        <v>167</v>
      </c>
      <c r="E28" s="154">
        <v>34018</v>
      </c>
      <c r="F28" s="217">
        <v>3466832</v>
      </c>
      <c r="G28" s="218">
        <v>45000</v>
      </c>
      <c r="H28" s="219" t="s">
        <v>512</v>
      </c>
      <c r="I28" s="144" t="s">
        <v>24</v>
      </c>
      <c r="J28" s="194" t="s">
        <v>25</v>
      </c>
      <c r="K28" s="159" t="s">
        <v>31</v>
      </c>
      <c r="L28" s="154" t="s">
        <v>25</v>
      </c>
      <c r="M28" s="154" t="s">
        <v>513</v>
      </c>
      <c r="N28" s="154"/>
      <c r="O28" s="220" t="s">
        <v>54</v>
      </c>
      <c r="P28" s="154" t="s">
        <v>55</v>
      </c>
      <c r="Q28" s="154"/>
      <c r="R28" s="154"/>
      <c r="S28" s="154"/>
      <c r="T28" s="154"/>
      <c r="U28" s="154"/>
      <c r="V28" s="221"/>
    </row>
    <row r="29" spans="2:22" s="133" customFormat="1" ht="18" x14ac:dyDescent="0.25">
      <c r="B29" s="137">
        <v>22</v>
      </c>
      <c r="C29" s="216">
        <v>43143</v>
      </c>
      <c r="D29" s="154" t="s">
        <v>500</v>
      </c>
      <c r="E29" s="154">
        <v>34017</v>
      </c>
      <c r="F29" s="217">
        <v>3466806</v>
      </c>
      <c r="G29" s="218">
        <v>50000</v>
      </c>
      <c r="H29" s="219" t="s">
        <v>514</v>
      </c>
      <c r="I29" s="144" t="s">
        <v>24</v>
      </c>
      <c r="J29" s="194" t="s">
        <v>25</v>
      </c>
      <c r="K29" s="159" t="s">
        <v>31</v>
      </c>
      <c r="L29" s="154" t="s">
        <v>25</v>
      </c>
      <c r="M29" s="154" t="s">
        <v>502</v>
      </c>
      <c r="N29" s="154"/>
      <c r="O29" s="220" t="s">
        <v>338</v>
      </c>
      <c r="P29" s="154" t="s">
        <v>155</v>
      </c>
      <c r="Q29" s="154"/>
      <c r="R29" s="154"/>
      <c r="S29" s="154"/>
      <c r="T29" s="154"/>
      <c r="U29" s="154"/>
      <c r="V29" s="221"/>
    </row>
    <row r="30" spans="2:22" s="133" customFormat="1" ht="18" x14ac:dyDescent="0.25">
      <c r="B30" s="137">
        <v>23</v>
      </c>
      <c r="C30" s="216">
        <v>43143</v>
      </c>
      <c r="D30" s="154" t="s">
        <v>500</v>
      </c>
      <c r="E30" s="154">
        <v>34016</v>
      </c>
      <c r="F30" s="217">
        <v>3466807</v>
      </c>
      <c r="G30" s="218">
        <v>50000</v>
      </c>
      <c r="H30" s="219" t="s">
        <v>515</v>
      </c>
      <c r="I30" s="144" t="s">
        <v>24</v>
      </c>
      <c r="J30" s="194" t="s">
        <v>25</v>
      </c>
      <c r="K30" s="159" t="s">
        <v>31</v>
      </c>
      <c r="L30" s="154" t="s">
        <v>25</v>
      </c>
      <c r="M30" s="154" t="s">
        <v>502</v>
      </c>
      <c r="N30" s="154"/>
      <c r="O30" s="220" t="s">
        <v>338</v>
      </c>
      <c r="P30" s="154" t="s">
        <v>155</v>
      </c>
      <c r="Q30" s="154"/>
      <c r="R30" s="154"/>
      <c r="S30" s="154"/>
      <c r="T30" s="154"/>
      <c r="U30" s="154"/>
      <c r="V30" s="221"/>
    </row>
    <row r="31" spans="2:22" s="133" customFormat="1" ht="18" x14ac:dyDescent="0.25">
      <c r="B31" s="137">
        <v>24</v>
      </c>
      <c r="C31" s="216">
        <v>43143</v>
      </c>
      <c r="D31" s="154" t="s">
        <v>516</v>
      </c>
      <c r="E31" s="154">
        <v>34015</v>
      </c>
      <c r="F31" s="217">
        <v>3466716</v>
      </c>
      <c r="G31" s="218">
        <v>40000</v>
      </c>
      <c r="H31" s="219" t="s">
        <v>517</v>
      </c>
      <c r="I31" s="144" t="s">
        <v>24</v>
      </c>
      <c r="J31" s="194" t="s">
        <v>25</v>
      </c>
      <c r="K31" s="159" t="s">
        <v>31</v>
      </c>
      <c r="L31" s="154" t="s">
        <v>25</v>
      </c>
      <c r="M31" s="154" t="s">
        <v>518</v>
      </c>
      <c r="N31" s="154"/>
      <c r="O31" s="220" t="s">
        <v>325</v>
      </c>
      <c r="P31" s="154" t="s">
        <v>324</v>
      </c>
      <c r="Q31" s="154"/>
      <c r="R31" s="154"/>
      <c r="S31" s="154"/>
      <c r="T31" s="154"/>
      <c r="U31" s="154"/>
      <c r="V31" s="221"/>
    </row>
    <row r="32" spans="2:22" s="133" customFormat="1" ht="18" x14ac:dyDescent="0.25">
      <c r="B32" s="137">
        <v>25</v>
      </c>
      <c r="C32" s="216">
        <v>43143</v>
      </c>
      <c r="D32" s="154" t="s">
        <v>516</v>
      </c>
      <c r="E32" s="154">
        <v>34013</v>
      </c>
      <c r="F32" s="217">
        <v>3466715</v>
      </c>
      <c r="G32" s="218">
        <v>40000</v>
      </c>
      <c r="H32" s="219" t="s">
        <v>519</v>
      </c>
      <c r="I32" s="144" t="s">
        <v>24</v>
      </c>
      <c r="J32" s="194" t="s">
        <v>25</v>
      </c>
      <c r="K32" s="159" t="s">
        <v>31</v>
      </c>
      <c r="L32" s="154" t="s">
        <v>25</v>
      </c>
      <c r="M32" s="154" t="s">
        <v>520</v>
      </c>
      <c r="N32" s="154"/>
      <c r="O32" s="220" t="s">
        <v>325</v>
      </c>
      <c r="P32" s="154" t="s">
        <v>324</v>
      </c>
      <c r="Q32" s="154"/>
      <c r="R32" s="154"/>
      <c r="S32" s="154"/>
      <c r="T32" s="154"/>
      <c r="U32" s="154"/>
      <c r="V32" s="221"/>
    </row>
    <row r="33" spans="1:25" s="133" customFormat="1" ht="18" x14ac:dyDescent="0.25">
      <c r="B33" s="137">
        <v>26</v>
      </c>
      <c r="C33" s="216">
        <v>43143</v>
      </c>
      <c r="D33" s="154" t="s">
        <v>230</v>
      </c>
      <c r="E33" s="154">
        <v>34014</v>
      </c>
      <c r="F33" s="217">
        <v>3466802</v>
      </c>
      <c r="G33" s="218">
        <v>40000</v>
      </c>
      <c r="H33" s="219" t="s">
        <v>521</v>
      </c>
      <c r="I33" s="144" t="s">
        <v>24</v>
      </c>
      <c r="J33" s="194" t="s">
        <v>25</v>
      </c>
      <c r="K33" s="159" t="s">
        <v>31</v>
      </c>
      <c r="L33" s="154" t="s">
        <v>25</v>
      </c>
      <c r="M33" s="154" t="s">
        <v>522</v>
      </c>
      <c r="N33" s="154"/>
      <c r="O33" s="220" t="s">
        <v>28</v>
      </c>
      <c r="P33" s="154" t="s">
        <v>97</v>
      </c>
      <c r="Q33" s="154"/>
      <c r="R33" s="154"/>
      <c r="S33" s="154"/>
      <c r="T33" s="154"/>
      <c r="U33" s="154"/>
      <c r="V33" s="221"/>
    </row>
    <row r="34" spans="1:25" s="133" customFormat="1" ht="18" x14ac:dyDescent="0.25">
      <c r="B34" s="137">
        <v>27</v>
      </c>
      <c r="C34" s="216">
        <v>43143</v>
      </c>
      <c r="D34" s="154" t="s">
        <v>459</v>
      </c>
      <c r="E34" s="154">
        <v>34009</v>
      </c>
      <c r="F34" s="217">
        <v>3466750</v>
      </c>
      <c r="G34" s="218">
        <v>40000</v>
      </c>
      <c r="H34" s="219" t="s">
        <v>523</v>
      </c>
      <c r="I34" s="144" t="s">
        <v>24</v>
      </c>
      <c r="J34" s="194" t="s">
        <v>25</v>
      </c>
      <c r="K34" s="159" t="s">
        <v>31</v>
      </c>
      <c r="L34" s="154" t="s">
        <v>25</v>
      </c>
      <c r="M34" s="154" t="s">
        <v>524</v>
      </c>
      <c r="N34" s="154"/>
      <c r="O34" s="220" t="s">
        <v>28</v>
      </c>
      <c r="P34" s="154" t="s">
        <v>72</v>
      </c>
      <c r="Q34" s="154"/>
      <c r="R34" s="154"/>
      <c r="S34" s="154"/>
      <c r="T34" s="154"/>
      <c r="U34" s="154"/>
      <c r="V34" s="221"/>
    </row>
    <row r="35" spans="1:25" s="133" customFormat="1" ht="18" x14ac:dyDescent="0.25">
      <c r="B35" s="137">
        <v>28</v>
      </c>
      <c r="C35" s="216">
        <v>43143</v>
      </c>
      <c r="D35" s="154" t="s">
        <v>525</v>
      </c>
      <c r="E35" s="154">
        <v>33700</v>
      </c>
      <c r="F35" s="217">
        <v>3466745</v>
      </c>
      <c r="G35" s="218">
        <v>33000</v>
      </c>
      <c r="H35" s="219" t="s">
        <v>526</v>
      </c>
      <c r="I35" s="144" t="s">
        <v>24</v>
      </c>
      <c r="J35" s="194" t="s">
        <v>25</v>
      </c>
      <c r="K35" s="159" t="s">
        <v>31</v>
      </c>
      <c r="L35" s="154" t="s">
        <v>25</v>
      </c>
      <c r="M35" s="154" t="s">
        <v>527</v>
      </c>
      <c r="N35" s="154"/>
      <c r="O35" s="220" t="s">
        <v>28</v>
      </c>
      <c r="P35" s="154" t="s">
        <v>72</v>
      </c>
      <c r="Q35" s="154"/>
      <c r="R35" s="154"/>
      <c r="S35" s="154"/>
      <c r="T35" s="154"/>
      <c r="U35" s="154"/>
      <c r="V35" s="221"/>
    </row>
    <row r="36" spans="1:25" s="133" customFormat="1" ht="18" x14ac:dyDescent="0.25">
      <c r="B36" s="137">
        <v>29</v>
      </c>
      <c r="C36" s="216">
        <v>43143</v>
      </c>
      <c r="D36" s="154" t="s">
        <v>525</v>
      </c>
      <c r="E36" s="154">
        <v>34054</v>
      </c>
      <c r="F36" s="217">
        <v>3466746</v>
      </c>
      <c r="G36" s="218">
        <v>33000</v>
      </c>
      <c r="H36" s="219" t="s">
        <v>528</v>
      </c>
      <c r="I36" s="144" t="s">
        <v>24</v>
      </c>
      <c r="J36" s="194" t="s">
        <v>25</v>
      </c>
      <c r="K36" s="159" t="s">
        <v>31</v>
      </c>
      <c r="L36" s="154" t="s">
        <v>25</v>
      </c>
      <c r="M36" s="154" t="s">
        <v>527</v>
      </c>
      <c r="N36" s="154"/>
      <c r="O36" s="220" t="s">
        <v>28</v>
      </c>
      <c r="P36" s="154" t="s">
        <v>72</v>
      </c>
      <c r="Q36" s="154"/>
      <c r="R36" s="154"/>
      <c r="S36" s="154"/>
      <c r="T36" s="154"/>
      <c r="U36" s="154"/>
      <c r="V36" s="221"/>
    </row>
    <row r="37" spans="1:25" s="133" customFormat="1" ht="18" x14ac:dyDescent="0.25">
      <c r="B37" s="137">
        <v>30</v>
      </c>
      <c r="C37" s="216">
        <v>43143</v>
      </c>
      <c r="D37" s="154" t="s">
        <v>230</v>
      </c>
      <c r="E37" s="154">
        <v>33689</v>
      </c>
      <c r="F37" s="217">
        <v>3466695</v>
      </c>
      <c r="G37" s="218">
        <v>40000</v>
      </c>
      <c r="H37" s="219" t="s">
        <v>529</v>
      </c>
      <c r="I37" s="144" t="s">
        <v>24</v>
      </c>
      <c r="J37" s="194" t="s">
        <v>25</v>
      </c>
      <c r="K37" s="159" t="s">
        <v>31</v>
      </c>
      <c r="L37" s="154" t="s">
        <v>25</v>
      </c>
      <c r="M37" s="154" t="s">
        <v>522</v>
      </c>
      <c r="N37" s="154"/>
      <c r="O37" s="220" t="s">
        <v>28</v>
      </c>
      <c r="P37" s="154" t="s">
        <v>97</v>
      </c>
      <c r="Q37" s="154"/>
      <c r="R37" s="154"/>
      <c r="S37" s="154"/>
      <c r="T37" s="154"/>
      <c r="U37" s="154"/>
      <c r="V37" s="221"/>
    </row>
    <row r="38" spans="1:25" s="133" customFormat="1" ht="18" x14ac:dyDescent="0.25">
      <c r="B38" s="137">
        <v>31</v>
      </c>
      <c r="C38" s="216">
        <v>43143</v>
      </c>
      <c r="D38" s="154" t="s">
        <v>167</v>
      </c>
      <c r="E38" s="154">
        <v>34057</v>
      </c>
      <c r="F38" s="217">
        <v>3466826</v>
      </c>
      <c r="G38" s="218">
        <v>50000</v>
      </c>
      <c r="H38" s="219" t="s">
        <v>530</v>
      </c>
      <c r="I38" s="144" t="s">
        <v>24</v>
      </c>
      <c r="J38" s="194" t="s">
        <v>25</v>
      </c>
      <c r="K38" s="159" t="s">
        <v>31</v>
      </c>
      <c r="L38" s="154" t="s">
        <v>25</v>
      </c>
      <c r="M38" s="154" t="s">
        <v>513</v>
      </c>
      <c r="N38" s="154"/>
      <c r="O38" s="220" t="s">
        <v>54</v>
      </c>
      <c r="P38" s="154" t="s">
        <v>55</v>
      </c>
      <c r="Q38" s="154"/>
      <c r="R38" s="154"/>
      <c r="S38" s="154"/>
      <c r="T38" s="154"/>
      <c r="U38" s="154"/>
      <c r="V38" s="221"/>
    </row>
    <row r="39" spans="1:25" s="133" customFormat="1" ht="18" x14ac:dyDescent="0.25">
      <c r="B39" s="137">
        <v>32</v>
      </c>
      <c r="C39" s="216">
        <v>43143</v>
      </c>
      <c r="D39" s="154" t="s">
        <v>167</v>
      </c>
      <c r="E39" s="154">
        <v>34058</v>
      </c>
      <c r="F39" s="217">
        <v>3466828</v>
      </c>
      <c r="G39" s="218">
        <v>50000</v>
      </c>
      <c r="H39" s="219" t="s">
        <v>531</v>
      </c>
      <c r="I39" s="144" t="s">
        <v>24</v>
      </c>
      <c r="J39" s="194" t="s">
        <v>25</v>
      </c>
      <c r="K39" s="159" t="s">
        <v>31</v>
      </c>
      <c r="L39" s="154" t="s">
        <v>25</v>
      </c>
      <c r="M39" s="154" t="s">
        <v>532</v>
      </c>
      <c r="N39" s="154"/>
      <c r="O39" s="220" t="s">
        <v>54</v>
      </c>
      <c r="P39" s="154" t="s">
        <v>55</v>
      </c>
      <c r="Q39" s="154"/>
      <c r="R39" s="154"/>
      <c r="S39" s="154"/>
      <c r="T39" s="154"/>
      <c r="U39" s="154"/>
      <c r="V39" s="221"/>
    </row>
    <row r="40" spans="1:25" s="133" customFormat="1" ht="18" x14ac:dyDescent="0.25">
      <c r="B40" s="137">
        <v>33</v>
      </c>
      <c r="C40" s="216">
        <v>43143</v>
      </c>
      <c r="D40" s="154" t="s">
        <v>167</v>
      </c>
      <c r="E40" s="154">
        <v>34055</v>
      </c>
      <c r="F40" s="217">
        <v>3466827</v>
      </c>
      <c r="G40" s="218">
        <v>50000</v>
      </c>
      <c r="H40" s="219" t="s">
        <v>533</v>
      </c>
      <c r="I40" s="144" t="s">
        <v>24</v>
      </c>
      <c r="J40" s="194" t="s">
        <v>25</v>
      </c>
      <c r="K40" s="159" t="s">
        <v>31</v>
      </c>
      <c r="L40" s="154" t="s">
        <v>25</v>
      </c>
      <c r="M40" s="154" t="s">
        <v>532</v>
      </c>
      <c r="N40" s="154"/>
      <c r="O40" s="220" t="s">
        <v>54</v>
      </c>
      <c r="P40" s="154" t="s">
        <v>55</v>
      </c>
      <c r="Q40" s="154"/>
      <c r="R40" s="154"/>
      <c r="S40" s="154" t="s">
        <v>534</v>
      </c>
      <c r="T40" s="154" t="s">
        <v>172</v>
      </c>
      <c r="U40" s="154" t="s">
        <v>535</v>
      </c>
      <c r="V40" s="221" t="s">
        <v>536</v>
      </c>
    </row>
    <row r="41" spans="1:25" s="133" customFormat="1" ht="18" x14ac:dyDescent="0.25">
      <c r="B41" s="137">
        <v>34</v>
      </c>
      <c r="C41" s="216">
        <v>43143</v>
      </c>
      <c r="D41" s="154" t="s">
        <v>167</v>
      </c>
      <c r="E41" s="154">
        <v>34056</v>
      </c>
      <c r="F41" s="217">
        <v>3466829</v>
      </c>
      <c r="G41" s="218">
        <v>50000</v>
      </c>
      <c r="H41" s="219" t="s">
        <v>537</v>
      </c>
      <c r="I41" s="144" t="s">
        <v>24</v>
      </c>
      <c r="J41" s="194" t="s">
        <v>25</v>
      </c>
      <c r="K41" s="159" t="s">
        <v>31</v>
      </c>
      <c r="L41" s="154" t="s">
        <v>25</v>
      </c>
      <c r="M41" s="154" t="s">
        <v>144</v>
      </c>
      <c r="N41" s="154"/>
      <c r="O41" s="220" t="s">
        <v>28</v>
      </c>
      <c r="P41" s="154" t="s">
        <v>144</v>
      </c>
      <c r="Q41" s="154"/>
      <c r="R41" s="154"/>
      <c r="S41" s="154"/>
      <c r="T41" s="154"/>
      <c r="U41" s="154"/>
      <c r="V41" s="221"/>
    </row>
    <row r="42" spans="1:25" s="133" customFormat="1" ht="18.75" thickBot="1" x14ac:dyDescent="0.3">
      <c r="B42" s="195">
        <v>35</v>
      </c>
      <c r="C42" s="228">
        <v>43143</v>
      </c>
      <c r="D42" s="197" t="s">
        <v>479</v>
      </c>
      <c r="E42" s="197">
        <v>34006</v>
      </c>
      <c r="F42" s="229">
        <v>3466885</v>
      </c>
      <c r="G42" s="230">
        <v>40000</v>
      </c>
      <c r="H42" s="231" t="s">
        <v>352</v>
      </c>
      <c r="I42" s="202" t="s">
        <v>24</v>
      </c>
      <c r="J42" s="203" t="s">
        <v>25</v>
      </c>
      <c r="K42" s="204" t="s">
        <v>169</v>
      </c>
      <c r="L42" s="197" t="s">
        <v>25</v>
      </c>
      <c r="M42" s="197" t="s">
        <v>481</v>
      </c>
      <c r="N42" s="197"/>
      <c r="O42" s="257" t="s">
        <v>28</v>
      </c>
      <c r="P42" s="197" t="s">
        <v>97</v>
      </c>
      <c r="Q42" s="197"/>
      <c r="R42" s="197"/>
      <c r="S42" s="197"/>
      <c r="T42" s="197"/>
      <c r="U42" s="197"/>
      <c r="V42" s="232"/>
    </row>
    <row r="43" spans="1:25" s="133" customFormat="1" ht="18.75" thickBot="1" x14ac:dyDescent="0.3">
      <c r="A43" s="374"/>
      <c r="B43" s="285"/>
      <c r="C43" s="417"/>
      <c r="D43" s="418"/>
      <c r="E43" s="418"/>
      <c r="F43" s="419"/>
      <c r="G43" s="420"/>
      <c r="H43" s="421"/>
      <c r="I43" s="194"/>
      <c r="J43" s="194"/>
      <c r="K43" s="422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374"/>
      <c r="X43" s="374"/>
      <c r="Y43" s="374"/>
    </row>
    <row r="44" spans="1:25" s="133" customFormat="1" ht="18.75" thickBot="1" x14ac:dyDescent="0.3">
      <c r="B44" s="416"/>
      <c r="C44" s="600" t="s">
        <v>192</v>
      </c>
      <c r="D44" s="601"/>
      <c r="E44" s="601"/>
      <c r="F44" s="602"/>
      <c r="G44" s="438">
        <f>SUM(G8:G43)</f>
        <v>1481000</v>
      </c>
      <c r="H44" s="439"/>
      <c r="I44" s="394"/>
      <c r="J44" s="394"/>
      <c r="K44" s="433"/>
      <c r="L44" s="434"/>
      <c r="M44" s="434"/>
      <c r="N44" s="434"/>
      <c r="O44" s="434"/>
      <c r="P44" s="434"/>
      <c r="Q44" s="436"/>
      <c r="R44" s="436"/>
      <c r="S44" s="434"/>
      <c r="T44" s="434"/>
      <c r="U44" s="434"/>
      <c r="V44" s="437"/>
    </row>
    <row r="45" spans="1:25" s="133" customFormat="1" ht="18.75" thickBot="1" x14ac:dyDescent="0.3">
      <c r="B45" s="393"/>
      <c r="C45" s="428"/>
      <c r="D45" s="384"/>
      <c r="E45" s="429"/>
      <c r="F45" s="430"/>
      <c r="G45" s="431"/>
      <c r="H45" s="432"/>
      <c r="I45" s="394"/>
      <c r="J45" s="394"/>
      <c r="K45" s="433"/>
      <c r="L45" s="434"/>
      <c r="M45" s="434"/>
      <c r="N45" s="434"/>
      <c r="O45" s="435"/>
      <c r="P45" s="434"/>
      <c r="Q45" s="436"/>
      <c r="R45" s="436"/>
      <c r="S45" s="434"/>
      <c r="T45" s="434"/>
      <c r="U45" s="434"/>
      <c r="V45" s="437"/>
    </row>
    <row r="46" spans="1:25" s="133" customFormat="1" ht="18" x14ac:dyDescent="0.25">
      <c r="B46" s="182">
        <v>36</v>
      </c>
      <c r="C46" s="222">
        <v>43143</v>
      </c>
      <c r="D46" s="184" t="s">
        <v>538</v>
      </c>
      <c r="E46" s="184">
        <v>33696</v>
      </c>
      <c r="F46" s="223">
        <v>264803</v>
      </c>
      <c r="G46" s="224">
        <v>40000</v>
      </c>
      <c r="H46" s="225" t="s">
        <v>539</v>
      </c>
      <c r="I46" s="189" t="s">
        <v>24</v>
      </c>
      <c r="J46" s="189" t="s">
        <v>25</v>
      </c>
      <c r="K46" s="254" t="s">
        <v>169</v>
      </c>
      <c r="L46" s="184" t="s">
        <v>25</v>
      </c>
      <c r="M46" s="184" t="s">
        <v>540</v>
      </c>
      <c r="N46" s="184"/>
      <c r="O46" s="226" t="s">
        <v>54</v>
      </c>
      <c r="P46" s="184" t="s">
        <v>55</v>
      </c>
      <c r="Q46" s="255"/>
      <c r="R46" s="255"/>
      <c r="S46" s="184" t="s">
        <v>369</v>
      </c>
      <c r="T46" s="184" t="s">
        <v>370</v>
      </c>
      <c r="U46" s="184" t="s">
        <v>371</v>
      </c>
      <c r="V46" s="227" t="s">
        <v>372</v>
      </c>
    </row>
    <row r="47" spans="1:25" s="133" customFormat="1" ht="18" x14ac:dyDescent="0.25">
      <c r="B47" s="137">
        <f>B46+1</f>
        <v>37</v>
      </c>
      <c r="C47" s="216">
        <v>43143</v>
      </c>
      <c r="D47" s="154" t="s">
        <v>538</v>
      </c>
      <c r="E47" s="154">
        <v>34002</v>
      </c>
      <c r="F47" s="217">
        <v>264812</v>
      </c>
      <c r="G47" s="218">
        <v>45000</v>
      </c>
      <c r="H47" s="219" t="s">
        <v>541</v>
      </c>
      <c r="I47" s="144" t="s">
        <v>24</v>
      </c>
      <c r="J47" s="144" t="s">
        <v>25</v>
      </c>
      <c r="K47" s="145" t="s">
        <v>169</v>
      </c>
      <c r="L47" s="154" t="s">
        <v>25</v>
      </c>
      <c r="M47" s="154" t="s">
        <v>540</v>
      </c>
      <c r="N47" s="154"/>
      <c r="O47" s="220" t="s">
        <v>54</v>
      </c>
      <c r="P47" s="154" t="s">
        <v>55</v>
      </c>
      <c r="Q47" s="250"/>
      <c r="R47" s="250"/>
      <c r="S47" s="154" t="s">
        <v>378</v>
      </c>
      <c r="T47" s="154" t="s">
        <v>379</v>
      </c>
      <c r="U47" s="154" t="s">
        <v>158</v>
      </c>
      <c r="V47" s="221" t="s">
        <v>380</v>
      </c>
    </row>
    <row r="48" spans="1:25" s="133" customFormat="1" ht="18" x14ac:dyDescent="0.25">
      <c r="B48" s="137">
        <f t="shared" ref="B48:B49" si="1">B47+1</f>
        <v>38</v>
      </c>
      <c r="C48" s="216">
        <v>43143</v>
      </c>
      <c r="D48" s="154" t="s">
        <v>538</v>
      </c>
      <c r="E48" s="154">
        <v>33691</v>
      </c>
      <c r="F48" s="217">
        <v>264805</v>
      </c>
      <c r="G48" s="218">
        <v>45000</v>
      </c>
      <c r="H48" s="219" t="s">
        <v>542</v>
      </c>
      <c r="I48" s="144" t="s">
        <v>24</v>
      </c>
      <c r="J48" s="144" t="s">
        <v>25</v>
      </c>
      <c r="K48" s="145" t="s">
        <v>169</v>
      </c>
      <c r="L48" s="154" t="s">
        <v>25</v>
      </c>
      <c r="M48" s="154" t="s">
        <v>540</v>
      </c>
      <c r="N48" s="154"/>
      <c r="O48" s="220" t="s">
        <v>54</v>
      </c>
      <c r="P48" s="154" t="s">
        <v>55</v>
      </c>
      <c r="Q48" s="250"/>
      <c r="R48" s="250"/>
      <c r="S48" s="154" t="s">
        <v>369</v>
      </c>
      <c r="T48" s="154" t="s">
        <v>370</v>
      </c>
      <c r="U48" s="154" t="s">
        <v>384</v>
      </c>
      <c r="V48" s="221" t="s">
        <v>543</v>
      </c>
    </row>
    <row r="49" spans="2:22" s="133" customFormat="1" ht="18.75" thickBot="1" x14ac:dyDescent="0.3">
      <c r="B49" s="195">
        <f t="shared" si="1"/>
        <v>39</v>
      </c>
      <c r="C49" s="228">
        <v>43143</v>
      </c>
      <c r="D49" s="197" t="s">
        <v>538</v>
      </c>
      <c r="E49" s="197">
        <v>33692</v>
      </c>
      <c r="F49" s="229">
        <v>264811</v>
      </c>
      <c r="G49" s="230">
        <v>40000</v>
      </c>
      <c r="H49" s="231" t="s">
        <v>544</v>
      </c>
      <c r="I49" s="202" t="s">
        <v>24</v>
      </c>
      <c r="J49" s="202" t="s">
        <v>25</v>
      </c>
      <c r="K49" s="256" t="s">
        <v>169</v>
      </c>
      <c r="L49" s="197" t="s">
        <v>25</v>
      </c>
      <c r="M49" s="197" t="s">
        <v>540</v>
      </c>
      <c r="N49" s="197"/>
      <c r="O49" s="257" t="s">
        <v>54</v>
      </c>
      <c r="P49" s="197" t="s">
        <v>55</v>
      </c>
      <c r="Q49" s="258"/>
      <c r="R49" s="258"/>
      <c r="S49" s="197" t="s">
        <v>387</v>
      </c>
      <c r="T49" s="197" t="s">
        <v>388</v>
      </c>
      <c r="U49" s="197" t="s">
        <v>545</v>
      </c>
      <c r="V49" s="232" t="s">
        <v>546</v>
      </c>
    </row>
    <row r="50" spans="2:22" s="133" customFormat="1" ht="27" customHeight="1" thickBot="1" x14ac:dyDescent="0.3">
      <c r="B50" s="206"/>
      <c r="C50" s="235"/>
      <c r="D50" s="236"/>
      <c r="E50" s="237"/>
      <c r="F50" s="238"/>
      <c r="G50" s="239"/>
      <c r="H50" s="178"/>
      <c r="I50" s="179"/>
      <c r="J50" s="209"/>
      <c r="K50" s="210"/>
      <c r="L50" s="175"/>
      <c r="M50" s="175"/>
      <c r="N50" s="175"/>
      <c r="O50" s="175"/>
      <c r="P50" s="175"/>
      <c r="Q50" s="211"/>
      <c r="R50" s="211"/>
      <c r="S50" s="175"/>
      <c r="T50" s="175"/>
      <c r="U50" s="175"/>
      <c r="V50" s="181"/>
    </row>
    <row r="51" spans="2:22" s="133" customFormat="1" ht="30.75" customHeight="1" thickBot="1" x14ac:dyDescent="0.3">
      <c r="B51" s="233"/>
      <c r="C51" s="603" t="s">
        <v>647</v>
      </c>
      <c r="D51" s="604"/>
      <c r="E51" s="604"/>
      <c r="F51" s="605"/>
      <c r="G51" s="442">
        <f>SUM(G46:G50)</f>
        <v>170000</v>
      </c>
      <c r="H51" s="234"/>
      <c r="I51" s="150"/>
      <c r="J51" s="144"/>
      <c r="K51" s="145"/>
      <c r="L51" s="140"/>
      <c r="M51" s="140"/>
      <c r="N51" s="140"/>
      <c r="O51" s="140"/>
      <c r="P51" s="140"/>
      <c r="Q51" s="146"/>
      <c r="R51" s="146"/>
      <c r="S51" s="140"/>
      <c r="T51" s="140"/>
      <c r="U51" s="140"/>
      <c r="V51" s="147"/>
    </row>
    <row r="52" spans="2:22" s="47" customFormat="1" ht="26.25" customHeight="1" thickBot="1" x14ac:dyDescent="0.35">
      <c r="B52" s="440"/>
      <c r="C52" s="606" t="s">
        <v>547</v>
      </c>
      <c r="D52" s="607"/>
      <c r="E52" s="607"/>
      <c r="F52" s="608"/>
      <c r="G52" s="444">
        <f>SUM(G44+G51)</f>
        <v>1651000</v>
      </c>
      <c r="H52" s="441"/>
      <c r="I52" s="396"/>
      <c r="J52" s="397"/>
      <c r="K52" s="425"/>
      <c r="L52" s="398"/>
      <c r="M52" s="398"/>
      <c r="N52" s="398"/>
      <c r="O52" s="398"/>
      <c r="P52" s="398"/>
      <c r="Q52" s="399"/>
      <c r="R52" s="399"/>
      <c r="S52" s="398"/>
      <c r="T52" s="398"/>
      <c r="U52" s="398"/>
      <c r="V52" s="400"/>
    </row>
    <row r="53" spans="2:22" s="47" customFormat="1" ht="28.5" customHeight="1" thickBot="1" x14ac:dyDescent="0.35">
      <c r="B53" s="440"/>
      <c r="C53" s="597" t="s">
        <v>36</v>
      </c>
      <c r="D53" s="598"/>
      <c r="E53" s="598"/>
      <c r="F53" s="599"/>
      <c r="G53" s="443">
        <f>G6-G52</f>
        <v>3576663</v>
      </c>
      <c r="H53" s="441"/>
      <c r="I53" s="396"/>
      <c r="J53" s="397"/>
      <c r="K53" s="425"/>
      <c r="L53" s="398"/>
      <c r="M53" s="398"/>
      <c r="N53" s="398"/>
      <c r="O53" s="398"/>
      <c r="P53" s="398"/>
      <c r="Q53" s="399"/>
      <c r="R53" s="399"/>
      <c r="S53" s="398"/>
      <c r="T53" s="398"/>
      <c r="U53" s="398"/>
      <c r="V53" s="400"/>
    </row>
    <row r="54" spans="2:22" s="133" customFormat="1" ht="18" x14ac:dyDescent="0.25">
      <c r="B54" s="137"/>
      <c r="C54" s="207"/>
      <c r="D54" s="174"/>
      <c r="E54" s="175"/>
      <c r="F54" s="176"/>
      <c r="G54" s="177"/>
      <c r="H54" s="143"/>
      <c r="I54" s="150"/>
      <c r="J54" s="144"/>
      <c r="K54" s="145"/>
      <c r="L54" s="140"/>
      <c r="M54" s="140"/>
      <c r="N54" s="140"/>
      <c r="O54" s="140"/>
      <c r="P54" s="140"/>
      <c r="Q54" s="146"/>
      <c r="R54" s="146"/>
      <c r="S54" s="140"/>
      <c r="T54" s="140"/>
      <c r="U54" s="140"/>
      <c r="V54" s="147"/>
    </row>
  </sheetData>
  <mergeCells count="21">
    <mergeCell ref="K4:K5"/>
    <mergeCell ref="L4:L5"/>
    <mergeCell ref="M4:P4"/>
    <mergeCell ref="Q4:R4"/>
    <mergeCell ref="S4:T4"/>
    <mergeCell ref="C53:F53"/>
    <mergeCell ref="C44:F44"/>
    <mergeCell ref="C51:F51"/>
    <mergeCell ref="C52:F52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</mergeCells>
  <conditionalFormatting sqref="E6">
    <cfRule type="duplicateValues" dxfId="122" priority="12"/>
  </conditionalFormatting>
  <conditionalFormatting sqref="E6">
    <cfRule type="duplicateValues" dxfId="121" priority="10"/>
    <cfRule type="duplicateValues" dxfId="120" priority="11"/>
  </conditionalFormatting>
  <conditionalFormatting sqref="E54">
    <cfRule type="duplicateValues" dxfId="119" priority="9"/>
  </conditionalFormatting>
  <conditionalFormatting sqref="E54">
    <cfRule type="duplicateValues" dxfId="118" priority="7"/>
    <cfRule type="duplicateValues" dxfId="117" priority="8"/>
  </conditionalFormatting>
  <conditionalFormatting sqref="F6">
    <cfRule type="duplicateValues" dxfId="116" priority="6"/>
  </conditionalFormatting>
  <conditionalFormatting sqref="F6">
    <cfRule type="duplicateValues" dxfId="115" priority="4"/>
    <cfRule type="duplicateValues" dxfId="114" priority="5"/>
  </conditionalFormatting>
  <conditionalFormatting sqref="F54">
    <cfRule type="duplicateValues" dxfId="113" priority="3"/>
  </conditionalFormatting>
  <conditionalFormatting sqref="F54">
    <cfRule type="duplicateValues" dxfId="112" priority="1"/>
    <cfRule type="duplicateValues" dxfId="111" priority="2"/>
  </conditionalFormatting>
  <conditionalFormatting sqref="E7:E43 E46:E50">
    <cfRule type="duplicateValues" dxfId="110" priority="13"/>
  </conditionalFormatting>
  <conditionalFormatting sqref="E7:E43 E46:E50">
    <cfRule type="duplicateValues" dxfId="109" priority="14"/>
    <cfRule type="duplicateValues" dxfId="108" priority="15"/>
  </conditionalFormatting>
  <conditionalFormatting sqref="F45:F50 F7:F43">
    <cfRule type="duplicateValues" dxfId="107" priority="16"/>
  </conditionalFormatting>
  <conditionalFormatting sqref="F45:F50 F7:F43">
    <cfRule type="duplicateValues" dxfId="106" priority="17"/>
    <cfRule type="duplicateValues" dxfId="105" priority="18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6"/>
  <sheetViews>
    <sheetView zoomScale="55" zoomScaleNormal="55" workbookViewId="0">
      <selection activeCell="M44" sqref="M44"/>
    </sheetView>
  </sheetViews>
  <sheetFormatPr defaultRowHeight="15" x14ac:dyDescent="0.25"/>
  <cols>
    <col min="2" max="2" width="5" style="295" bestFit="1" customWidth="1"/>
    <col min="3" max="3" width="18" style="295" customWidth="1"/>
    <col min="4" max="4" width="33.5703125" style="295" customWidth="1"/>
    <col min="5" max="5" width="17.7109375" style="295" customWidth="1"/>
    <col min="6" max="6" width="14" style="295" customWidth="1"/>
    <col min="7" max="7" width="22" style="295" customWidth="1"/>
    <col min="8" max="8" width="20.42578125" style="295" customWidth="1"/>
    <col min="9" max="9" width="8.42578125" style="295" customWidth="1"/>
    <col min="10" max="10" width="16" style="295" customWidth="1"/>
    <col min="11" max="11" width="9.85546875" style="128" customWidth="1"/>
    <col min="12" max="12" width="16.140625" style="295" customWidth="1"/>
    <col min="13" max="13" width="33.42578125" style="295" customWidth="1"/>
    <col min="14" max="14" width="16" style="295" customWidth="1"/>
    <col min="15" max="15" width="12.7109375" style="295" customWidth="1"/>
    <col min="16" max="16" width="14.28515625" style="295" customWidth="1"/>
    <col min="17" max="17" width="14.5703125" style="295" customWidth="1"/>
    <col min="18" max="18" width="21.28515625" style="295" customWidth="1"/>
    <col min="19" max="19" width="17.42578125" style="295" customWidth="1"/>
    <col min="20" max="20" width="21.7109375" style="295" customWidth="1"/>
    <col min="21" max="21" width="14.28515625" customWidth="1"/>
    <col min="22" max="22" width="18.85546875" bestFit="1" customWidth="1"/>
  </cols>
  <sheetData>
    <row r="2" spans="2:22" ht="27" x14ac:dyDescent="0.25">
      <c r="B2" s="591" t="s">
        <v>648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3"/>
    </row>
    <row r="3" spans="2:22" ht="27.75" thickBot="1" x14ac:dyDescent="0.3">
      <c r="B3" s="616" t="s">
        <v>0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8"/>
    </row>
    <row r="4" spans="2:22" s="133" customFormat="1" ht="18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36.75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212" t="s">
        <v>16</v>
      </c>
      <c r="N5" s="213" t="s">
        <v>17</v>
      </c>
      <c r="O5" s="213" t="s">
        <v>18</v>
      </c>
      <c r="P5" s="213" t="s">
        <v>116</v>
      </c>
      <c r="Q5" s="212" t="s">
        <v>20</v>
      </c>
      <c r="R5" s="212" t="s">
        <v>21</v>
      </c>
      <c r="S5" s="212" t="s">
        <v>20</v>
      </c>
      <c r="T5" s="212" t="s">
        <v>21</v>
      </c>
      <c r="U5" s="212" t="s">
        <v>20</v>
      </c>
      <c r="V5" s="214" t="s">
        <v>21</v>
      </c>
    </row>
    <row r="6" spans="2:22" s="494" customFormat="1" ht="25.5" x14ac:dyDescent="0.35">
      <c r="B6" s="484"/>
      <c r="C6" s="485"/>
      <c r="D6" s="486" t="s">
        <v>22</v>
      </c>
      <c r="E6" s="487"/>
      <c r="F6" s="488"/>
      <c r="G6" s="489">
        <v>3576663</v>
      </c>
      <c r="H6" s="488"/>
      <c r="I6" s="490"/>
      <c r="J6" s="490"/>
      <c r="K6" s="491"/>
      <c r="L6" s="487"/>
      <c r="M6" s="487"/>
      <c r="N6" s="487"/>
      <c r="O6" s="487"/>
      <c r="P6" s="487"/>
      <c r="Q6" s="490"/>
      <c r="R6" s="490"/>
      <c r="S6" s="487"/>
      <c r="T6" s="487"/>
      <c r="U6" s="492"/>
      <c r="V6" s="493"/>
    </row>
    <row r="7" spans="2:22" s="133" customFormat="1" ht="18.75" thickBot="1" x14ac:dyDescent="0.3">
      <c r="B7" s="162"/>
      <c r="C7" s="296"/>
      <c r="D7" s="278"/>
      <c r="E7" s="166"/>
      <c r="F7" s="166"/>
      <c r="G7" s="167"/>
      <c r="H7" s="279"/>
      <c r="I7" s="280"/>
      <c r="J7" s="281"/>
      <c r="K7" s="298"/>
      <c r="L7" s="166"/>
      <c r="M7" s="166"/>
      <c r="N7" s="166"/>
      <c r="O7" s="166"/>
      <c r="P7" s="166"/>
      <c r="Q7" s="297"/>
      <c r="R7" s="297"/>
      <c r="S7" s="166"/>
      <c r="T7" s="166"/>
      <c r="U7" s="165"/>
      <c r="V7" s="172"/>
    </row>
    <row r="8" spans="2:22" s="133" customFormat="1" ht="18" x14ac:dyDescent="0.25">
      <c r="B8" s="182">
        <v>1</v>
      </c>
      <c r="C8" s="265">
        <v>43144</v>
      </c>
      <c r="D8" s="223" t="s">
        <v>269</v>
      </c>
      <c r="E8" s="186">
        <v>34062</v>
      </c>
      <c r="F8" s="186">
        <v>3467017</v>
      </c>
      <c r="G8" s="187">
        <v>40000</v>
      </c>
      <c r="H8" s="266" t="s">
        <v>270</v>
      </c>
      <c r="I8" s="267" t="s">
        <v>24</v>
      </c>
      <c r="J8" s="282" t="s">
        <v>25</v>
      </c>
      <c r="K8" s="283" t="s">
        <v>31</v>
      </c>
      <c r="L8" s="186" t="s">
        <v>25</v>
      </c>
      <c r="M8" s="186" t="s">
        <v>271</v>
      </c>
      <c r="N8" s="186" t="s">
        <v>272</v>
      </c>
      <c r="O8" s="284" t="s">
        <v>28</v>
      </c>
      <c r="P8" s="186" t="s">
        <v>144</v>
      </c>
      <c r="Q8" s="186" t="s">
        <v>171</v>
      </c>
      <c r="R8" s="186" t="s">
        <v>172</v>
      </c>
      <c r="S8" s="186" t="s">
        <v>273</v>
      </c>
      <c r="T8" s="186" t="s">
        <v>274</v>
      </c>
      <c r="U8" s="185"/>
      <c r="V8" s="193"/>
    </row>
    <row r="9" spans="2:22" s="133" customFormat="1" ht="18" x14ac:dyDescent="0.25">
      <c r="B9" s="137">
        <f t="shared" ref="B9:B10" si="0">B8+1</f>
        <v>2</v>
      </c>
      <c r="C9" s="259">
        <v>43144</v>
      </c>
      <c r="D9" s="217" t="s">
        <v>269</v>
      </c>
      <c r="E9" s="156">
        <v>34021</v>
      </c>
      <c r="F9" s="156">
        <v>3467019</v>
      </c>
      <c r="G9" s="157">
        <v>40000</v>
      </c>
      <c r="H9" s="270" t="s">
        <v>275</v>
      </c>
      <c r="I9" s="261" t="s">
        <v>24</v>
      </c>
      <c r="J9" s="285" t="s">
        <v>25</v>
      </c>
      <c r="K9" s="286" t="s">
        <v>31</v>
      </c>
      <c r="L9" s="156" t="s">
        <v>25</v>
      </c>
      <c r="M9" s="156" t="s">
        <v>271</v>
      </c>
      <c r="N9" s="156" t="s">
        <v>27</v>
      </c>
      <c r="O9" s="287" t="s">
        <v>28</v>
      </c>
      <c r="P9" s="156" t="s">
        <v>27</v>
      </c>
      <c r="Q9" s="156" t="s">
        <v>171</v>
      </c>
      <c r="R9" s="156" t="s">
        <v>172</v>
      </c>
      <c r="S9" s="156" t="s">
        <v>276</v>
      </c>
      <c r="T9" s="156" t="s">
        <v>277</v>
      </c>
      <c r="U9" s="155"/>
      <c r="V9" s="161"/>
    </row>
    <row r="10" spans="2:22" s="133" customFormat="1" ht="18" x14ac:dyDescent="0.25">
      <c r="B10" s="137">
        <f t="shared" si="0"/>
        <v>3</v>
      </c>
      <c r="C10" s="259">
        <v>43144</v>
      </c>
      <c r="D10" s="217" t="s">
        <v>269</v>
      </c>
      <c r="E10" s="156">
        <v>34022</v>
      </c>
      <c r="F10" s="156">
        <v>3467020</v>
      </c>
      <c r="G10" s="157">
        <v>40000</v>
      </c>
      <c r="H10" s="270" t="s">
        <v>278</v>
      </c>
      <c r="I10" s="261" t="s">
        <v>24</v>
      </c>
      <c r="J10" s="285" t="s">
        <v>25</v>
      </c>
      <c r="K10" s="286" t="s">
        <v>31</v>
      </c>
      <c r="L10" s="156" t="s">
        <v>25</v>
      </c>
      <c r="M10" s="156" t="s">
        <v>271</v>
      </c>
      <c r="N10" s="156" t="s">
        <v>279</v>
      </c>
      <c r="O10" s="287" t="s">
        <v>54</v>
      </c>
      <c r="P10" s="156" t="s">
        <v>81</v>
      </c>
      <c r="Q10" s="156" t="s">
        <v>171</v>
      </c>
      <c r="R10" s="156" t="s">
        <v>172</v>
      </c>
      <c r="S10" s="156" t="s">
        <v>280</v>
      </c>
      <c r="T10" s="156" t="s">
        <v>281</v>
      </c>
      <c r="U10" s="155"/>
      <c r="V10" s="161"/>
    </row>
    <row r="11" spans="2:22" s="133" customFormat="1" ht="18" x14ac:dyDescent="0.25">
      <c r="B11" s="137">
        <v>4</v>
      </c>
      <c r="C11" s="259">
        <v>43144</v>
      </c>
      <c r="D11" s="217" t="s">
        <v>269</v>
      </c>
      <c r="E11" s="156">
        <v>34030</v>
      </c>
      <c r="F11" s="156">
        <v>3467018</v>
      </c>
      <c r="G11" s="157">
        <v>40000</v>
      </c>
      <c r="H11" s="270" t="s">
        <v>282</v>
      </c>
      <c r="I11" s="261" t="s">
        <v>24</v>
      </c>
      <c r="J11" s="285" t="s">
        <v>25</v>
      </c>
      <c r="K11" s="286" t="s">
        <v>31</v>
      </c>
      <c r="L11" s="156" t="s">
        <v>25</v>
      </c>
      <c r="M11" s="156" t="s">
        <v>271</v>
      </c>
      <c r="N11" s="156" t="s">
        <v>279</v>
      </c>
      <c r="O11" s="287" t="s">
        <v>54</v>
      </c>
      <c r="P11" s="156" t="s">
        <v>81</v>
      </c>
      <c r="Q11" s="156" t="s">
        <v>171</v>
      </c>
      <c r="R11" s="156" t="s">
        <v>172</v>
      </c>
      <c r="S11" s="156" t="s">
        <v>241</v>
      </c>
      <c r="T11" s="156" t="s">
        <v>283</v>
      </c>
      <c r="U11" s="155"/>
      <c r="V11" s="161"/>
    </row>
    <row r="12" spans="2:22" s="133" customFormat="1" ht="18" x14ac:dyDescent="0.25">
      <c r="B12" s="137">
        <v>5</v>
      </c>
      <c r="C12" s="259">
        <v>43144</v>
      </c>
      <c r="D12" s="217" t="s">
        <v>167</v>
      </c>
      <c r="E12" s="156">
        <v>34060</v>
      </c>
      <c r="F12" s="156">
        <v>3466830</v>
      </c>
      <c r="G12" s="157">
        <v>50000</v>
      </c>
      <c r="H12" s="270" t="s">
        <v>284</v>
      </c>
      <c r="I12" s="261" t="s">
        <v>24</v>
      </c>
      <c r="J12" s="285" t="s">
        <v>25</v>
      </c>
      <c r="K12" s="286" t="s">
        <v>31</v>
      </c>
      <c r="L12" s="156" t="s">
        <v>25</v>
      </c>
      <c r="M12" s="217" t="s">
        <v>285</v>
      </c>
      <c r="N12" s="156" t="s">
        <v>286</v>
      </c>
      <c r="O12" s="287" t="s">
        <v>54</v>
      </c>
      <c r="P12" s="156" t="s">
        <v>55</v>
      </c>
      <c r="Q12" s="156" t="s">
        <v>171</v>
      </c>
      <c r="R12" s="156" t="s">
        <v>172</v>
      </c>
      <c r="S12" s="156" t="s">
        <v>287</v>
      </c>
      <c r="T12" s="156" t="s">
        <v>288</v>
      </c>
      <c r="U12" s="155"/>
      <c r="V12" s="161"/>
    </row>
    <row r="13" spans="2:22" s="133" customFormat="1" ht="18" x14ac:dyDescent="0.25">
      <c r="B13" s="137">
        <v>6</v>
      </c>
      <c r="C13" s="259">
        <v>43144</v>
      </c>
      <c r="D13" s="217" t="s">
        <v>167</v>
      </c>
      <c r="E13" s="156">
        <v>34020</v>
      </c>
      <c r="F13" s="156">
        <v>3466834</v>
      </c>
      <c r="G13" s="157">
        <v>45000</v>
      </c>
      <c r="H13" s="270" t="s">
        <v>289</v>
      </c>
      <c r="I13" s="261" t="s">
        <v>24</v>
      </c>
      <c r="J13" s="285" t="s">
        <v>25</v>
      </c>
      <c r="K13" s="286" t="s">
        <v>31</v>
      </c>
      <c r="L13" s="156" t="s">
        <v>25</v>
      </c>
      <c r="M13" s="217" t="s">
        <v>285</v>
      </c>
      <c r="N13" s="156" t="s">
        <v>286</v>
      </c>
      <c r="O13" s="287" t="s">
        <v>54</v>
      </c>
      <c r="P13" s="156" t="s">
        <v>55</v>
      </c>
      <c r="Q13" s="156" t="s">
        <v>171</v>
      </c>
      <c r="R13" s="156" t="s">
        <v>172</v>
      </c>
      <c r="S13" s="156" t="s">
        <v>290</v>
      </c>
      <c r="T13" s="156" t="s">
        <v>291</v>
      </c>
      <c r="U13" s="155"/>
      <c r="V13" s="161"/>
    </row>
    <row r="14" spans="2:22" s="133" customFormat="1" ht="18" x14ac:dyDescent="0.25">
      <c r="B14" s="137">
        <v>7</v>
      </c>
      <c r="C14" s="259">
        <v>43144</v>
      </c>
      <c r="D14" s="217" t="s">
        <v>167</v>
      </c>
      <c r="E14" s="156">
        <v>34024</v>
      </c>
      <c r="F14" s="156">
        <v>3467027</v>
      </c>
      <c r="G14" s="157">
        <v>33000</v>
      </c>
      <c r="H14" s="270" t="s">
        <v>292</v>
      </c>
      <c r="I14" s="261" t="s">
        <v>24</v>
      </c>
      <c r="J14" s="285" t="s">
        <v>25</v>
      </c>
      <c r="K14" s="286" t="s">
        <v>31</v>
      </c>
      <c r="L14" s="156" t="s">
        <v>25</v>
      </c>
      <c r="M14" s="217" t="s">
        <v>285</v>
      </c>
      <c r="N14" s="156" t="s">
        <v>286</v>
      </c>
      <c r="O14" s="287" t="s">
        <v>54</v>
      </c>
      <c r="P14" s="156" t="s">
        <v>55</v>
      </c>
      <c r="Q14" s="156" t="s">
        <v>171</v>
      </c>
      <c r="R14" s="156" t="s">
        <v>172</v>
      </c>
      <c r="S14" s="156" t="s">
        <v>293</v>
      </c>
      <c r="T14" s="156" t="s">
        <v>294</v>
      </c>
      <c r="U14" s="155"/>
      <c r="V14" s="161"/>
    </row>
    <row r="15" spans="2:22" s="133" customFormat="1" ht="18" x14ac:dyDescent="0.25">
      <c r="B15" s="137">
        <v>8</v>
      </c>
      <c r="C15" s="259">
        <v>43144</v>
      </c>
      <c r="D15" s="217" t="s">
        <v>167</v>
      </c>
      <c r="E15" s="156">
        <v>34028</v>
      </c>
      <c r="F15" s="156">
        <v>3466833</v>
      </c>
      <c r="G15" s="157">
        <v>45000</v>
      </c>
      <c r="H15" s="270" t="s">
        <v>295</v>
      </c>
      <c r="I15" s="261" t="s">
        <v>24</v>
      </c>
      <c r="J15" s="285" t="s">
        <v>25</v>
      </c>
      <c r="K15" s="286" t="s">
        <v>31</v>
      </c>
      <c r="L15" s="156" t="s">
        <v>25</v>
      </c>
      <c r="M15" s="217" t="s">
        <v>285</v>
      </c>
      <c r="N15" s="156" t="s">
        <v>286</v>
      </c>
      <c r="O15" s="287" t="s">
        <v>54</v>
      </c>
      <c r="P15" s="156" t="s">
        <v>55</v>
      </c>
      <c r="Q15" s="156" t="s">
        <v>171</v>
      </c>
      <c r="R15" s="156" t="s">
        <v>172</v>
      </c>
      <c r="S15" s="156" t="s">
        <v>296</v>
      </c>
      <c r="T15" s="156" t="s">
        <v>297</v>
      </c>
      <c r="U15" s="155"/>
      <c r="V15" s="161"/>
    </row>
    <row r="16" spans="2:22" s="133" customFormat="1" ht="18" x14ac:dyDescent="0.25">
      <c r="B16" s="137">
        <v>9</v>
      </c>
      <c r="C16" s="259">
        <v>43144</v>
      </c>
      <c r="D16" s="217" t="s">
        <v>167</v>
      </c>
      <c r="E16" s="156">
        <v>34026</v>
      </c>
      <c r="F16" s="156">
        <v>3467026</v>
      </c>
      <c r="G16" s="157">
        <v>33000</v>
      </c>
      <c r="H16" s="270" t="s">
        <v>298</v>
      </c>
      <c r="I16" s="261" t="s">
        <v>24</v>
      </c>
      <c r="J16" s="285" t="s">
        <v>25</v>
      </c>
      <c r="K16" s="286" t="s">
        <v>31</v>
      </c>
      <c r="L16" s="156" t="s">
        <v>25</v>
      </c>
      <c r="M16" s="217" t="s">
        <v>285</v>
      </c>
      <c r="N16" s="156" t="s">
        <v>286</v>
      </c>
      <c r="O16" s="287" t="s">
        <v>54</v>
      </c>
      <c r="P16" s="156" t="s">
        <v>55</v>
      </c>
      <c r="Q16" s="156" t="s">
        <v>171</v>
      </c>
      <c r="R16" s="156" t="s">
        <v>172</v>
      </c>
      <c r="S16" s="156" t="s">
        <v>299</v>
      </c>
      <c r="T16" s="156" t="s">
        <v>300</v>
      </c>
      <c r="U16" s="155"/>
      <c r="V16" s="161"/>
    </row>
    <row r="17" spans="2:22" s="133" customFormat="1" ht="18" x14ac:dyDescent="0.25">
      <c r="B17" s="137">
        <v>10</v>
      </c>
      <c r="C17" s="259">
        <v>43144</v>
      </c>
      <c r="D17" s="217" t="s">
        <v>301</v>
      </c>
      <c r="E17" s="156">
        <v>34025</v>
      </c>
      <c r="F17" s="156">
        <v>3466707</v>
      </c>
      <c r="G17" s="157">
        <v>40000</v>
      </c>
      <c r="H17" s="270" t="s">
        <v>302</v>
      </c>
      <c r="I17" s="261" t="s">
        <v>24</v>
      </c>
      <c r="J17" s="285" t="s">
        <v>25</v>
      </c>
      <c r="K17" s="286" t="s">
        <v>31</v>
      </c>
      <c r="L17" s="156" t="s">
        <v>25</v>
      </c>
      <c r="M17" s="217" t="s">
        <v>303</v>
      </c>
      <c r="N17" s="156" t="s">
        <v>251</v>
      </c>
      <c r="O17" s="287" t="s">
        <v>54</v>
      </c>
      <c r="P17" s="156" t="s">
        <v>55</v>
      </c>
      <c r="Q17" s="156" t="s">
        <v>304</v>
      </c>
      <c r="R17" s="156" t="s">
        <v>305</v>
      </c>
      <c r="S17" s="156" t="s">
        <v>306</v>
      </c>
      <c r="T17" s="156" t="s">
        <v>307</v>
      </c>
      <c r="U17" s="155"/>
      <c r="V17" s="161"/>
    </row>
    <row r="18" spans="2:22" s="133" customFormat="1" ht="18" x14ac:dyDescent="0.25">
      <c r="B18" s="137">
        <v>11</v>
      </c>
      <c r="C18" s="259">
        <v>43144</v>
      </c>
      <c r="D18" s="217" t="s">
        <v>308</v>
      </c>
      <c r="E18" s="156">
        <v>34023</v>
      </c>
      <c r="F18" s="156">
        <v>3466578</v>
      </c>
      <c r="G18" s="157">
        <v>40000</v>
      </c>
      <c r="H18" s="270" t="s">
        <v>309</v>
      </c>
      <c r="I18" s="261" t="s">
        <v>24</v>
      </c>
      <c r="J18" s="285" t="s">
        <v>25</v>
      </c>
      <c r="K18" s="286" t="s">
        <v>31</v>
      </c>
      <c r="L18" s="156" t="s">
        <v>25</v>
      </c>
      <c r="M18" s="217" t="s">
        <v>310</v>
      </c>
      <c r="N18" s="156" t="s">
        <v>72</v>
      </c>
      <c r="O18" s="287" t="s">
        <v>54</v>
      </c>
      <c r="P18" s="156" t="s">
        <v>72</v>
      </c>
      <c r="Q18" s="156" t="s">
        <v>311</v>
      </c>
      <c r="R18" s="156" t="s">
        <v>312</v>
      </c>
      <c r="S18" s="156" t="s">
        <v>313</v>
      </c>
      <c r="T18" s="156" t="s">
        <v>314</v>
      </c>
      <c r="U18" s="155"/>
      <c r="V18" s="161"/>
    </row>
    <row r="19" spans="2:22" s="133" customFormat="1" ht="18" x14ac:dyDescent="0.25">
      <c r="B19" s="137">
        <v>12</v>
      </c>
      <c r="C19" s="259">
        <v>43144</v>
      </c>
      <c r="D19" s="217" t="s">
        <v>230</v>
      </c>
      <c r="E19" s="156">
        <v>34059</v>
      </c>
      <c r="F19" s="156">
        <v>3466801</v>
      </c>
      <c r="G19" s="157">
        <v>40000</v>
      </c>
      <c r="H19" s="270" t="s">
        <v>315</v>
      </c>
      <c r="I19" s="261" t="s">
        <v>24</v>
      </c>
      <c r="J19" s="285" t="s">
        <v>25</v>
      </c>
      <c r="K19" s="286" t="s">
        <v>31</v>
      </c>
      <c r="L19" s="156" t="s">
        <v>25</v>
      </c>
      <c r="M19" s="217" t="s">
        <v>316</v>
      </c>
      <c r="N19" s="156" t="s">
        <v>97</v>
      </c>
      <c r="O19" s="287" t="s">
        <v>28</v>
      </c>
      <c r="P19" s="156" t="s">
        <v>97</v>
      </c>
      <c r="Q19" s="156" t="s">
        <v>317</v>
      </c>
      <c r="R19" s="156" t="s">
        <v>318</v>
      </c>
      <c r="S19" s="156" t="s">
        <v>319</v>
      </c>
      <c r="T19" s="156" t="s">
        <v>320</v>
      </c>
      <c r="U19" s="155"/>
      <c r="V19" s="161"/>
    </row>
    <row r="20" spans="2:22" s="133" customFormat="1" ht="18" x14ac:dyDescent="0.25">
      <c r="B20" s="137">
        <v>13</v>
      </c>
      <c r="C20" s="259">
        <v>43144</v>
      </c>
      <c r="D20" s="217" t="s">
        <v>321</v>
      </c>
      <c r="E20" s="156">
        <v>34064</v>
      </c>
      <c r="F20" s="156">
        <v>3467032</v>
      </c>
      <c r="G20" s="157">
        <v>40000</v>
      </c>
      <c r="H20" s="270" t="s">
        <v>322</v>
      </c>
      <c r="I20" s="261" t="s">
        <v>24</v>
      </c>
      <c r="J20" s="285" t="s">
        <v>25</v>
      </c>
      <c r="K20" s="286" t="s">
        <v>31</v>
      </c>
      <c r="L20" s="156" t="s">
        <v>25</v>
      </c>
      <c r="M20" s="217" t="s">
        <v>323</v>
      </c>
      <c r="N20" s="156" t="s">
        <v>324</v>
      </c>
      <c r="O20" s="287" t="s">
        <v>325</v>
      </c>
      <c r="P20" s="156" t="s">
        <v>324</v>
      </c>
      <c r="Q20" s="156" t="s">
        <v>221</v>
      </c>
      <c r="R20" s="156" t="s">
        <v>326</v>
      </c>
      <c r="S20" s="156" t="s">
        <v>327</v>
      </c>
      <c r="T20" s="156" t="s">
        <v>328</v>
      </c>
      <c r="U20" s="155"/>
      <c r="V20" s="161"/>
    </row>
    <row r="21" spans="2:22" s="133" customFormat="1" ht="18" x14ac:dyDescent="0.25">
      <c r="B21" s="137">
        <v>14</v>
      </c>
      <c r="C21" s="259">
        <v>43144</v>
      </c>
      <c r="D21" s="217" t="s">
        <v>160</v>
      </c>
      <c r="E21" s="156">
        <v>34065</v>
      </c>
      <c r="F21" s="156">
        <v>3466697</v>
      </c>
      <c r="G21" s="157">
        <v>50000</v>
      </c>
      <c r="H21" s="270" t="s">
        <v>329</v>
      </c>
      <c r="I21" s="261" t="s">
        <v>24</v>
      </c>
      <c r="J21" s="285" t="s">
        <v>25</v>
      </c>
      <c r="K21" s="286" t="s">
        <v>31</v>
      </c>
      <c r="L21" s="156" t="s">
        <v>25</v>
      </c>
      <c r="M21" s="217" t="s">
        <v>162</v>
      </c>
      <c r="N21" s="156" t="s">
        <v>97</v>
      </c>
      <c r="O21" s="287" t="s">
        <v>28</v>
      </c>
      <c r="P21" s="156" t="s">
        <v>97</v>
      </c>
      <c r="Q21" s="156" t="s">
        <v>163</v>
      </c>
      <c r="R21" s="156" t="s">
        <v>330</v>
      </c>
      <c r="S21" s="156" t="s">
        <v>331</v>
      </c>
      <c r="T21" s="156" t="s">
        <v>332</v>
      </c>
      <c r="U21" s="155"/>
      <c r="V21" s="161"/>
    </row>
    <row r="22" spans="2:22" s="133" customFormat="1" ht="18" x14ac:dyDescent="0.25">
      <c r="B22" s="137">
        <v>15</v>
      </c>
      <c r="C22" s="259">
        <v>43144</v>
      </c>
      <c r="D22" s="217" t="s">
        <v>167</v>
      </c>
      <c r="E22" s="156">
        <v>34061</v>
      </c>
      <c r="F22" s="156">
        <v>3467028</v>
      </c>
      <c r="G22" s="157">
        <v>33000</v>
      </c>
      <c r="H22" s="270" t="s">
        <v>333</v>
      </c>
      <c r="I22" s="261" t="s">
        <v>24</v>
      </c>
      <c r="J22" s="285" t="s">
        <v>25</v>
      </c>
      <c r="K22" s="286" t="s">
        <v>31</v>
      </c>
      <c r="L22" s="156" t="s">
        <v>25</v>
      </c>
      <c r="M22" s="217" t="s">
        <v>334</v>
      </c>
      <c r="N22" s="156" t="s">
        <v>97</v>
      </c>
      <c r="O22" s="287" t="s">
        <v>28</v>
      </c>
      <c r="P22" s="156" t="s">
        <v>97</v>
      </c>
      <c r="Q22" s="156" t="s">
        <v>163</v>
      </c>
      <c r="R22" s="156" t="s">
        <v>330</v>
      </c>
      <c r="S22" s="156" t="s">
        <v>335</v>
      </c>
      <c r="T22" s="156" t="s">
        <v>336</v>
      </c>
      <c r="U22" s="155"/>
      <c r="V22" s="161"/>
    </row>
    <row r="23" spans="2:22" s="133" customFormat="1" ht="18" x14ac:dyDescent="0.25">
      <c r="B23" s="137">
        <v>16</v>
      </c>
      <c r="C23" s="259">
        <v>43144</v>
      </c>
      <c r="D23" s="217" t="s">
        <v>160</v>
      </c>
      <c r="E23" s="156">
        <v>34073</v>
      </c>
      <c r="F23" s="156">
        <v>3466680</v>
      </c>
      <c r="G23" s="157">
        <v>40000</v>
      </c>
      <c r="H23" s="270" t="s">
        <v>337</v>
      </c>
      <c r="I23" s="261" t="s">
        <v>24</v>
      </c>
      <c r="J23" s="285" t="s">
        <v>25</v>
      </c>
      <c r="K23" s="286" t="s">
        <v>31</v>
      </c>
      <c r="L23" s="156" t="s">
        <v>25</v>
      </c>
      <c r="M23" s="217" t="s">
        <v>162</v>
      </c>
      <c r="N23" s="156" t="s">
        <v>97</v>
      </c>
      <c r="O23" s="287" t="s">
        <v>338</v>
      </c>
      <c r="P23" s="156" t="s">
        <v>155</v>
      </c>
      <c r="Q23" s="156" t="s">
        <v>163</v>
      </c>
      <c r="R23" s="156" t="s">
        <v>330</v>
      </c>
      <c r="S23" s="156" t="s">
        <v>236</v>
      </c>
      <c r="T23" s="156" t="s">
        <v>339</v>
      </c>
      <c r="U23" s="155"/>
      <c r="V23" s="161"/>
    </row>
    <row r="24" spans="2:22" s="133" customFormat="1" ht="18" x14ac:dyDescent="0.25">
      <c r="B24" s="137">
        <v>17</v>
      </c>
      <c r="C24" s="259">
        <v>43144</v>
      </c>
      <c r="D24" s="217" t="s">
        <v>160</v>
      </c>
      <c r="E24" s="156">
        <v>34072</v>
      </c>
      <c r="F24" s="156">
        <v>3466679</v>
      </c>
      <c r="G24" s="157">
        <v>45000</v>
      </c>
      <c r="H24" s="270" t="s">
        <v>340</v>
      </c>
      <c r="I24" s="261" t="s">
        <v>24</v>
      </c>
      <c r="J24" s="285" t="s">
        <v>25</v>
      </c>
      <c r="K24" s="286" t="s">
        <v>31</v>
      </c>
      <c r="L24" s="156" t="s">
        <v>25</v>
      </c>
      <c r="M24" s="217" t="s">
        <v>162</v>
      </c>
      <c r="N24" s="156" t="s">
        <v>97</v>
      </c>
      <c r="O24" s="287" t="s">
        <v>338</v>
      </c>
      <c r="P24" s="156" t="s">
        <v>155</v>
      </c>
      <c r="Q24" s="156" t="s">
        <v>121</v>
      </c>
      <c r="R24" s="156" t="s">
        <v>341</v>
      </c>
      <c r="S24" s="156" t="s">
        <v>342</v>
      </c>
      <c r="T24" s="156" t="s">
        <v>343</v>
      </c>
      <c r="U24" s="155"/>
      <c r="V24" s="161"/>
    </row>
    <row r="25" spans="2:22" s="133" customFormat="1" ht="18" x14ac:dyDescent="0.25">
      <c r="B25" s="137">
        <v>18</v>
      </c>
      <c r="C25" s="259">
        <v>43144</v>
      </c>
      <c r="D25" s="217" t="s">
        <v>167</v>
      </c>
      <c r="E25" s="156">
        <v>34074</v>
      </c>
      <c r="F25" s="156">
        <v>3467025</v>
      </c>
      <c r="G25" s="157">
        <v>33000</v>
      </c>
      <c r="H25" s="270" t="s">
        <v>61</v>
      </c>
      <c r="I25" s="261" t="s">
        <v>24</v>
      </c>
      <c r="J25" s="285" t="s">
        <v>25</v>
      </c>
      <c r="K25" s="286" t="s">
        <v>31</v>
      </c>
      <c r="L25" s="156" t="s">
        <v>25</v>
      </c>
      <c r="M25" s="217" t="s">
        <v>285</v>
      </c>
      <c r="N25" s="156" t="s">
        <v>55</v>
      </c>
      <c r="O25" s="287" t="s">
        <v>338</v>
      </c>
      <c r="P25" s="156" t="s">
        <v>155</v>
      </c>
      <c r="Q25" s="156" t="s">
        <v>121</v>
      </c>
      <c r="R25" s="156" t="s">
        <v>341</v>
      </c>
      <c r="S25" s="156" t="s">
        <v>66</v>
      </c>
      <c r="T25" s="156" t="s">
        <v>344</v>
      </c>
      <c r="U25" s="155"/>
      <c r="V25" s="161"/>
    </row>
    <row r="26" spans="2:22" s="133" customFormat="1" ht="18" x14ac:dyDescent="0.25">
      <c r="B26" s="137">
        <v>19</v>
      </c>
      <c r="C26" s="259">
        <v>43144</v>
      </c>
      <c r="D26" s="217" t="s">
        <v>345</v>
      </c>
      <c r="E26" s="156">
        <v>34066</v>
      </c>
      <c r="F26" s="156">
        <v>3467005</v>
      </c>
      <c r="G26" s="157">
        <v>40000</v>
      </c>
      <c r="H26" s="270" t="s">
        <v>346</v>
      </c>
      <c r="I26" s="261" t="s">
        <v>24</v>
      </c>
      <c r="J26" s="285" t="s">
        <v>25</v>
      </c>
      <c r="K26" s="286" t="s">
        <v>31</v>
      </c>
      <c r="L26" s="156" t="s">
        <v>25</v>
      </c>
      <c r="M26" s="217" t="s">
        <v>347</v>
      </c>
      <c r="N26" s="156" t="s">
        <v>72</v>
      </c>
      <c r="O26" s="287" t="s">
        <v>54</v>
      </c>
      <c r="P26" s="156" t="s">
        <v>72</v>
      </c>
      <c r="Q26" s="156" t="s">
        <v>177</v>
      </c>
      <c r="R26" s="156" t="s">
        <v>348</v>
      </c>
      <c r="S26" s="156" t="s">
        <v>349</v>
      </c>
      <c r="T26" s="156" t="s">
        <v>350</v>
      </c>
      <c r="U26" s="155"/>
      <c r="V26" s="161"/>
    </row>
    <row r="27" spans="2:22" s="133" customFormat="1" ht="18" x14ac:dyDescent="0.25">
      <c r="B27" s="137">
        <v>20</v>
      </c>
      <c r="C27" s="259">
        <v>43144</v>
      </c>
      <c r="D27" s="217" t="s">
        <v>351</v>
      </c>
      <c r="E27" s="156">
        <v>34027</v>
      </c>
      <c r="F27" s="156">
        <v>3468883</v>
      </c>
      <c r="G27" s="157">
        <v>40000</v>
      </c>
      <c r="H27" s="270" t="s">
        <v>352</v>
      </c>
      <c r="I27" s="261" t="s">
        <v>24</v>
      </c>
      <c r="J27" s="285" t="s">
        <v>25</v>
      </c>
      <c r="K27" s="286" t="s">
        <v>31</v>
      </c>
      <c r="L27" s="156" t="s">
        <v>25</v>
      </c>
      <c r="M27" s="217" t="s">
        <v>353</v>
      </c>
      <c r="N27" s="156" t="s">
        <v>97</v>
      </c>
      <c r="O27" s="287" t="s">
        <v>325</v>
      </c>
      <c r="P27" s="156" t="s">
        <v>97</v>
      </c>
      <c r="Q27" s="156" t="s">
        <v>354</v>
      </c>
      <c r="R27" s="156" t="s">
        <v>355</v>
      </c>
      <c r="S27" s="156" t="s">
        <v>276</v>
      </c>
      <c r="T27" s="156" t="s">
        <v>356</v>
      </c>
      <c r="U27" s="155"/>
      <c r="V27" s="161"/>
    </row>
    <row r="28" spans="2:22" s="133" customFormat="1" ht="18" x14ac:dyDescent="0.25">
      <c r="B28" s="137">
        <v>21</v>
      </c>
      <c r="C28" s="259">
        <v>43144</v>
      </c>
      <c r="D28" s="217" t="s">
        <v>141</v>
      </c>
      <c r="E28" s="156">
        <v>34032</v>
      </c>
      <c r="F28" s="156">
        <v>3466916</v>
      </c>
      <c r="G28" s="157">
        <v>50000</v>
      </c>
      <c r="H28" s="270" t="s">
        <v>357</v>
      </c>
      <c r="I28" s="261" t="s">
        <v>24</v>
      </c>
      <c r="J28" s="285" t="s">
        <v>25</v>
      </c>
      <c r="K28" s="286" t="s">
        <v>31</v>
      </c>
      <c r="L28" s="156" t="s">
        <v>25</v>
      </c>
      <c r="M28" s="217" t="s">
        <v>358</v>
      </c>
      <c r="N28" s="156" t="s">
        <v>72</v>
      </c>
      <c r="O28" s="287" t="s">
        <v>54</v>
      </c>
      <c r="P28" s="156" t="s">
        <v>72</v>
      </c>
      <c r="Q28" s="156" t="s">
        <v>359</v>
      </c>
      <c r="R28" s="156" t="s">
        <v>360</v>
      </c>
      <c r="S28" s="156" t="s">
        <v>241</v>
      </c>
      <c r="T28" s="156" t="s">
        <v>361</v>
      </c>
      <c r="U28" s="155"/>
      <c r="V28" s="161"/>
    </row>
    <row r="29" spans="2:22" s="133" customFormat="1" ht="18" x14ac:dyDescent="0.25">
      <c r="B29" s="137">
        <v>22</v>
      </c>
      <c r="C29" s="259">
        <v>43144</v>
      </c>
      <c r="D29" s="217" t="s">
        <v>141</v>
      </c>
      <c r="E29" s="156">
        <v>34033</v>
      </c>
      <c r="F29" s="156">
        <v>3466839</v>
      </c>
      <c r="G29" s="157">
        <v>50000</v>
      </c>
      <c r="H29" s="270" t="s">
        <v>362</v>
      </c>
      <c r="I29" s="261" t="s">
        <v>24</v>
      </c>
      <c r="J29" s="285" t="s">
        <v>25</v>
      </c>
      <c r="K29" s="286" t="s">
        <v>31</v>
      </c>
      <c r="L29" s="156" t="s">
        <v>25</v>
      </c>
      <c r="M29" s="217" t="s">
        <v>358</v>
      </c>
      <c r="N29" s="156" t="s">
        <v>72</v>
      </c>
      <c r="O29" s="287" t="s">
        <v>54</v>
      </c>
      <c r="P29" s="156" t="s">
        <v>72</v>
      </c>
      <c r="Q29" s="156" t="s">
        <v>359</v>
      </c>
      <c r="R29" s="156" t="s">
        <v>360</v>
      </c>
      <c r="S29" s="156" t="s">
        <v>163</v>
      </c>
      <c r="T29" s="156" t="s">
        <v>363</v>
      </c>
      <c r="U29" s="155"/>
      <c r="V29" s="161"/>
    </row>
    <row r="30" spans="2:22" s="133" customFormat="1" ht="18.75" thickBot="1" x14ac:dyDescent="0.3">
      <c r="B30" s="195">
        <v>23</v>
      </c>
      <c r="C30" s="273">
        <v>43144</v>
      </c>
      <c r="D30" s="229" t="s">
        <v>141</v>
      </c>
      <c r="E30" s="199">
        <v>34034</v>
      </c>
      <c r="F30" s="199">
        <v>3466838</v>
      </c>
      <c r="G30" s="200">
        <v>50000</v>
      </c>
      <c r="H30" s="274" t="s">
        <v>69</v>
      </c>
      <c r="I30" s="275" t="s">
        <v>24</v>
      </c>
      <c r="J30" s="288" t="s">
        <v>25</v>
      </c>
      <c r="K30" s="289" t="s">
        <v>31</v>
      </c>
      <c r="L30" s="199" t="s">
        <v>25</v>
      </c>
      <c r="M30" s="229" t="s">
        <v>358</v>
      </c>
      <c r="N30" s="199" t="s">
        <v>72</v>
      </c>
      <c r="O30" s="290" t="s">
        <v>54</v>
      </c>
      <c r="P30" s="199" t="s">
        <v>72</v>
      </c>
      <c r="Q30" s="199" t="s">
        <v>359</v>
      </c>
      <c r="R30" s="199" t="s">
        <v>360</v>
      </c>
      <c r="S30" s="199" t="s">
        <v>364</v>
      </c>
      <c r="T30" s="199" t="s">
        <v>365</v>
      </c>
      <c r="U30" s="198"/>
      <c r="V30" s="205"/>
    </row>
    <row r="31" spans="2:22" s="133" customFormat="1" ht="18.75" thickBot="1" x14ac:dyDescent="0.3">
      <c r="B31" s="137"/>
      <c r="C31" s="309"/>
      <c r="D31" s="252"/>
      <c r="E31" s="310"/>
      <c r="F31" s="310"/>
      <c r="G31" s="311"/>
      <c r="H31" s="270"/>
      <c r="I31" s="261"/>
      <c r="J31" s="291"/>
      <c r="K31" s="286"/>
      <c r="L31" s="156"/>
      <c r="M31" s="217"/>
      <c r="N31" s="156"/>
      <c r="O31" s="156"/>
      <c r="P31" s="156"/>
      <c r="Q31" s="156"/>
      <c r="R31" s="156"/>
      <c r="S31" s="156"/>
      <c r="T31" s="156"/>
      <c r="U31" s="155"/>
      <c r="V31" s="161"/>
    </row>
    <row r="32" spans="2:22" s="260" customFormat="1" ht="18.75" thickBot="1" x14ac:dyDescent="0.3">
      <c r="B32" s="307"/>
      <c r="C32" s="576" t="s">
        <v>649</v>
      </c>
      <c r="D32" s="577"/>
      <c r="E32" s="577"/>
      <c r="F32" s="622"/>
      <c r="G32" s="249">
        <f>SUM(G8:G31)</f>
        <v>957000</v>
      </c>
      <c r="H32" s="308"/>
      <c r="I32" s="280"/>
      <c r="J32" s="280"/>
      <c r="K32" s="292"/>
      <c r="L32" s="166"/>
      <c r="M32" s="166"/>
      <c r="N32" s="166"/>
      <c r="O32" s="166"/>
      <c r="P32" s="166"/>
      <c r="Q32" s="280"/>
      <c r="R32" s="280"/>
      <c r="S32" s="166"/>
      <c r="T32" s="166"/>
      <c r="U32" s="165"/>
      <c r="V32" s="172"/>
    </row>
    <row r="33" spans="2:22" s="260" customFormat="1" ht="18.75" thickBot="1" x14ac:dyDescent="0.3">
      <c r="B33" s="299"/>
      <c r="C33" s="300"/>
      <c r="D33" s="301"/>
      <c r="E33" s="301"/>
      <c r="F33" s="302"/>
      <c r="G33" s="239"/>
      <c r="H33" s="303"/>
      <c r="I33" s="304"/>
      <c r="J33" s="304"/>
      <c r="K33" s="305"/>
      <c r="L33" s="238"/>
      <c r="M33" s="238"/>
      <c r="N33" s="238"/>
      <c r="O33" s="238"/>
      <c r="P33" s="238"/>
      <c r="Q33" s="304"/>
      <c r="R33" s="304"/>
      <c r="S33" s="238"/>
      <c r="T33" s="238"/>
      <c r="U33" s="237"/>
      <c r="V33" s="306"/>
    </row>
    <row r="34" spans="2:22" s="133" customFormat="1" ht="18" x14ac:dyDescent="0.25">
      <c r="B34" s="182">
        <v>24</v>
      </c>
      <c r="C34" s="265">
        <v>43144</v>
      </c>
      <c r="D34" s="223" t="s">
        <v>366</v>
      </c>
      <c r="E34" s="186">
        <v>34040</v>
      </c>
      <c r="F34" s="186">
        <v>264823</v>
      </c>
      <c r="G34" s="187">
        <v>40000</v>
      </c>
      <c r="H34" s="266" t="s">
        <v>367</v>
      </c>
      <c r="I34" s="267" t="s">
        <v>24</v>
      </c>
      <c r="J34" s="267" t="s">
        <v>25</v>
      </c>
      <c r="K34" s="283" t="s">
        <v>169</v>
      </c>
      <c r="L34" s="186" t="s">
        <v>25</v>
      </c>
      <c r="M34" s="186" t="s">
        <v>368</v>
      </c>
      <c r="N34" s="186" t="s">
        <v>324</v>
      </c>
      <c r="O34" s="268" t="s">
        <v>325</v>
      </c>
      <c r="P34" s="186" t="s">
        <v>324</v>
      </c>
      <c r="Q34" s="267" t="s">
        <v>369</v>
      </c>
      <c r="R34" s="267" t="s">
        <v>370</v>
      </c>
      <c r="S34" s="186" t="s">
        <v>371</v>
      </c>
      <c r="T34" s="186" t="s">
        <v>372</v>
      </c>
      <c r="U34" s="186"/>
      <c r="V34" s="269"/>
    </row>
    <row r="35" spans="2:22" s="133" customFormat="1" ht="18" x14ac:dyDescent="0.25">
      <c r="B35" s="137">
        <v>25</v>
      </c>
      <c r="C35" s="259">
        <v>43144</v>
      </c>
      <c r="D35" s="217" t="s">
        <v>373</v>
      </c>
      <c r="E35" s="156">
        <v>34036</v>
      </c>
      <c r="F35" s="156">
        <v>264813</v>
      </c>
      <c r="G35" s="157">
        <v>45000</v>
      </c>
      <c r="H35" s="270" t="s">
        <v>374</v>
      </c>
      <c r="I35" s="261" t="s">
        <v>24</v>
      </c>
      <c r="J35" s="261" t="s">
        <v>25</v>
      </c>
      <c r="K35" s="286" t="s">
        <v>169</v>
      </c>
      <c r="L35" s="156" t="s">
        <v>25</v>
      </c>
      <c r="M35" s="156" t="s">
        <v>375</v>
      </c>
      <c r="N35" s="156" t="s">
        <v>376</v>
      </c>
      <c r="O35" s="271" t="s">
        <v>54</v>
      </c>
      <c r="P35" s="156" t="s">
        <v>377</v>
      </c>
      <c r="Q35" s="261" t="s">
        <v>378</v>
      </c>
      <c r="R35" s="261" t="s">
        <v>379</v>
      </c>
      <c r="S35" s="156" t="s">
        <v>158</v>
      </c>
      <c r="T35" s="156" t="s">
        <v>380</v>
      </c>
      <c r="U35" s="156"/>
      <c r="V35" s="272"/>
    </row>
    <row r="36" spans="2:22" s="133" customFormat="1" ht="18" x14ac:dyDescent="0.25">
      <c r="B36" s="137">
        <v>26</v>
      </c>
      <c r="C36" s="259">
        <v>43144</v>
      </c>
      <c r="D36" s="217" t="s">
        <v>381</v>
      </c>
      <c r="E36" s="156">
        <v>34042</v>
      </c>
      <c r="F36" s="156">
        <v>91361</v>
      </c>
      <c r="G36" s="157">
        <v>60000</v>
      </c>
      <c r="H36" s="270" t="s">
        <v>382</v>
      </c>
      <c r="I36" s="261" t="s">
        <v>24</v>
      </c>
      <c r="J36" s="261" t="s">
        <v>25</v>
      </c>
      <c r="K36" s="286" t="s">
        <v>169</v>
      </c>
      <c r="L36" s="156" t="s">
        <v>25</v>
      </c>
      <c r="M36" s="156" t="s">
        <v>383</v>
      </c>
      <c r="N36" s="156" t="s">
        <v>324</v>
      </c>
      <c r="O36" s="271" t="s">
        <v>54</v>
      </c>
      <c r="P36" s="156" t="s">
        <v>324</v>
      </c>
      <c r="Q36" s="261" t="s">
        <v>369</v>
      </c>
      <c r="R36" s="261" t="s">
        <v>370</v>
      </c>
      <c r="S36" s="156" t="s">
        <v>384</v>
      </c>
      <c r="T36" s="156" t="s">
        <v>385</v>
      </c>
      <c r="U36" s="156"/>
      <c r="V36" s="272"/>
    </row>
    <row r="37" spans="2:22" s="133" customFormat="1" ht="18" x14ac:dyDescent="0.25">
      <c r="B37" s="137">
        <v>27</v>
      </c>
      <c r="C37" s="259">
        <v>43144</v>
      </c>
      <c r="D37" s="217" t="s">
        <v>373</v>
      </c>
      <c r="E37" s="156">
        <v>34039</v>
      </c>
      <c r="F37" s="156">
        <v>264816</v>
      </c>
      <c r="G37" s="157">
        <v>60000</v>
      </c>
      <c r="H37" s="270" t="s">
        <v>386</v>
      </c>
      <c r="I37" s="261" t="s">
        <v>24</v>
      </c>
      <c r="J37" s="261" t="s">
        <v>25</v>
      </c>
      <c r="K37" s="286" t="s">
        <v>169</v>
      </c>
      <c r="L37" s="156" t="s">
        <v>25</v>
      </c>
      <c r="M37" s="156" t="s">
        <v>375</v>
      </c>
      <c r="N37" s="156" t="s">
        <v>376</v>
      </c>
      <c r="O37" s="271" t="s">
        <v>54</v>
      </c>
      <c r="P37" s="156" t="s">
        <v>377</v>
      </c>
      <c r="Q37" s="261" t="s">
        <v>387</v>
      </c>
      <c r="R37" s="261" t="s">
        <v>388</v>
      </c>
      <c r="S37" s="156" t="s">
        <v>389</v>
      </c>
      <c r="T37" s="156" t="s">
        <v>388</v>
      </c>
      <c r="U37" s="156"/>
      <c r="V37" s="272"/>
    </row>
    <row r="38" spans="2:22" s="133" customFormat="1" ht="18" x14ac:dyDescent="0.25">
      <c r="B38" s="137">
        <v>28</v>
      </c>
      <c r="C38" s="259">
        <v>43144</v>
      </c>
      <c r="D38" s="217" t="s">
        <v>390</v>
      </c>
      <c r="E38" s="156">
        <v>34044</v>
      </c>
      <c r="F38" s="156">
        <v>80691</v>
      </c>
      <c r="G38" s="157">
        <v>45000</v>
      </c>
      <c r="H38" s="270" t="s">
        <v>391</v>
      </c>
      <c r="I38" s="261" t="s">
        <v>24</v>
      </c>
      <c r="J38" s="261" t="s">
        <v>25</v>
      </c>
      <c r="K38" s="286" t="s">
        <v>169</v>
      </c>
      <c r="L38" s="156" t="s">
        <v>25</v>
      </c>
      <c r="M38" s="156" t="s">
        <v>392</v>
      </c>
      <c r="N38" s="156" t="s">
        <v>325</v>
      </c>
      <c r="O38" s="271" t="s">
        <v>325</v>
      </c>
      <c r="P38" s="156" t="s">
        <v>324</v>
      </c>
      <c r="Q38" s="261" t="s">
        <v>58</v>
      </c>
      <c r="R38" s="261" t="s">
        <v>393</v>
      </c>
      <c r="S38" s="156" t="s">
        <v>394</v>
      </c>
      <c r="T38" s="156" t="s">
        <v>395</v>
      </c>
      <c r="U38" s="156"/>
      <c r="V38" s="272"/>
    </row>
    <row r="39" spans="2:22" s="133" customFormat="1" ht="18" x14ac:dyDescent="0.25">
      <c r="B39" s="137">
        <v>29</v>
      </c>
      <c r="C39" s="259">
        <v>43144</v>
      </c>
      <c r="D39" s="217" t="s">
        <v>381</v>
      </c>
      <c r="E39" s="156">
        <v>34041</v>
      </c>
      <c r="F39" s="156">
        <v>91362</v>
      </c>
      <c r="G39" s="157">
        <v>60000</v>
      </c>
      <c r="H39" s="270" t="s">
        <v>396</v>
      </c>
      <c r="I39" s="261" t="s">
        <v>24</v>
      </c>
      <c r="J39" s="261" t="s">
        <v>25</v>
      </c>
      <c r="K39" s="286" t="s">
        <v>169</v>
      </c>
      <c r="L39" s="156" t="s">
        <v>25</v>
      </c>
      <c r="M39" s="156" t="s">
        <v>397</v>
      </c>
      <c r="N39" s="156" t="s">
        <v>398</v>
      </c>
      <c r="O39" s="271" t="s">
        <v>54</v>
      </c>
      <c r="P39" s="156" t="s">
        <v>81</v>
      </c>
      <c r="Q39" s="261" t="s">
        <v>399</v>
      </c>
      <c r="R39" s="261" t="s">
        <v>400</v>
      </c>
      <c r="S39" s="156" t="s">
        <v>221</v>
      </c>
      <c r="T39" s="156" t="s">
        <v>401</v>
      </c>
      <c r="U39" s="156"/>
      <c r="V39" s="272"/>
    </row>
    <row r="40" spans="2:22" s="133" customFormat="1" ht="18" x14ac:dyDescent="0.25">
      <c r="B40" s="137">
        <v>30</v>
      </c>
      <c r="C40" s="259">
        <v>43144</v>
      </c>
      <c r="D40" s="217" t="s">
        <v>381</v>
      </c>
      <c r="E40" s="156">
        <v>34067</v>
      </c>
      <c r="F40" s="156">
        <v>91363</v>
      </c>
      <c r="G40" s="157">
        <v>33000</v>
      </c>
      <c r="H40" s="270" t="s">
        <v>402</v>
      </c>
      <c r="I40" s="261" t="s">
        <v>24</v>
      </c>
      <c r="J40" s="261" t="s">
        <v>25</v>
      </c>
      <c r="K40" s="286" t="s">
        <v>169</v>
      </c>
      <c r="L40" s="156" t="s">
        <v>25</v>
      </c>
      <c r="M40" s="156" t="s">
        <v>397</v>
      </c>
      <c r="N40" s="156" t="s">
        <v>403</v>
      </c>
      <c r="O40" s="271" t="s">
        <v>54</v>
      </c>
      <c r="P40" s="156" t="s">
        <v>81</v>
      </c>
      <c r="Q40" s="156" t="s">
        <v>399</v>
      </c>
      <c r="R40" s="156" t="s">
        <v>404</v>
      </c>
      <c r="S40" s="156" t="s">
        <v>405</v>
      </c>
      <c r="T40" s="156" t="s">
        <v>406</v>
      </c>
      <c r="U40" s="156"/>
      <c r="V40" s="272"/>
    </row>
    <row r="41" spans="2:22" s="133" customFormat="1" ht="18" x14ac:dyDescent="0.25">
      <c r="B41" s="137">
        <v>31</v>
      </c>
      <c r="C41" s="259">
        <v>43144</v>
      </c>
      <c r="D41" s="217" t="s">
        <v>390</v>
      </c>
      <c r="E41" s="156">
        <v>34070</v>
      </c>
      <c r="F41" s="156">
        <v>80692</v>
      </c>
      <c r="G41" s="157">
        <v>33000</v>
      </c>
      <c r="H41" s="270" t="s">
        <v>407</v>
      </c>
      <c r="I41" s="261" t="s">
        <v>24</v>
      </c>
      <c r="J41" s="261" t="s">
        <v>25</v>
      </c>
      <c r="K41" s="286" t="s">
        <v>169</v>
      </c>
      <c r="L41" s="156" t="s">
        <v>25</v>
      </c>
      <c r="M41" s="156" t="s">
        <v>408</v>
      </c>
      <c r="N41" s="156" t="s">
        <v>403</v>
      </c>
      <c r="O41" s="271" t="s">
        <v>54</v>
      </c>
      <c r="P41" s="156" t="s">
        <v>81</v>
      </c>
      <c r="Q41" s="156" t="s">
        <v>58</v>
      </c>
      <c r="R41" s="156" t="s">
        <v>393</v>
      </c>
      <c r="S41" s="156" t="s">
        <v>58</v>
      </c>
      <c r="T41" s="156" t="s">
        <v>409</v>
      </c>
      <c r="U41" s="156"/>
      <c r="V41" s="272"/>
    </row>
    <row r="42" spans="2:22" s="133" customFormat="1" ht="18" x14ac:dyDescent="0.25">
      <c r="B42" s="137">
        <v>32</v>
      </c>
      <c r="C42" s="259">
        <v>43144</v>
      </c>
      <c r="D42" s="217" t="s">
        <v>410</v>
      </c>
      <c r="E42" s="156">
        <v>34068</v>
      </c>
      <c r="F42" s="156">
        <v>68461</v>
      </c>
      <c r="G42" s="157">
        <v>33000</v>
      </c>
      <c r="H42" s="270" t="s">
        <v>411</v>
      </c>
      <c r="I42" s="261" t="s">
        <v>24</v>
      </c>
      <c r="J42" s="261" t="s">
        <v>25</v>
      </c>
      <c r="K42" s="286" t="s">
        <v>169</v>
      </c>
      <c r="L42" s="156" t="s">
        <v>25</v>
      </c>
      <c r="M42" s="156" t="s">
        <v>412</v>
      </c>
      <c r="N42" s="156" t="s">
        <v>398</v>
      </c>
      <c r="O42" s="271" t="s">
        <v>54</v>
      </c>
      <c r="P42" s="156" t="s">
        <v>251</v>
      </c>
      <c r="Q42" s="156" t="s">
        <v>219</v>
      </c>
      <c r="R42" s="156" t="s">
        <v>413</v>
      </c>
      <c r="S42" s="156" t="s">
        <v>219</v>
      </c>
      <c r="T42" s="156" t="s">
        <v>414</v>
      </c>
      <c r="U42" s="156"/>
      <c r="V42" s="272"/>
    </row>
    <row r="43" spans="2:22" s="133" customFormat="1" ht="18" x14ac:dyDescent="0.25">
      <c r="B43" s="137">
        <v>33</v>
      </c>
      <c r="C43" s="259">
        <v>43144</v>
      </c>
      <c r="D43" s="217" t="s">
        <v>415</v>
      </c>
      <c r="E43" s="156">
        <v>34069</v>
      </c>
      <c r="F43" s="156">
        <v>100170</v>
      </c>
      <c r="G43" s="157">
        <v>33000</v>
      </c>
      <c r="H43" s="270" t="s">
        <v>416</v>
      </c>
      <c r="I43" s="261" t="s">
        <v>24</v>
      </c>
      <c r="J43" s="261" t="s">
        <v>25</v>
      </c>
      <c r="K43" s="286" t="s">
        <v>169</v>
      </c>
      <c r="L43" s="156" t="s">
        <v>25</v>
      </c>
      <c r="M43" s="156" t="s">
        <v>417</v>
      </c>
      <c r="N43" s="156" t="s">
        <v>398</v>
      </c>
      <c r="O43" s="271" t="s">
        <v>54</v>
      </c>
      <c r="P43" s="156" t="s">
        <v>81</v>
      </c>
      <c r="Q43" s="156" t="s">
        <v>418</v>
      </c>
      <c r="R43" s="156" t="s">
        <v>419</v>
      </c>
      <c r="S43" s="156" t="s">
        <v>420</v>
      </c>
      <c r="T43" s="156" t="s">
        <v>414</v>
      </c>
      <c r="U43" s="156"/>
      <c r="V43" s="272"/>
    </row>
    <row r="44" spans="2:22" s="133" customFormat="1" ht="18" x14ac:dyDescent="0.25">
      <c r="B44" s="137">
        <v>34</v>
      </c>
      <c r="C44" s="259">
        <v>43144</v>
      </c>
      <c r="D44" s="217" t="s">
        <v>421</v>
      </c>
      <c r="E44" s="156">
        <v>34071</v>
      </c>
      <c r="F44" s="156">
        <v>54834</v>
      </c>
      <c r="G44" s="157">
        <v>33000</v>
      </c>
      <c r="H44" s="270" t="s">
        <v>422</v>
      </c>
      <c r="I44" s="261" t="s">
        <v>24</v>
      </c>
      <c r="J44" s="261" t="s">
        <v>25</v>
      </c>
      <c r="K44" s="286" t="s">
        <v>169</v>
      </c>
      <c r="L44" s="156" t="s">
        <v>25</v>
      </c>
      <c r="M44" s="156" t="s">
        <v>423</v>
      </c>
      <c r="N44" s="156" t="s">
        <v>398</v>
      </c>
      <c r="O44" s="271" t="s">
        <v>54</v>
      </c>
      <c r="P44" s="156" t="s">
        <v>251</v>
      </c>
      <c r="Q44" s="156" t="s">
        <v>84</v>
      </c>
      <c r="R44" s="156" t="s">
        <v>424</v>
      </c>
      <c r="S44" s="156" t="s">
        <v>425</v>
      </c>
      <c r="T44" s="156" t="s">
        <v>426</v>
      </c>
      <c r="U44" s="156"/>
      <c r="V44" s="272"/>
    </row>
    <row r="45" spans="2:22" s="133" customFormat="1" ht="18" x14ac:dyDescent="0.25">
      <c r="B45" s="137">
        <v>35</v>
      </c>
      <c r="C45" s="259">
        <v>43144</v>
      </c>
      <c r="D45" s="217" t="s">
        <v>427</v>
      </c>
      <c r="E45" s="156">
        <v>34043</v>
      </c>
      <c r="F45" s="156">
        <v>32295</v>
      </c>
      <c r="G45" s="157">
        <v>33000</v>
      </c>
      <c r="H45" s="270" t="s">
        <v>428</v>
      </c>
      <c r="I45" s="261" t="s">
        <v>24</v>
      </c>
      <c r="J45" s="261" t="s">
        <v>25</v>
      </c>
      <c r="K45" s="286" t="s">
        <v>169</v>
      </c>
      <c r="L45" s="156" t="s">
        <v>25</v>
      </c>
      <c r="M45" s="156" t="s">
        <v>429</v>
      </c>
      <c r="N45" s="156" t="s">
        <v>403</v>
      </c>
      <c r="O45" s="271" t="s">
        <v>54</v>
      </c>
      <c r="P45" s="156" t="s">
        <v>81</v>
      </c>
      <c r="Q45" s="156" t="s">
        <v>121</v>
      </c>
      <c r="R45" s="156" t="s">
        <v>430</v>
      </c>
      <c r="S45" s="156" t="s">
        <v>261</v>
      </c>
      <c r="T45" s="156" t="s">
        <v>431</v>
      </c>
      <c r="U45" s="156"/>
      <c r="V45" s="272"/>
    </row>
    <row r="46" spans="2:22" s="133" customFormat="1" ht="18" x14ac:dyDescent="0.25">
      <c r="B46" s="137">
        <v>36</v>
      </c>
      <c r="C46" s="259">
        <v>43144</v>
      </c>
      <c r="D46" s="217" t="s">
        <v>366</v>
      </c>
      <c r="E46" s="156">
        <v>34037</v>
      </c>
      <c r="F46" s="156">
        <v>264822</v>
      </c>
      <c r="G46" s="157">
        <v>45000</v>
      </c>
      <c r="H46" s="270" t="s">
        <v>432</v>
      </c>
      <c r="I46" s="261" t="s">
        <v>24</v>
      </c>
      <c r="J46" s="261" t="s">
        <v>25</v>
      </c>
      <c r="K46" s="286" t="s">
        <v>169</v>
      </c>
      <c r="L46" s="156" t="s">
        <v>25</v>
      </c>
      <c r="M46" s="156" t="s">
        <v>392</v>
      </c>
      <c r="N46" s="156" t="s">
        <v>324</v>
      </c>
      <c r="O46" s="271" t="s">
        <v>325</v>
      </c>
      <c r="P46" s="156" t="s">
        <v>324</v>
      </c>
      <c r="Q46" s="261" t="s">
        <v>433</v>
      </c>
      <c r="R46" s="261" t="s">
        <v>434</v>
      </c>
      <c r="S46" s="156" t="s">
        <v>435</v>
      </c>
      <c r="T46" s="156" t="s">
        <v>436</v>
      </c>
      <c r="U46" s="156"/>
      <c r="V46" s="272"/>
    </row>
    <row r="47" spans="2:22" s="133" customFormat="1" ht="18" x14ac:dyDescent="0.25">
      <c r="B47" s="137">
        <v>37</v>
      </c>
      <c r="C47" s="259">
        <v>43144</v>
      </c>
      <c r="D47" s="217" t="s">
        <v>366</v>
      </c>
      <c r="E47" s="156">
        <v>34031</v>
      </c>
      <c r="F47" s="156">
        <v>264821</v>
      </c>
      <c r="G47" s="157">
        <v>50000</v>
      </c>
      <c r="H47" s="270" t="s">
        <v>437</v>
      </c>
      <c r="I47" s="261" t="s">
        <v>24</v>
      </c>
      <c r="J47" s="261" t="s">
        <v>25</v>
      </c>
      <c r="K47" s="286" t="s">
        <v>169</v>
      </c>
      <c r="L47" s="156" t="s">
        <v>25</v>
      </c>
      <c r="M47" s="156" t="s">
        <v>392</v>
      </c>
      <c r="N47" s="156" t="s">
        <v>324</v>
      </c>
      <c r="O47" s="271" t="s">
        <v>325</v>
      </c>
      <c r="P47" s="156" t="s">
        <v>324</v>
      </c>
      <c r="Q47" s="261" t="s">
        <v>438</v>
      </c>
      <c r="R47" s="261" t="s">
        <v>439</v>
      </c>
      <c r="S47" s="156" t="s">
        <v>440</v>
      </c>
      <c r="T47" s="156" t="s">
        <v>441</v>
      </c>
      <c r="U47" s="156"/>
      <c r="V47" s="272"/>
    </row>
    <row r="48" spans="2:22" s="133" customFormat="1" ht="18" x14ac:dyDescent="0.25">
      <c r="B48" s="137">
        <v>38</v>
      </c>
      <c r="C48" s="259">
        <v>43144</v>
      </c>
      <c r="D48" s="217" t="s">
        <v>442</v>
      </c>
      <c r="E48" s="156">
        <v>34035</v>
      </c>
      <c r="F48" s="156">
        <v>264826</v>
      </c>
      <c r="G48" s="157">
        <v>40000</v>
      </c>
      <c r="H48" s="270" t="s">
        <v>443</v>
      </c>
      <c r="I48" s="261" t="s">
        <v>24</v>
      </c>
      <c r="J48" s="261" t="s">
        <v>25</v>
      </c>
      <c r="K48" s="286" t="s">
        <v>169</v>
      </c>
      <c r="L48" s="156" t="s">
        <v>25</v>
      </c>
      <c r="M48" s="156" t="s">
        <v>412</v>
      </c>
      <c r="N48" s="156" t="s">
        <v>251</v>
      </c>
      <c r="O48" s="271" t="s">
        <v>54</v>
      </c>
      <c r="P48" s="156" t="s">
        <v>251</v>
      </c>
      <c r="Q48" s="261" t="s">
        <v>387</v>
      </c>
      <c r="R48" s="261" t="s">
        <v>388</v>
      </c>
      <c r="S48" s="156" t="s">
        <v>444</v>
      </c>
      <c r="T48" s="156" t="s">
        <v>445</v>
      </c>
      <c r="U48" s="156"/>
      <c r="V48" s="272"/>
    </row>
    <row r="49" spans="2:22" s="133" customFormat="1" ht="18" x14ac:dyDescent="0.25">
      <c r="B49" s="137">
        <v>39</v>
      </c>
      <c r="C49" s="259">
        <v>43144</v>
      </c>
      <c r="D49" s="217" t="s">
        <v>366</v>
      </c>
      <c r="E49" s="156">
        <v>34029</v>
      </c>
      <c r="F49" s="156">
        <v>264825</v>
      </c>
      <c r="G49" s="157">
        <v>45000</v>
      </c>
      <c r="H49" s="270" t="s">
        <v>446</v>
      </c>
      <c r="I49" s="261" t="s">
        <v>24</v>
      </c>
      <c r="J49" s="261" t="s">
        <v>25</v>
      </c>
      <c r="K49" s="286" t="s">
        <v>169</v>
      </c>
      <c r="L49" s="156" t="s">
        <v>25</v>
      </c>
      <c r="M49" s="156" t="s">
        <v>392</v>
      </c>
      <c r="N49" s="156" t="s">
        <v>324</v>
      </c>
      <c r="O49" s="271" t="s">
        <v>325</v>
      </c>
      <c r="P49" s="156" t="s">
        <v>324</v>
      </c>
      <c r="Q49" s="261" t="s">
        <v>198</v>
      </c>
      <c r="R49" s="261" t="s">
        <v>199</v>
      </c>
      <c r="S49" s="156" t="s">
        <v>241</v>
      </c>
      <c r="T49" s="156" t="s">
        <v>447</v>
      </c>
      <c r="U49" s="156"/>
      <c r="V49" s="272"/>
    </row>
    <row r="50" spans="2:22" s="133" customFormat="1" ht="36" x14ac:dyDescent="0.25">
      <c r="B50" s="137">
        <v>40</v>
      </c>
      <c r="C50" s="259">
        <v>43144</v>
      </c>
      <c r="D50" s="217" t="s">
        <v>373</v>
      </c>
      <c r="E50" s="156">
        <v>34038</v>
      </c>
      <c r="F50" s="156">
        <v>264815</v>
      </c>
      <c r="G50" s="157">
        <v>40000</v>
      </c>
      <c r="H50" s="270" t="s">
        <v>448</v>
      </c>
      <c r="I50" s="261" t="s">
        <v>24</v>
      </c>
      <c r="J50" s="261" t="s">
        <v>25</v>
      </c>
      <c r="K50" s="286" t="s">
        <v>169</v>
      </c>
      <c r="L50" s="156" t="s">
        <v>25</v>
      </c>
      <c r="M50" s="156" t="s">
        <v>449</v>
      </c>
      <c r="N50" s="156" t="s">
        <v>376</v>
      </c>
      <c r="O50" s="271" t="s">
        <v>450</v>
      </c>
      <c r="P50" s="156" t="s">
        <v>377</v>
      </c>
      <c r="Q50" s="261" t="s">
        <v>451</v>
      </c>
      <c r="R50" s="261" t="s">
        <v>452</v>
      </c>
      <c r="S50" s="156" t="s">
        <v>221</v>
      </c>
      <c r="T50" s="156" t="s">
        <v>453</v>
      </c>
      <c r="U50" s="156"/>
      <c r="V50" s="272"/>
    </row>
    <row r="51" spans="2:22" s="133" customFormat="1" ht="18.75" thickBot="1" x14ac:dyDescent="0.3">
      <c r="B51" s="195">
        <v>41</v>
      </c>
      <c r="C51" s="273">
        <v>43144</v>
      </c>
      <c r="D51" s="229" t="s">
        <v>366</v>
      </c>
      <c r="E51" s="199">
        <v>34063</v>
      </c>
      <c r="F51" s="199">
        <v>264824</v>
      </c>
      <c r="G51" s="200">
        <v>45000</v>
      </c>
      <c r="H51" s="274" t="s">
        <v>454</v>
      </c>
      <c r="I51" s="275" t="s">
        <v>24</v>
      </c>
      <c r="J51" s="275" t="s">
        <v>25</v>
      </c>
      <c r="K51" s="289" t="s">
        <v>169</v>
      </c>
      <c r="L51" s="289" t="s">
        <v>25</v>
      </c>
      <c r="M51" s="199" t="s">
        <v>392</v>
      </c>
      <c r="N51" s="199" t="s">
        <v>324</v>
      </c>
      <c r="O51" s="276" t="s">
        <v>325</v>
      </c>
      <c r="P51" s="199" t="s">
        <v>324</v>
      </c>
      <c r="Q51" s="275" t="s">
        <v>455</v>
      </c>
      <c r="R51" s="275" t="s">
        <v>439</v>
      </c>
      <c r="S51" s="199" t="s">
        <v>456</v>
      </c>
      <c r="T51" s="199" t="s">
        <v>457</v>
      </c>
      <c r="U51" s="199"/>
      <c r="V51" s="277"/>
    </row>
    <row r="52" spans="2:22" s="133" customFormat="1" ht="18.75" thickBot="1" x14ac:dyDescent="0.3">
      <c r="B52" s="251"/>
      <c r="C52" s="312"/>
      <c r="D52" s="278"/>
      <c r="E52" s="166"/>
      <c r="F52" s="166"/>
      <c r="G52" s="167"/>
      <c r="H52" s="141"/>
      <c r="I52" s="294"/>
      <c r="J52" s="261"/>
      <c r="K52" s="286"/>
      <c r="L52" s="149"/>
      <c r="M52" s="149"/>
      <c r="N52" s="149"/>
      <c r="O52" s="149"/>
      <c r="P52" s="149"/>
      <c r="Q52" s="261"/>
      <c r="R52" s="261"/>
      <c r="S52" s="149"/>
      <c r="T52" s="149"/>
      <c r="U52" s="140"/>
      <c r="V52" s="147"/>
    </row>
    <row r="53" spans="2:22" s="47" customFormat="1" ht="21.75" thickBot="1" x14ac:dyDescent="0.35">
      <c r="B53" s="619" t="s">
        <v>650</v>
      </c>
      <c r="C53" s="620"/>
      <c r="D53" s="620"/>
      <c r="E53" s="621"/>
      <c r="F53" s="453"/>
      <c r="G53" s="455">
        <f>SUM(G34:G52)</f>
        <v>773000</v>
      </c>
      <c r="H53" s="445"/>
      <c r="I53" s="401"/>
      <c r="J53" s="402"/>
      <c r="K53" s="446"/>
      <c r="L53" s="395"/>
      <c r="M53" s="395"/>
      <c r="N53" s="395"/>
      <c r="O53" s="395"/>
      <c r="P53" s="395"/>
      <c r="Q53" s="402"/>
      <c r="R53" s="402"/>
      <c r="S53" s="395"/>
      <c r="T53" s="395"/>
      <c r="U53" s="398"/>
      <c r="V53" s="400"/>
    </row>
    <row r="54" spans="2:22" s="47" customFormat="1" ht="21.75" thickBot="1" x14ac:dyDescent="0.35">
      <c r="B54" s="606" t="s">
        <v>458</v>
      </c>
      <c r="C54" s="607"/>
      <c r="D54" s="607"/>
      <c r="E54" s="623"/>
      <c r="F54" s="451"/>
      <c r="G54" s="452">
        <f>SUM(G32,G53)</f>
        <v>1730000</v>
      </c>
      <c r="H54" s="445"/>
      <c r="I54" s="401"/>
      <c r="J54" s="402"/>
      <c r="K54" s="446"/>
      <c r="L54" s="395"/>
      <c r="M54" s="395"/>
      <c r="N54" s="395"/>
      <c r="O54" s="395"/>
      <c r="P54" s="395"/>
      <c r="Q54" s="402"/>
      <c r="R54" s="402"/>
      <c r="S54" s="395"/>
      <c r="T54" s="395"/>
      <c r="U54" s="398"/>
      <c r="V54" s="400"/>
    </row>
    <row r="55" spans="2:22" s="47" customFormat="1" ht="24" thickBot="1" x14ac:dyDescent="0.35">
      <c r="B55" s="447"/>
      <c r="C55" s="448"/>
      <c r="D55" s="449" t="s">
        <v>36</v>
      </c>
      <c r="E55" s="450"/>
      <c r="F55" s="454"/>
      <c r="G55" s="456">
        <f>G6-G54</f>
        <v>1846663</v>
      </c>
      <c r="H55" s="445"/>
      <c r="I55" s="401"/>
      <c r="J55" s="402"/>
      <c r="K55" s="446"/>
      <c r="L55" s="395"/>
      <c r="M55" s="395"/>
      <c r="N55" s="395"/>
      <c r="O55" s="395"/>
      <c r="P55" s="395"/>
      <c r="Q55" s="402"/>
      <c r="R55" s="402"/>
      <c r="S55" s="395"/>
      <c r="T55" s="395"/>
      <c r="U55" s="398"/>
      <c r="V55" s="400"/>
    </row>
    <row r="56" spans="2:22" s="133" customFormat="1" ht="18" x14ac:dyDescent="0.25">
      <c r="B56" s="206"/>
      <c r="C56" s="313"/>
      <c r="D56" s="293"/>
      <c r="E56" s="176"/>
      <c r="F56" s="176"/>
      <c r="G56" s="177"/>
      <c r="H56" s="141"/>
      <c r="I56" s="294"/>
      <c r="J56" s="261"/>
      <c r="K56" s="286"/>
      <c r="L56" s="149"/>
      <c r="M56" s="149"/>
      <c r="N56" s="149"/>
      <c r="O56" s="149"/>
      <c r="P56" s="149"/>
      <c r="Q56" s="261"/>
      <c r="R56" s="261"/>
      <c r="S56" s="149"/>
      <c r="T56" s="149"/>
      <c r="U56" s="140"/>
      <c r="V56" s="147"/>
    </row>
  </sheetData>
  <mergeCells count="20">
    <mergeCell ref="S4:T4"/>
    <mergeCell ref="B53:E53"/>
    <mergeCell ref="C32:F32"/>
    <mergeCell ref="B54:E54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  <mergeCell ref="K4:K5"/>
    <mergeCell ref="L4:L5"/>
    <mergeCell ref="M4:P4"/>
    <mergeCell ref="Q4:R4"/>
  </mergeCells>
  <conditionalFormatting sqref="E6">
    <cfRule type="duplicateValues" dxfId="104" priority="12"/>
  </conditionalFormatting>
  <conditionalFormatting sqref="E6">
    <cfRule type="duplicateValues" dxfId="103" priority="10"/>
    <cfRule type="duplicateValues" dxfId="102" priority="11"/>
  </conditionalFormatting>
  <conditionalFormatting sqref="E56">
    <cfRule type="duplicateValues" dxfId="101" priority="9"/>
  </conditionalFormatting>
  <conditionalFormatting sqref="E56">
    <cfRule type="duplicateValues" dxfId="100" priority="7"/>
    <cfRule type="duplicateValues" dxfId="99" priority="8"/>
  </conditionalFormatting>
  <conditionalFormatting sqref="F6">
    <cfRule type="duplicateValues" dxfId="98" priority="6"/>
  </conditionalFormatting>
  <conditionalFormatting sqref="F6">
    <cfRule type="duplicateValues" dxfId="97" priority="4"/>
    <cfRule type="duplicateValues" dxfId="96" priority="5"/>
  </conditionalFormatting>
  <conditionalFormatting sqref="F56">
    <cfRule type="duplicateValues" dxfId="95" priority="3"/>
  </conditionalFormatting>
  <conditionalFormatting sqref="F56">
    <cfRule type="duplicateValues" dxfId="94" priority="1"/>
    <cfRule type="duplicateValues" dxfId="93" priority="2"/>
  </conditionalFormatting>
  <conditionalFormatting sqref="E55 E34:E52 E7:E31">
    <cfRule type="duplicateValues" dxfId="92" priority="13"/>
  </conditionalFormatting>
  <conditionalFormatting sqref="E55 E34:E52 E7:E31">
    <cfRule type="duplicateValues" dxfId="91" priority="14"/>
    <cfRule type="duplicateValues" dxfId="90" priority="15"/>
  </conditionalFormatting>
  <conditionalFormatting sqref="F34:F55 F7:F31">
    <cfRule type="duplicateValues" dxfId="89" priority="28"/>
  </conditionalFormatting>
  <conditionalFormatting sqref="F34:F55 F7:F31">
    <cfRule type="duplicateValues" dxfId="88" priority="31"/>
    <cfRule type="duplicateValues" dxfId="87" priority="32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A10" zoomScale="55" zoomScaleNormal="55" workbookViewId="0">
      <selection activeCell="J12" sqref="J12"/>
    </sheetView>
  </sheetViews>
  <sheetFormatPr defaultColWidth="15.7109375" defaultRowHeight="15" x14ac:dyDescent="0.25"/>
  <cols>
    <col min="2" max="2" width="11" customWidth="1"/>
    <col min="3" max="3" width="20.7109375" customWidth="1"/>
    <col min="4" max="4" width="19.85546875" customWidth="1"/>
    <col min="7" max="7" width="20.140625" customWidth="1"/>
    <col min="8" max="8" width="16.7109375" customWidth="1"/>
    <col min="13" max="13" width="24.5703125" customWidth="1"/>
  </cols>
  <sheetData>
    <row r="1" spans="2:22" ht="15.75" thickBot="1" x14ac:dyDescent="0.3"/>
    <row r="2" spans="2:22" s="295" customFormat="1" ht="27" x14ac:dyDescent="0.25">
      <c r="B2" s="591" t="s">
        <v>661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3"/>
    </row>
    <row r="3" spans="2:22" s="295" customFormat="1" ht="27.75" thickBot="1" x14ac:dyDescent="0.3">
      <c r="B3" s="616" t="s">
        <v>651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8"/>
    </row>
    <row r="4" spans="2:22" s="133" customFormat="1" ht="30" customHeight="1" x14ac:dyDescent="0.25">
      <c r="B4" s="569" t="s">
        <v>1</v>
      </c>
      <c r="C4" s="555" t="s">
        <v>2</v>
      </c>
      <c r="D4" s="555" t="s">
        <v>3</v>
      </c>
      <c r="E4" s="555" t="s">
        <v>4</v>
      </c>
      <c r="F4" s="555" t="s">
        <v>5</v>
      </c>
      <c r="G4" s="555" t="s">
        <v>6</v>
      </c>
      <c r="H4" s="555" t="s">
        <v>7</v>
      </c>
      <c r="I4" s="557" t="s">
        <v>8</v>
      </c>
      <c r="J4" s="555" t="s">
        <v>9</v>
      </c>
      <c r="K4" s="555" t="s">
        <v>10</v>
      </c>
      <c r="L4" s="555" t="s">
        <v>11</v>
      </c>
      <c r="M4" s="557" t="s">
        <v>12</v>
      </c>
      <c r="N4" s="557"/>
      <c r="O4" s="557"/>
      <c r="P4" s="557"/>
      <c r="Q4" s="555" t="s">
        <v>13</v>
      </c>
      <c r="R4" s="555"/>
      <c r="S4" s="557" t="s">
        <v>14</v>
      </c>
      <c r="T4" s="557"/>
      <c r="U4" s="557" t="s">
        <v>15</v>
      </c>
      <c r="V4" s="572"/>
    </row>
    <row r="5" spans="2:22" s="133" customFormat="1" ht="64.5" customHeight="1" thickBot="1" x14ac:dyDescent="0.3">
      <c r="B5" s="570"/>
      <c r="C5" s="556"/>
      <c r="D5" s="556"/>
      <c r="E5" s="556"/>
      <c r="F5" s="556"/>
      <c r="G5" s="556"/>
      <c r="H5" s="556"/>
      <c r="I5" s="571"/>
      <c r="J5" s="556"/>
      <c r="K5" s="556"/>
      <c r="L5" s="556"/>
      <c r="M5" s="212" t="s">
        <v>16</v>
      </c>
      <c r="N5" s="213" t="s">
        <v>17</v>
      </c>
      <c r="O5" s="213" t="s">
        <v>18</v>
      </c>
      <c r="P5" s="213" t="s">
        <v>116</v>
      </c>
      <c r="Q5" s="212" t="s">
        <v>20</v>
      </c>
      <c r="R5" s="212" t="s">
        <v>21</v>
      </c>
      <c r="S5" s="212" t="s">
        <v>20</v>
      </c>
      <c r="T5" s="212" t="s">
        <v>21</v>
      </c>
      <c r="U5" s="212" t="s">
        <v>20</v>
      </c>
      <c r="V5" s="214" t="s">
        <v>21</v>
      </c>
    </row>
    <row r="6" spans="2:22" s="133" customFormat="1" ht="26.25" customHeight="1" x14ac:dyDescent="0.25">
      <c r="B6" s="206"/>
      <c r="C6" s="627" t="s">
        <v>22</v>
      </c>
      <c r="D6" s="628"/>
      <c r="E6" s="629"/>
      <c r="F6" s="208"/>
      <c r="G6" s="177">
        <v>1846663</v>
      </c>
      <c r="H6" s="178"/>
      <c r="I6" s="209"/>
      <c r="J6" s="209"/>
      <c r="K6" s="210"/>
      <c r="L6" s="175"/>
      <c r="M6" s="175"/>
      <c r="N6" s="175"/>
      <c r="O6" s="175"/>
      <c r="P6" s="175"/>
      <c r="Q6" s="211"/>
      <c r="R6" s="211"/>
      <c r="S6" s="175"/>
      <c r="T6" s="175"/>
      <c r="U6" s="175"/>
      <c r="V6" s="181"/>
    </row>
    <row r="7" spans="2:22" s="133" customFormat="1" ht="18.75" thickBot="1" x14ac:dyDescent="0.3">
      <c r="B7" s="162"/>
      <c r="C7" s="163"/>
      <c r="D7" s="164"/>
      <c r="E7" s="165"/>
      <c r="F7" s="166"/>
      <c r="G7" s="167"/>
      <c r="H7" s="168"/>
      <c r="I7" s="169"/>
      <c r="J7" s="151"/>
      <c r="K7" s="170"/>
      <c r="L7" s="165"/>
      <c r="M7" s="165"/>
      <c r="O7" s="165"/>
      <c r="P7" s="165"/>
      <c r="Q7" s="171"/>
      <c r="R7" s="171"/>
      <c r="S7" s="165"/>
      <c r="T7" s="165"/>
      <c r="U7" s="165"/>
      <c r="V7" s="172"/>
    </row>
    <row r="8" spans="2:22" s="324" customFormat="1" ht="36" x14ac:dyDescent="0.25">
      <c r="B8" s="340">
        <v>1</v>
      </c>
      <c r="C8" s="341">
        <v>43145</v>
      </c>
      <c r="D8" s="342" t="s">
        <v>216</v>
      </c>
      <c r="E8" s="342">
        <v>34049</v>
      </c>
      <c r="F8" s="342">
        <v>3466719</v>
      </c>
      <c r="G8" s="343">
        <v>33000</v>
      </c>
      <c r="H8" s="344" t="s">
        <v>217</v>
      </c>
      <c r="I8" s="345" t="s">
        <v>24</v>
      </c>
      <c r="J8" s="346" t="s">
        <v>25</v>
      </c>
      <c r="K8" s="347" t="s">
        <v>31</v>
      </c>
      <c r="L8" s="342" t="s">
        <v>25</v>
      </c>
      <c r="M8" s="342" t="s">
        <v>218</v>
      </c>
      <c r="N8" s="342" t="s">
        <v>72</v>
      </c>
      <c r="O8" s="348" t="s">
        <v>54</v>
      </c>
      <c r="P8" s="342" t="s">
        <v>72</v>
      </c>
      <c r="Q8" s="342" t="s">
        <v>219</v>
      </c>
      <c r="R8" s="342" t="s">
        <v>220</v>
      </c>
      <c r="S8" s="342" t="s">
        <v>221</v>
      </c>
      <c r="T8" s="342" t="s">
        <v>222</v>
      </c>
      <c r="U8" s="342"/>
      <c r="V8" s="349"/>
    </row>
    <row r="9" spans="2:22" s="324" customFormat="1" ht="36" x14ac:dyDescent="0.25">
      <c r="B9" s="322">
        <f t="shared" ref="B9:B10" si="0">B8+1</f>
        <v>2</v>
      </c>
      <c r="C9" s="318">
        <v>43145</v>
      </c>
      <c r="D9" s="316" t="s">
        <v>223</v>
      </c>
      <c r="E9" s="316">
        <v>34050</v>
      </c>
      <c r="F9" s="316">
        <v>3466935</v>
      </c>
      <c r="G9" s="317">
        <v>40000</v>
      </c>
      <c r="H9" s="319" t="s">
        <v>224</v>
      </c>
      <c r="I9" s="323" t="s">
        <v>24</v>
      </c>
      <c r="J9" s="350" t="s">
        <v>25</v>
      </c>
      <c r="K9" s="325" t="s">
        <v>31</v>
      </c>
      <c r="L9" s="316" t="s">
        <v>25</v>
      </c>
      <c r="M9" s="316" t="s">
        <v>225</v>
      </c>
      <c r="N9" s="316" t="s">
        <v>226</v>
      </c>
      <c r="O9" s="320" t="s">
        <v>54</v>
      </c>
      <c r="P9" s="316" t="s">
        <v>227</v>
      </c>
      <c r="Q9" s="316" t="s">
        <v>228</v>
      </c>
      <c r="R9" s="316" t="s">
        <v>131</v>
      </c>
      <c r="S9" s="316" t="s">
        <v>66</v>
      </c>
      <c r="T9" s="316" t="s">
        <v>229</v>
      </c>
      <c r="U9" s="316"/>
      <c r="V9" s="321"/>
    </row>
    <row r="10" spans="2:22" s="324" customFormat="1" ht="36" x14ac:dyDescent="0.25">
      <c r="B10" s="322">
        <f t="shared" si="0"/>
        <v>3</v>
      </c>
      <c r="C10" s="318">
        <v>43145</v>
      </c>
      <c r="D10" s="316" t="s">
        <v>230</v>
      </c>
      <c r="E10" s="316">
        <v>34075</v>
      </c>
      <c r="F10" s="316">
        <v>3466900</v>
      </c>
      <c r="G10" s="317">
        <v>45000</v>
      </c>
      <c r="H10" s="319" t="s">
        <v>231</v>
      </c>
      <c r="I10" s="323" t="s">
        <v>24</v>
      </c>
      <c r="J10" s="350" t="s">
        <v>25</v>
      </c>
      <c r="K10" s="325" t="s">
        <v>31</v>
      </c>
      <c r="L10" s="316" t="s">
        <v>25</v>
      </c>
      <c r="M10" s="316" t="s">
        <v>232</v>
      </c>
      <c r="N10" s="316" t="s">
        <v>97</v>
      </c>
      <c r="O10" s="320" t="s">
        <v>54</v>
      </c>
      <c r="P10" s="316" t="s">
        <v>97</v>
      </c>
      <c r="Q10" s="316" t="s">
        <v>163</v>
      </c>
      <c r="R10" s="316" t="s">
        <v>164</v>
      </c>
      <c r="S10" s="316" t="s">
        <v>233</v>
      </c>
      <c r="T10" s="316" t="s">
        <v>234</v>
      </c>
      <c r="U10" s="316"/>
      <c r="V10" s="321"/>
    </row>
    <row r="11" spans="2:22" s="324" customFormat="1" ht="36" x14ac:dyDescent="0.25">
      <c r="B11" s="322">
        <v>4</v>
      </c>
      <c r="C11" s="318">
        <v>43145</v>
      </c>
      <c r="D11" s="316" t="s">
        <v>230</v>
      </c>
      <c r="E11" s="316">
        <v>34077</v>
      </c>
      <c r="F11" s="316">
        <v>3466835</v>
      </c>
      <c r="G11" s="317">
        <v>40000</v>
      </c>
      <c r="H11" s="319" t="s">
        <v>235</v>
      </c>
      <c r="I11" s="323" t="s">
        <v>24</v>
      </c>
      <c r="J11" s="350" t="s">
        <v>25</v>
      </c>
      <c r="K11" s="325" t="s">
        <v>31</v>
      </c>
      <c r="L11" s="316" t="s">
        <v>25</v>
      </c>
      <c r="M11" s="316" t="s">
        <v>232</v>
      </c>
      <c r="N11" s="316" t="s">
        <v>97</v>
      </c>
      <c r="O11" s="320" t="s">
        <v>54</v>
      </c>
      <c r="P11" s="316" t="s">
        <v>97</v>
      </c>
      <c r="Q11" s="316" t="s">
        <v>163</v>
      </c>
      <c r="R11" s="316" t="s">
        <v>164</v>
      </c>
      <c r="S11" s="316" t="s">
        <v>236</v>
      </c>
      <c r="T11" s="316" t="s">
        <v>237</v>
      </c>
      <c r="U11" s="316"/>
      <c r="V11" s="321"/>
    </row>
    <row r="12" spans="2:22" s="324" customFormat="1" ht="36" x14ac:dyDescent="0.25">
      <c r="B12" s="322">
        <v>5</v>
      </c>
      <c r="C12" s="318">
        <v>43145</v>
      </c>
      <c r="D12" s="316" t="s">
        <v>167</v>
      </c>
      <c r="E12" s="316">
        <v>34076</v>
      </c>
      <c r="F12" s="316">
        <v>3466831</v>
      </c>
      <c r="G12" s="317">
        <v>45000</v>
      </c>
      <c r="H12" s="319" t="s">
        <v>238</v>
      </c>
      <c r="I12" s="323" t="s">
        <v>24</v>
      </c>
      <c r="J12" s="350" t="s">
        <v>25</v>
      </c>
      <c r="K12" s="325" t="s">
        <v>31</v>
      </c>
      <c r="L12" s="316" t="s">
        <v>25</v>
      </c>
      <c r="M12" s="316" t="s">
        <v>239</v>
      </c>
      <c r="N12" s="316" t="s">
        <v>55</v>
      </c>
      <c r="O12" s="320" t="s">
        <v>54</v>
      </c>
      <c r="P12" s="316" t="s">
        <v>55</v>
      </c>
      <c r="Q12" s="316" t="s">
        <v>177</v>
      </c>
      <c r="R12" s="316" t="s">
        <v>240</v>
      </c>
      <c r="S12" s="316" t="s">
        <v>241</v>
      </c>
      <c r="T12" s="316" t="s">
        <v>242</v>
      </c>
      <c r="U12" s="316"/>
      <c r="V12" s="321"/>
    </row>
    <row r="13" spans="2:22" s="324" customFormat="1" ht="36.75" thickBot="1" x14ac:dyDescent="0.3">
      <c r="B13" s="351">
        <v>6</v>
      </c>
      <c r="C13" s="352">
        <v>43145</v>
      </c>
      <c r="D13" s="353" t="s">
        <v>243</v>
      </c>
      <c r="E13" s="353">
        <v>34078</v>
      </c>
      <c r="F13" s="353">
        <v>3460537</v>
      </c>
      <c r="G13" s="354">
        <v>50000</v>
      </c>
      <c r="H13" s="355" t="s">
        <v>244</v>
      </c>
      <c r="I13" s="356" t="s">
        <v>24</v>
      </c>
      <c r="J13" s="357" t="s">
        <v>25</v>
      </c>
      <c r="K13" s="358" t="s">
        <v>31</v>
      </c>
      <c r="L13" s="353" t="s">
        <v>25</v>
      </c>
      <c r="M13" s="353" t="s">
        <v>245</v>
      </c>
      <c r="N13" s="353" t="s">
        <v>97</v>
      </c>
      <c r="O13" s="359" t="s">
        <v>54</v>
      </c>
      <c r="P13" s="353" t="s">
        <v>97</v>
      </c>
      <c r="Q13" s="353" t="s">
        <v>121</v>
      </c>
      <c r="R13" s="353" t="s">
        <v>246</v>
      </c>
      <c r="S13" s="353" t="s">
        <v>247</v>
      </c>
      <c r="T13" s="353" t="s">
        <v>248</v>
      </c>
      <c r="U13" s="353"/>
      <c r="V13" s="360"/>
    </row>
    <row r="14" spans="2:22" s="324" customFormat="1" ht="18.75" thickBot="1" x14ac:dyDescent="0.3">
      <c r="B14" s="332"/>
      <c r="C14" s="333"/>
      <c r="D14" s="334"/>
      <c r="E14" s="334"/>
      <c r="F14" s="334"/>
      <c r="G14" s="335"/>
      <c r="H14" s="336"/>
      <c r="I14" s="337"/>
      <c r="K14" s="338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39"/>
    </row>
    <row r="15" spans="2:22" s="324" customFormat="1" ht="36" customHeight="1" thickBot="1" x14ac:dyDescent="0.3">
      <c r="B15" s="624" t="s">
        <v>652</v>
      </c>
      <c r="C15" s="625"/>
      <c r="D15" s="625"/>
      <c r="E15" s="626"/>
      <c r="F15" s="330"/>
      <c r="G15" s="331">
        <f>SUM(G8:G14)</f>
        <v>253000</v>
      </c>
      <c r="H15" s="327"/>
      <c r="I15" s="323"/>
      <c r="J15" s="323"/>
      <c r="K15" s="325"/>
      <c r="L15" s="316"/>
      <c r="M15" s="316"/>
      <c r="N15" s="316"/>
      <c r="O15" s="316"/>
      <c r="P15" s="316"/>
      <c r="Q15" s="323"/>
      <c r="R15" s="323"/>
      <c r="S15" s="316"/>
      <c r="T15" s="316"/>
      <c r="U15" s="316"/>
      <c r="V15" s="321"/>
    </row>
    <row r="16" spans="2:22" s="324" customFormat="1" ht="36" customHeight="1" thickBot="1" x14ac:dyDescent="0.3">
      <c r="B16" s="361"/>
      <c r="C16" s="362"/>
      <c r="D16" s="362"/>
      <c r="E16" s="363"/>
      <c r="F16" s="364"/>
      <c r="G16" s="365"/>
      <c r="H16" s="367"/>
      <c r="I16" s="368"/>
      <c r="J16" s="368"/>
      <c r="K16" s="369"/>
      <c r="L16" s="328"/>
      <c r="M16" s="328"/>
      <c r="N16" s="328"/>
      <c r="O16" s="366"/>
      <c r="P16" s="328"/>
      <c r="Q16" s="368"/>
      <c r="R16" s="368"/>
      <c r="S16" s="328"/>
      <c r="T16" s="328"/>
      <c r="U16" s="328"/>
      <c r="V16" s="370"/>
    </row>
    <row r="17" spans="1:22" s="324" customFormat="1" ht="36" x14ac:dyDescent="0.25">
      <c r="B17" s="340">
        <v>7</v>
      </c>
      <c r="C17" s="341">
        <v>43145</v>
      </c>
      <c r="D17" s="342" t="s">
        <v>193</v>
      </c>
      <c r="E17" s="342">
        <v>34047</v>
      </c>
      <c r="F17" s="342">
        <v>264827</v>
      </c>
      <c r="G17" s="343">
        <v>40000</v>
      </c>
      <c r="H17" s="344" t="s">
        <v>249</v>
      </c>
      <c r="I17" s="345" t="s">
        <v>24</v>
      </c>
      <c r="J17" s="345" t="s">
        <v>25</v>
      </c>
      <c r="K17" s="371" t="s">
        <v>169</v>
      </c>
      <c r="L17" s="342" t="s">
        <v>25</v>
      </c>
      <c r="M17" s="342" t="s">
        <v>250</v>
      </c>
      <c r="N17" s="342" t="s">
        <v>251</v>
      </c>
      <c r="O17" s="348" t="s">
        <v>54</v>
      </c>
      <c r="P17" s="342" t="s">
        <v>251</v>
      </c>
      <c r="Q17" s="345" t="s">
        <v>210</v>
      </c>
      <c r="R17" s="345" t="s">
        <v>211</v>
      </c>
      <c r="S17" s="342" t="s">
        <v>252</v>
      </c>
      <c r="T17" s="342" t="s">
        <v>253</v>
      </c>
      <c r="U17" s="342"/>
      <c r="V17" s="349"/>
    </row>
    <row r="18" spans="1:22" s="324" customFormat="1" ht="36" x14ac:dyDescent="0.25">
      <c r="B18" s="322">
        <v>8</v>
      </c>
      <c r="C18" s="318">
        <v>43145</v>
      </c>
      <c r="D18" s="316" t="s">
        <v>193</v>
      </c>
      <c r="E18" s="316">
        <v>34048</v>
      </c>
      <c r="F18" s="316">
        <v>264830</v>
      </c>
      <c r="G18" s="317">
        <v>40000</v>
      </c>
      <c r="H18" s="319" t="s">
        <v>254</v>
      </c>
      <c r="I18" s="323" t="s">
        <v>24</v>
      </c>
      <c r="J18" s="323" t="s">
        <v>25</v>
      </c>
      <c r="K18" s="326" t="s">
        <v>169</v>
      </c>
      <c r="L18" s="316" t="s">
        <v>25</v>
      </c>
      <c r="M18" s="316" t="s">
        <v>250</v>
      </c>
      <c r="N18" s="316" t="s">
        <v>251</v>
      </c>
      <c r="O18" s="320" t="s">
        <v>54</v>
      </c>
      <c r="P18" s="316" t="s">
        <v>251</v>
      </c>
      <c r="Q18" s="323" t="s">
        <v>255</v>
      </c>
      <c r="R18" s="323" t="s">
        <v>256</v>
      </c>
      <c r="S18" s="316" t="s">
        <v>111</v>
      </c>
      <c r="T18" s="316" t="s">
        <v>257</v>
      </c>
      <c r="U18" s="316"/>
      <c r="V18" s="321"/>
    </row>
    <row r="19" spans="1:22" s="324" customFormat="1" ht="36" x14ac:dyDescent="0.25">
      <c r="B19" s="322">
        <v>9</v>
      </c>
      <c r="C19" s="318">
        <v>43145</v>
      </c>
      <c r="D19" s="316" t="s">
        <v>258</v>
      </c>
      <c r="E19" s="316">
        <v>34045</v>
      </c>
      <c r="F19" s="316">
        <v>264828</v>
      </c>
      <c r="G19" s="317">
        <v>45000</v>
      </c>
      <c r="H19" s="319" t="s">
        <v>194</v>
      </c>
      <c r="I19" s="323" t="s">
        <v>24</v>
      </c>
      <c r="J19" s="323" t="s">
        <v>25</v>
      </c>
      <c r="K19" s="326" t="s">
        <v>169</v>
      </c>
      <c r="L19" s="316" t="s">
        <v>25</v>
      </c>
      <c r="M19" s="316" t="s">
        <v>259</v>
      </c>
      <c r="N19" s="316" t="s">
        <v>260</v>
      </c>
      <c r="O19" s="320" t="s">
        <v>54</v>
      </c>
      <c r="P19" s="316" t="s">
        <v>81</v>
      </c>
      <c r="Q19" s="323" t="s">
        <v>261</v>
      </c>
      <c r="R19" s="323" t="s">
        <v>262</v>
      </c>
      <c r="S19" s="316" t="s">
        <v>263</v>
      </c>
      <c r="T19" s="316" t="s">
        <v>264</v>
      </c>
      <c r="U19" s="316"/>
      <c r="V19" s="321"/>
    </row>
    <row r="20" spans="1:22" s="324" customFormat="1" ht="36.75" thickBot="1" x14ac:dyDescent="0.3">
      <c r="B20" s="351">
        <v>10</v>
      </c>
      <c r="C20" s="352">
        <v>43145</v>
      </c>
      <c r="D20" s="353" t="s">
        <v>258</v>
      </c>
      <c r="E20" s="353">
        <v>34046</v>
      </c>
      <c r="F20" s="353">
        <v>264829</v>
      </c>
      <c r="G20" s="354">
        <v>45000</v>
      </c>
      <c r="H20" s="355" t="s">
        <v>265</v>
      </c>
      <c r="I20" s="356" t="s">
        <v>24</v>
      </c>
      <c r="J20" s="356" t="s">
        <v>25</v>
      </c>
      <c r="K20" s="372" t="s">
        <v>169</v>
      </c>
      <c r="L20" s="353" t="s">
        <v>25</v>
      </c>
      <c r="M20" s="353" t="s">
        <v>259</v>
      </c>
      <c r="N20" s="353" t="s">
        <v>260</v>
      </c>
      <c r="O20" s="359" t="s">
        <v>54</v>
      </c>
      <c r="P20" s="353" t="s">
        <v>81</v>
      </c>
      <c r="Q20" s="356" t="s">
        <v>205</v>
      </c>
      <c r="R20" s="356" t="s">
        <v>256</v>
      </c>
      <c r="S20" s="353" t="s">
        <v>266</v>
      </c>
      <c r="T20" s="353" t="s">
        <v>267</v>
      </c>
      <c r="U20" s="353"/>
      <c r="V20" s="360"/>
    </row>
    <row r="21" spans="1:22" s="133" customFormat="1" ht="18.75" thickBot="1" x14ac:dyDescent="0.3">
      <c r="B21" s="251"/>
      <c r="C21" s="373"/>
      <c r="D21" s="164"/>
      <c r="E21" s="165"/>
      <c r="F21" s="166"/>
      <c r="G21" s="167"/>
      <c r="H21" s="168"/>
      <c r="I21" s="169"/>
      <c r="J21" s="253"/>
      <c r="K21" s="170"/>
      <c r="L21" s="165"/>
      <c r="M21" s="165"/>
      <c r="N21" s="165"/>
      <c r="O21" s="165"/>
      <c r="P21" s="165"/>
      <c r="Q21" s="171"/>
      <c r="R21" s="171"/>
      <c r="S21" s="165"/>
      <c r="T21" s="165"/>
      <c r="U21" s="165"/>
      <c r="V21" s="172"/>
    </row>
    <row r="22" spans="1:22" s="133" customFormat="1" ht="36" customHeight="1" thickBot="1" x14ac:dyDescent="0.3">
      <c r="A22" s="374"/>
      <c r="B22" s="560" t="s">
        <v>647</v>
      </c>
      <c r="C22" s="561"/>
      <c r="D22" s="561"/>
      <c r="E22" s="561"/>
      <c r="F22" s="633"/>
      <c r="G22" s="385">
        <f>SUM(G17:G21)</f>
        <v>170000</v>
      </c>
      <c r="H22" s="380"/>
      <c r="I22" s="381"/>
      <c r="J22" s="194"/>
      <c r="K22" s="382"/>
      <c r="L22" s="377"/>
      <c r="M22" s="377"/>
      <c r="N22" s="377"/>
      <c r="O22" s="377"/>
      <c r="P22" s="377"/>
      <c r="Q22" s="374"/>
      <c r="R22" s="374"/>
      <c r="S22" s="377"/>
      <c r="T22" s="377"/>
      <c r="U22" s="377"/>
      <c r="V22" s="377"/>
    </row>
    <row r="23" spans="1:22" s="133" customFormat="1" ht="29.25" customHeight="1" thickBot="1" x14ac:dyDescent="0.3">
      <c r="A23" s="374"/>
      <c r="B23" s="386"/>
      <c r="C23" s="387"/>
      <c r="D23" s="390" t="s">
        <v>268</v>
      </c>
      <c r="E23" s="388"/>
      <c r="F23" s="495"/>
      <c r="G23" s="389">
        <f>SUM(G22,G15)</f>
        <v>423000</v>
      </c>
      <c r="H23" s="380"/>
      <c r="I23" s="381"/>
      <c r="J23" s="194"/>
      <c r="K23" s="382"/>
      <c r="L23" s="377"/>
      <c r="M23" s="377"/>
      <c r="N23" s="377"/>
      <c r="O23" s="377"/>
      <c r="P23" s="377"/>
      <c r="Q23" s="374"/>
      <c r="R23" s="374"/>
      <c r="S23" s="377"/>
      <c r="T23" s="377"/>
      <c r="U23" s="377"/>
      <c r="V23" s="377"/>
    </row>
    <row r="24" spans="1:22" s="133" customFormat="1" ht="27.75" customHeight="1" thickBot="1" x14ac:dyDescent="0.3">
      <c r="A24" s="374"/>
      <c r="B24" s="630" t="s">
        <v>36</v>
      </c>
      <c r="C24" s="631"/>
      <c r="D24" s="631"/>
      <c r="E24" s="631"/>
      <c r="F24" s="632"/>
      <c r="G24" s="389">
        <f>G6-G23</f>
        <v>1423663</v>
      </c>
      <c r="H24" s="380"/>
      <c r="I24" s="381"/>
      <c r="J24" s="194"/>
      <c r="K24" s="382"/>
      <c r="L24" s="377"/>
      <c r="M24" s="377"/>
      <c r="N24" s="377"/>
      <c r="O24" s="377"/>
      <c r="P24" s="377"/>
      <c r="Q24" s="374"/>
      <c r="R24" s="374"/>
      <c r="S24" s="377"/>
      <c r="T24" s="377"/>
      <c r="U24" s="377"/>
      <c r="V24" s="377"/>
    </row>
    <row r="25" spans="1:22" s="133" customFormat="1" ht="18" x14ac:dyDescent="0.25">
      <c r="A25" s="374"/>
      <c r="B25" s="285"/>
      <c r="C25" s="383"/>
      <c r="D25" s="376"/>
      <c r="E25" s="377"/>
      <c r="F25" s="378"/>
      <c r="G25" s="379"/>
      <c r="H25" s="380"/>
      <c r="I25" s="381"/>
      <c r="J25" s="194"/>
      <c r="K25" s="382"/>
      <c r="L25" s="377"/>
      <c r="M25" s="377"/>
      <c r="N25" s="377"/>
      <c r="O25" s="377"/>
      <c r="P25" s="377"/>
      <c r="Q25" s="374"/>
      <c r="R25" s="374"/>
      <c r="S25" s="377"/>
      <c r="T25" s="377"/>
      <c r="U25" s="377"/>
      <c r="V25" s="377"/>
    </row>
    <row r="26" spans="1:22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</sheetData>
  <mergeCells count="21">
    <mergeCell ref="B22:F22"/>
    <mergeCell ref="K4:K5"/>
    <mergeCell ref="L4:L5"/>
    <mergeCell ref="M4:P4"/>
    <mergeCell ref="Q4:R4"/>
    <mergeCell ref="S4:T4"/>
    <mergeCell ref="B15:E15"/>
    <mergeCell ref="C6:E6"/>
    <mergeCell ref="B24:F24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  <mergeCell ref="U4:V4"/>
    <mergeCell ref="J4:J5"/>
  </mergeCells>
  <conditionalFormatting sqref="E25">
    <cfRule type="duplicateValues" dxfId="86" priority="9"/>
  </conditionalFormatting>
  <conditionalFormatting sqref="E25">
    <cfRule type="duplicateValues" dxfId="85" priority="7"/>
    <cfRule type="duplicateValues" dxfId="84" priority="8"/>
  </conditionalFormatting>
  <conditionalFormatting sqref="F6">
    <cfRule type="duplicateValues" dxfId="83" priority="6"/>
  </conditionalFormatting>
  <conditionalFormatting sqref="F6">
    <cfRule type="duplicateValues" dxfId="82" priority="4"/>
    <cfRule type="duplicateValues" dxfId="81" priority="5"/>
  </conditionalFormatting>
  <conditionalFormatting sqref="F25">
    <cfRule type="duplicateValues" dxfId="80" priority="3"/>
  </conditionalFormatting>
  <conditionalFormatting sqref="F25">
    <cfRule type="duplicateValues" dxfId="79" priority="1"/>
    <cfRule type="duplicateValues" dxfId="78" priority="2"/>
  </conditionalFormatting>
  <conditionalFormatting sqref="E17:E21 E7:E14 E23">
    <cfRule type="duplicateValues" dxfId="77" priority="43"/>
  </conditionalFormatting>
  <conditionalFormatting sqref="E17:E21 E7:E14 E23">
    <cfRule type="duplicateValues" dxfId="76" priority="46"/>
    <cfRule type="duplicateValues" dxfId="75" priority="47"/>
  </conditionalFormatting>
  <conditionalFormatting sqref="F7:F21 F23">
    <cfRule type="duplicateValues" dxfId="74" priority="52"/>
  </conditionalFormatting>
  <conditionalFormatting sqref="F7:F21 F23">
    <cfRule type="duplicateValues" dxfId="73" priority="54"/>
    <cfRule type="duplicateValues" dxfId="72" priority="5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12"/>
  <sheetViews>
    <sheetView workbookViewId="0">
      <selection activeCell="K17" sqref="K17"/>
    </sheetView>
  </sheetViews>
  <sheetFormatPr defaultRowHeight="15" x14ac:dyDescent="0.25"/>
  <sheetData>
    <row r="7" spans="3:14" ht="15.75" thickBot="1" x14ac:dyDescent="0.3"/>
    <row r="8" spans="3:14" x14ac:dyDescent="0.25">
      <c r="C8" s="634" t="s">
        <v>662</v>
      </c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6"/>
    </row>
    <row r="9" spans="3:14" x14ac:dyDescent="0.25">
      <c r="C9" s="637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9"/>
    </row>
    <row r="10" spans="3:14" x14ac:dyDescent="0.25">
      <c r="C10" s="637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9"/>
    </row>
    <row r="11" spans="3:14" x14ac:dyDescent="0.25">
      <c r="C11" s="637"/>
      <c r="D11" s="638"/>
      <c r="E11" s="638"/>
      <c r="F11" s="638"/>
      <c r="G11" s="638"/>
      <c r="H11" s="638"/>
      <c r="I11" s="638"/>
      <c r="J11" s="638"/>
      <c r="K11" s="638"/>
      <c r="L11" s="638"/>
      <c r="M11" s="638"/>
      <c r="N11" s="639"/>
    </row>
    <row r="12" spans="3:14" ht="15.75" thickBot="1" x14ac:dyDescent="0.3">
      <c r="C12" s="640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2"/>
    </row>
  </sheetData>
  <mergeCells count="1">
    <mergeCell ref="C8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01022018</vt:lpstr>
      <vt:lpstr>02022018</vt:lpstr>
      <vt:lpstr>03 FEB TO DATE</vt:lpstr>
      <vt:lpstr>10022018</vt:lpstr>
      <vt:lpstr>11022018</vt:lpstr>
      <vt:lpstr>12022018</vt:lpstr>
      <vt:lpstr>13022018</vt:lpstr>
      <vt:lpstr>14022018</vt:lpstr>
      <vt:lpstr>15022018</vt:lpstr>
      <vt:lpstr>16022018</vt:lpstr>
      <vt:lpstr>17022018</vt:lpstr>
      <vt:lpstr>18022018</vt:lpstr>
      <vt:lpstr>19022018</vt:lpstr>
      <vt:lpstr>20022018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2018-02-16T19:34:30Z</dcterms:created>
  <dcterms:modified xsi:type="dcterms:W3CDTF">2018-02-20T23:50:28Z</dcterms:modified>
</cp:coreProperties>
</file>