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wnloads\STOCK ACCOUNTS\STOCK DUTIES\DASHBOARD REPORTS 2018\"/>
    </mc:Choice>
  </mc:AlternateContent>
  <bookViews>
    <workbookView xWindow="0" yWindow="0" windowWidth="20490" windowHeight="7395"/>
  </bookViews>
  <sheets>
    <sheet name="MONTHLY LOADOUTS 2018" sheetId="3" r:id="rId1"/>
    <sheet name="MONTHLY LOADOUTS 2017" sheetId="1" r:id="rId2"/>
    <sheet name="SUMMARY 2017 LOADOUTS" sheetId="2" r:id="rId3"/>
  </sheets>
  <definedNames>
    <definedName name="_xlnm.Print_Area" localSheetId="1">'MONTHLY LOADOUTS 2017'!$A$3:$AA$26</definedName>
    <definedName name="_xlnm.Print_Area" localSheetId="0">'MONTHLY LOADOUTS 2018'!$A$2:$T$25</definedName>
    <definedName name="_xlnm.Print_Area" localSheetId="2">'SUMMARY 2017 LOADOUTS'!$C$3:$E$21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3" l="1"/>
  <c r="T9" i="3"/>
  <c r="T10" i="3"/>
  <c r="T11" i="3"/>
  <c r="T12" i="3"/>
  <c r="T13" i="3"/>
  <c r="T14" i="3"/>
  <c r="T15" i="3"/>
  <c r="T16" i="3"/>
  <c r="T17" i="3"/>
  <c r="T18" i="3"/>
  <c r="T7" i="3"/>
  <c r="S8" i="3"/>
  <c r="S9" i="3"/>
  <c r="S10" i="3"/>
  <c r="S11" i="3"/>
  <c r="S12" i="3"/>
  <c r="S13" i="3"/>
  <c r="S14" i="3"/>
  <c r="S15" i="3"/>
  <c r="S16" i="3"/>
  <c r="S17" i="3"/>
  <c r="S18" i="3"/>
  <c r="S7" i="3"/>
  <c r="R8" i="3"/>
  <c r="R9" i="3"/>
  <c r="R10" i="3"/>
  <c r="R11" i="3"/>
  <c r="R12" i="3"/>
  <c r="R13" i="3"/>
  <c r="R14" i="3"/>
  <c r="R15" i="3"/>
  <c r="R16" i="3"/>
  <c r="R17" i="3"/>
  <c r="R18" i="3"/>
  <c r="R7" i="3"/>
  <c r="P18" i="3"/>
  <c r="Q18" i="3"/>
  <c r="C18" i="3"/>
  <c r="G18" i="3"/>
  <c r="H18" i="3"/>
  <c r="I18" i="3"/>
  <c r="J18" i="3"/>
  <c r="K18" i="3"/>
  <c r="E18" i="3"/>
  <c r="F18" i="3"/>
  <c r="AA2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7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C22" i="1"/>
  <c r="X22" i="1"/>
  <c r="R22" i="1"/>
  <c r="S22" i="1"/>
  <c r="T22" i="1"/>
  <c r="U22" i="1"/>
  <c r="V22" i="1"/>
  <c r="W22" i="1"/>
  <c r="Y22" i="1"/>
  <c r="Z22" i="1"/>
  <c r="W13" i="3"/>
  <c r="V18" i="3"/>
  <c r="U18" i="3"/>
  <c r="O18" i="3"/>
  <c r="N18" i="3"/>
  <c r="L18" i="3"/>
  <c r="D18" i="3"/>
  <c r="W17" i="3"/>
  <c r="W16" i="3"/>
  <c r="W12" i="3"/>
  <c r="W11" i="3"/>
  <c r="W10" i="3"/>
  <c r="W9" i="3"/>
  <c r="W8" i="3"/>
  <c r="W7" i="3"/>
  <c r="E18" i="2"/>
  <c r="N40" i="1"/>
  <c r="W18" i="3"/>
</calcChain>
</file>

<file path=xl/sharedStrings.xml><?xml version="1.0" encoding="utf-8"?>
<sst xmlns="http://schemas.openxmlformats.org/spreadsheetml/2006/main" count="138" uniqueCount="46">
  <si>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</si>
  <si>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</si>
  <si>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</si>
  <si>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</si>
  <si>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</si>
  <si>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</si>
  <si>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</si>
  <si>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</si>
  <si>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</si>
  <si>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</si>
  <si>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</si>
  <si>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</si>
  <si>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RAINOIL</t>
  </si>
  <si>
    <t>MATRIX</t>
  </si>
  <si>
    <t>A&amp;E</t>
  </si>
  <si>
    <t>NORTHWEST</t>
  </si>
  <si>
    <t>PINNACLE</t>
  </si>
  <si>
    <t>MASTERS</t>
  </si>
  <si>
    <t>NEPAL</t>
  </si>
  <si>
    <t>CYBERNETICS</t>
  </si>
  <si>
    <t>OTHNIEL BROOKS</t>
  </si>
  <si>
    <t>HYDE</t>
  </si>
  <si>
    <t>DOZZY</t>
  </si>
  <si>
    <t>BLACKLIGHT</t>
  </si>
  <si>
    <t>DUTCHESS</t>
  </si>
  <si>
    <t>MAINLAND</t>
  </si>
  <si>
    <t>LIQUID BULK</t>
  </si>
  <si>
    <t>S/NO</t>
  </si>
  <si>
    <t>TOTAL</t>
  </si>
  <si>
    <t>PDO OGHARA TOTAL TRUCKOUTS FROM JANUARY TO DECEMBER 2017</t>
  </si>
  <si>
    <t>MONTHS</t>
  </si>
  <si>
    <t>LOADOUTS</t>
  </si>
  <si>
    <t>S/NOS</t>
  </si>
  <si>
    <t>JANUARY TO DECEMBER 2017</t>
  </si>
  <si>
    <t>VOLUME LOADOUTS (LITRES)</t>
  </si>
  <si>
    <t>TOTAL (LITRES)</t>
  </si>
  <si>
    <t>COORDINATOR, PDO OGHARA</t>
  </si>
  <si>
    <t>PREPARED BY: I.I. BABAYOLA</t>
  </si>
  <si>
    <t>TAURUS</t>
  </si>
  <si>
    <t>AYM SHAFA</t>
  </si>
  <si>
    <t>PDOs</t>
  </si>
  <si>
    <t>TOTAL (litres)</t>
  </si>
  <si>
    <t>AGO</t>
  </si>
  <si>
    <t>PMS</t>
  </si>
  <si>
    <t>DPK</t>
  </si>
  <si>
    <t>PDO OGHARA TOTAL TRUCKOUTS FROM JANUARY TO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</si>
</sst>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18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6"/>
      <color theme="1"/>
      <name val="Lucida Bright"/>
      <family val="1"/>
    </font>
    <font>
      <sz val="16"/>
      <color theme="1"/>
      <name val="Lucida Bright"/>
      <family val="1"/>
    </font>
    <font>
      <b/>
      <sz val="18"/>
      <color theme="1"/>
      <name val="Bookman Old Style"/>
      <family val="1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9"/>
      <color theme="1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4"/>
      <color theme="1"/>
      <name val="Bookman Old Style"/>
      <family val="1"/>
    </font>
    <font>
      <b/>
      <sz val="36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0" xfId="0" applyFont="1" applyBorder="1"/>
    <xf numFmtId="3" fontId="4" fillId="0" borderId="13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0" fontId="15" fillId="0" borderId="0" xfId="0" applyFont="1"/>
    <xf numFmtId="3" fontId="19" fillId="0" borderId="8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3" fontId="19" fillId="0" borderId="30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right" vertical="center" wrapText="1"/>
    </xf>
    <xf numFmtId="3" fontId="19" fillId="0" borderId="3" xfId="0" applyNumberFormat="1" applyFont="1" applyBorder="1" applyAlignment="1">
      <alignment horizontal="right" vertical="center" wrapText="1"/>
    </xf>
    <xf numFmtId="0" fontId="1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48" xfId="0" applyFont="1" applyBorder="1"/>
    <xf numFmtId="0" fontId="7" fillId="0" borderId="18" xfId="0" applyFont="1" applyBorder="1"/>
    <xf numFmtId="0" fontId="7" fillId="0" borderId="46" xfId="0" applyFont="1" applyBorder="1"/>
    <xf numFmtId="0" fontId="7" fillId="0" borderId="22" xfId="0" applyFont="1" applyBorder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 wrapText="1"/>
    </xf>
    <xf numFmtId="3" fontId="20" fillId="0" borderId="14" xfId="0" applyNumberFormat="1" applyFont="1" applyFill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 wrapText="1"/>
    </xf>
    <xf numFmtId="3" fontId="20" fillId="0" borderId="13" xfId="0" applyNumberFormat="1" applyFont="1" applyBorder="1" applyAlignment="1">
      <alignment horizontal="right" vertical="center" wrapText="1"/>
    </xf>
    <xf numFmtId="3" fontId="20" fillId="0" borderId="13" xfId="0" applyNumberFormat="1" applyFont="1" applyFill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right" vertical="center"/>
    </xf>
    <xf numFmtId="3" fontId="20" fillId="0" borderId="44" xfId="0" applyNumberFormat="1" applyFont="1" applyBorder="1" applyAlignment="1">
      <alignment horizontal="right" vertical="center" wrapText="1"/>
    </xf>
    <xf numFmtId="3" fontId="20" fillId="0" borderId="45" xfId="0" applyNumberFormat="1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right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3" fontId="17" fillId="0" borderId="9" xfId="0" applyNumberFormat="1" applyFont="1" applyBorder="1" applyAlignment="1">
      <alignment horizontal="right" vertical="center" wrapText="1"/>
    </xf>
    <xf numFmtId="3" fontId="17" fillId="0" borderId="10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3" fontId="17" fillId="0" borderId="22" xfId="0" applyNumberFormat="1" applyFont="1" applyBorder="1" applyAlignment="1">
      <alignment vertical="center"/>
    </xf>
    <xf numFmtId="3" fontId="17" fillId="0" borderId="24" xfId="0" applyNumberFormat="1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3" fontId="17" fillId="0" borderId="23" xfId="0" applyNumberFormat="1" applyFont="1" applyBorder="1" applyAlignment="1">
      <alignment vertical="center" wrapText="1"/>
    </xf>
    <xf numFmtId="3" fontId="17" fillId="0" borderId="22" xfId="0" applyNumberFormat="1" applyFont="1" applyBorder="1" applyAlignment="1">
      <alignment vertical="center" wrapText="1"/>
    </xf>
    <xf numFmtId="3" fontId="17" fillId="0" borderId="13" xfId="0" applyNumberFormat="1" applyFont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3" fontId="17" fillId="0" borderId="25" xfId="0" applyNumberFormat="1" applyFont="1" applyBorder="1" applyAlignment="1">
      <alignment vertical="center" wrapText="1"/>
    </xf>
    <xf numFmtId="3" fontId="17" fillId="0" borderId="24" xfId="0" applyNumberFormat="1" applyFont="1" applyBorder="1" applyAlignment="1">
      <alignment vertical="center" wrapText="1"/>
    </xf>
    <xf numFmtId="3" fontId="17" fillId="0" borderId="16" xfId="0" applyNumberFormat="1" applyFont="1" applyBorder="1" applyAlignment="1">
      <alignment vertical="center" wrapText="1"/>
    </xf>
    <xf numFmtId="3" fontId="17" fillId="0" borderId="26" xfId="0" applyNumberFormat="1" applyFont="1" applyBorder="1" applyAlignment="1">
      <alignment vertical="center" wrapText="1"/>
    </xf>
    <xf numFmtId="3" fontId="17" fillId="0" borderId="13" xfId="0" applyNumberFormat="1" applyFont="1" applyBorder="1" applyAlignment="1">
      <alignment vertical="center" wrapText="1"/>
    </xf>
    <xf numFmtId="3" fontId="17" fillId="0" borderId="28" xfId="0" applyNumberFormat="1" applyFont="1" applyBorder="1" applyAlignment="1">
      <alignment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37" xfId="0" applyFont="1" applyBorder="1"/>
    <xf numFmtId="3" fontId="3" fillId="0" borderId="37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3" fontId="17" fillId="0" borderId="9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3" fontId="17" fillId="0" borderId="41" xfId="0" applyNumberFormat="1" applyFont="1" applyBorder="1" applyAlignment="1">
      <alignment horizontal="right"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3" fontId="17" fillId="0" borderId="43" xfId="0" applyNumberFormat="1" applyFont="1" applyBorder="1" applyAlignment="1">
      <alignment horizontal="right" vertical="center" wrapText="1"/>
    </xf>
    <xf numFmtId="3" fontId="17" fillId="0" borderId="11" xfId="0" applyNumberFormat="1" applyFont="1" applyBorder="1" applyAlignment="1">
      <alignment horizontal="right" vertical="center" wrapText="1"/>
    </xf>
    <xf numFmtId="3" fontId="17" fillId="0" borderId="49" xfId="0" applyNumberFormat="1" applyFont="1" applyBorder="1" applyAlignment="1">
      <alignment horizontal="right" vertical="center" wrapText="1"/>
    </xf>
    <xf numFmtId="0" fontId="13" fillId="0" borderId="14" xfId="0" applyFont="1" applyBorder="1"/>
    <xf numFmtId="0" fontId="13" fillId="0" borderId="13" xfId="0" applyFont="1" applyBorder="1"/>
    <xf numFmtId="0" fontId="13" fillId="0" borderId="16" xfId="0" applyFont="1" applyBorder="1"/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7" fillId="0" borderId="22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3" fontId="17" fillId="0" borderId="23" xfId="0" applyNumberFormat="1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3" fontId="17" fillId="0" borderId="37" xfId="0" applyNumberFormat="1" applyFont="1" applyBorder="1" applyAlignment="1">
      <alignment horizontal="right" vertical="center" wrapText="1"/>
    </xf>
    <xf numFmtId="3" fontId="17" fillId="0" borderId="51" xfId="0" applyNumberFormat="1" applyFont="1" applyBorder="1" applyAlignment="1">
      <alignment horizontal="right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3" fontId="17" fillId="0" borderId="42" xfId="0" applyNumberFormat="1" applyFont="1" applyBorder="1" applyAlignment="1">
      <alignment horizontal="right" vertical="center" wrapText="1"/>
    </xf>
    <xf numFmtId="3" fontId="17" fillId="0" borderId="40" xfId="0" applyNumberFormat="1" applyFont="1" applyBorder="1" applyAlignment="1">
      <alignment horizontal="right"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8" xfId="0" applyNumberFormat="1" applyFont="1" applyBorder="1" applyAlignment="1">
      <alignment horizontal="righ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5"/>
  <sheetViews>
    <sheetView tabSelected="1" view="pageBreakPreview" zoomScale="60" zoomScaleNormal="59" workbookViewId="0">
      <selection activeCell="A3" sqref="A3:W3"/>
    </sheetView>
  </sheetViews>
  <sheetFormatPr defaultRowHeight="21" x14ac:dyDescent="0.25"/>
  <cols>
    <col min="1" max="1" width="11.28515625" style="2" customWidth="1"/>
    <col min="2" max="2" width="26.7109375" style="4" customWidth="1"/>
    <col min="3" max="3" width="18.42578125" style="119" customWidth="1"/>
    <col min="4" max="4" width="19" style="120" customWidth="1"/>
    <col min="5" max="5" width="17" style="9" customWidth="1"/>
    <col min="6" max="6" width="20" style="9" customWidth="1"/>
    <col min="7" max="7" width="9.85546875" style="9" customWidth="1"/>
    <col min="8" max="8" width="18.85546875" style="9" customWidth="1"/>
    <col min="9" max="9" width="17.5703125" style="9" customWidth="1"/>
    <col min="10" max="10" width="18.7109375" style="9" customWidth="1"/>
    <col min="11" max="11" width="18" style="9" customWidth="1"/>
    <col min="12" max="12" width="19" style="9" customWidth="1"/>
    <col min="13" max="13" width="10.7109375" style="9" customWidth="1"/>
    <col min="14" max="14" width="18.28515625" style="9" customWidth="1"/>
    <col min="15" max="15" width="16.5703125" style="9" customWidth="1"/>
    <col min="16" max="16" width="18.28515625" style="9" customWidth="1"/>
    <col min="17" max="17" width="18.7109375" style="9" customWidth="1"/>
    <col min="18" max="18" width="19.7109375" style="9" customWidth="1"/>
    <col min="19" max="19" width="19.28515625" style="9" customWidth="1"/>
    <col min="20" max="21" width="21.140625" style="9" customWidth="1"/>
    <col min="22" max="22" width="24.42578125" style="9" customWidth="1"/>
    <col min="23" max="23" width="21.140625" style="9" customWidth="1"/>
  </cols>
  <sheetData>
    <row r="2" spans="1:23" ht="21.75" thickBot="1" x14ac:dyDescent="0.3"/>
    <row r="3" spans="1:23" ht="40.5" customHeight="1" thickBot="1" x14ac:dyDescent="0.3">
      <c r="A3" s="191" t="s">
        <v>45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3"/>
    </row>
    <row r="4" spans="1:23" ht="21.75" thickBot="1" x14ac:dyDescent="0.3"/>
    <row r="5" spans="1:23" s="5" customFormat="1" ht="69.75" customHeight="1" thickBot="1" x14ac:dyDescent="0.3">
      <c r="A5" s="126" t="s">
        <v>27</v>
      </c>
      <c r="B5" s="128" t="s">
        <v>40</v>
      </c>
      <c r="C5" s="162" t="s">
        <v>0</v>
      </c>
      <c r="D5" s="163"/>
      <c r="E5" s="162" t="s">
        <v>1</v>
      </c>
      <c r="F5" s="164"/>
      <c r="G5" s="162" t="s">
        <v>2</v>
      </c>
      <c r="H5" s="164"/>
      <c r="I5" s="162" t="s">
        <v>3</v>
      </c>
      <c r="J5" s="164"/>
      <c r="K5" s="162" t="s">
        <v>4</v>
      </c>
      <c r="L5" s="164"/>
      <c r="M5" s="162" t="s">
        <v>5</v>
      </c>
      <c r="N5" s="164"/>
      <c r="O5" s="162" t="s">
        <v>6</v>
      </c>
      <c r="P5" s="163"/>
      <c r="Q5" s="164"/>
      <c r="R5" s="162" t="s">
        <v>28</v>
      </c>
      <c r="S5" s="163"/>
      <c r="T5" s="164"/>
      <c r="U5" s="7" t="s">
        <v>10</v>
      </c>
      <c r="V5" s="8" t="s">
        <v>11</v>
      </c>
      <c r="W5" s="6" t="s">
        <v>28</v>
      </c>
    </row>
    <row r="6" spans="1:23" s="152" customFormat="1" ht="27" customHeight="1" thickBot="1" x14ac:dyDescent="0.3">
      <c r="A6" s="127"/>
      <c r="B6" s="129"/>
      <c r="C6" s="146" t="s">
        <v>42</v>
      </c>
      <c r="D6" s="147" t="s">
        <v>43</v>
      </c>
      <c r="E6" s="146" t="s">
        <v>42</v>
      </c>
      <c r="F6" s="148" t="s">
        <v>43</v>
      </c>
      <c r="G6" s="146" t="s">
        <v>42</v>
      </c>
      <c r="H6" s="148" t="s">
        <v>43</v>
      </c>
      <c r="I6" s="146" t="s">
        <v>42</v>
      </c>
      <c r="J6" s="148" t="s">
        <v>43</v>
      </c>
      <c r="K6" s="146" t="s">
        <v>42</v>
      </c>
      <c r="L6" s="148" t="s">
        <v>43</v>
      </c>
      <c r="M6" s="146" t="s">
        <v>42</v>
      </c>
      <c r="N6" s="148" t="s">
        <v>43</v>
      </c>
      <c r="O6" s="146" t="s">
        <v>42</v>
      </c>
      <c r="P6" s="147" t="s">
        <v>44</v>
      </c>
      <c r="Q6" s="148" t="s">
        <v>43</v>
      </c>
      <c r="R6" s="165" t="s">
        <v>42</v>
      </c>
      <c r="S6" s="148" t="s">
        <v>44</v>
      </c>
      <c r="T6" s="148" t="s">
        <v>43</v>
      </c>
      <c r="U6" s="149"/>
      <c r="V6" s="150"/>
      <c r="W6" s="151"/>
    </row>
    <row r="7" spans="1:23" ht="26.25" x14ac:dyDescent="0.4">
      <c r="A7" s="176">
        <v>1</v>
      </c>
      <c r="B7" s="173" t="s">
        <v>12</v>
      </c>
      <c r="C7" s="130"/>
      <c r="D7" s="133">
        <v>8565000</v>
      </c>
      <c r="E7" s="130"/>
      <c r="F7" s="134">
        <v>85000</v>
      </c>
      <c r="G7" s="130"/>
      <c r="H7" s="135"/>
      <c r="I7" s="178"/>
      <c r="J7" s="180">
        <v>397000</v>
      </c>
      <c r="K7" s="178"/>
      <c r="L7" s="180">
        <v>4301000</v>
      </c>
      <c r="M7" s="136"/>
      <c r="N7" s="161">
        <v>1711000</v>
      </c>
      <c r="O7" s="187"/>
      <c r="P7" s="188"/>
      <c r="Q7" s="166">
        <v>450000</v>
      </c>
      <c r="R7" s="178">
        <f>SUM(C7,E7,G7,I7,K7,M7,O7)</f>
        <v>0</v>
      </c>
      <c r="S7" s="179">
        <f>SUM(P7)</f>
        <v>0</v>
      </c>
      <c r="T7" s="180">
        <f>SUM(D7,F7,H7,J7,L7,N7,Q7)</f>
        <v>15509000</v>
      </c>
      <c r="U7" s="118"/>
      <c r="V7" s="10"/>
      <c r="W7" s="11">
        <f>SUM(D7:V7)</f>
        <v>31018000</v>
      </c>
    </row>
    <row r="8" spans="1:23" ht="26.25" x14ac:dyDescent="0.4">
      <c r="A8" s="177">
        <v>2</v>
      </c>
      <c r="B8" s="174" t="s">
        <v>13</v>
      </c>
      <c r="C8" s="131">
        <v>5643000</v>
      </c>
      <c r="D8" s="137">
        <v>14064000</v>
      </c>
      <c r="E8" s="131">
        <v>3710000</v>
      </c>
      <c r="F8" s="138">
        <v>2792000</v>
      </c>
      <c r="G8" s="131"/>
      <c r="H8" s="139"/>
      <c r="I8" s="167">
        <v>1089000</v>
      </c>
      <c r="J8" s="169"/>
      <c r="K8" s="167"/>
      <c r="L8" s="169">
        <v>2177000</v>
      </c>
      <c r="M8" s="140"/>
      <c r="N8" s="143"/>
      <c r="O8" s="167">
        <v>7392000</v>
      </c>
      <c r="P8" s="168">
        <v>4026000</v>
      </c>
      <c r="Q8" s="169">
        <v>533000</v>
      </c>
      <c r="R8" s="178">
        <f t="shared" ref="R8:R18" si="0">SUM(C8,E8,G8,I8,K8,M8,O8)</f>
        <v>17834000</v>
      </c>
      <c r="S8" s="179">
        <f t="shared" ref="S8:S18" si="1">SUM(P8)</f>
        <v>4026000</v>
      </c>
      <c r="T8" s="180">
        <f t="shared" ref="T8:T18" si="2">SUM(D8,F8,H8,J8,L8,N8,Q8)</f>
        <v>19566000</v>
      </c>
      <c r="U8" s="116"/>
      <c r="V8" s="37"/>
      <c r="W8" s="12">
        <f>SUM(D8:V8)</f>
        <v>77209000</v>
      </c>
    </row>
    <row r="9" spans="1:23" ht="26.25" x14ac:dyDescent="0.4">
      <c r="A9" s="177">
        <v>3</v>
      </c>
      <c r="B9" s="174" t="s">
        <v>15</v>
      </c>
      <c r="C9" s="131"/>
      <c r="D9" s="137">
        <v>0</v>
      </c>
      <c r="E9" s="131"/>
      <c r="F9" s="138">
        <v>13779000</v>
      </c>
      <c r="G9" s="131"/>
      <c r="H9" s="139">
        <v>2270000</v>
      </c>
      <c r="I9" s="167"/>
      <c r="J9" s="169">
        <v>4580000</v>
      </c>
      <c r="K9" s="167"/>
      <c r="L9" s="169">
        <v>521000</v>
      </c>
      <c r="M9" s="140"/>
      <c r="N9" s="143">
        <v>120000</v>
      </c>
      <c r="O9" s="167"/>
      <c r="P9" s="168"/>
      <c r="Q9" s="169"/>
      <c r="R9" s="178">
        <f t="shared" si="0"/>
        <v>0</v>
      </c>
      <c r="S9" s="179">
        <f t="shared" si="1"/>
        <v>0</v>
      </c>
      <c r="T9" s="180">
        <f t="shared" si="2"/>
        <v>21270000</v>
      </c>
      <c r="U9" s="116"/>
      <c r="V9" s="37"/>
      <c r="W9" s="12">
        <f>SUM(D9:V9)</f>
        <v>42540000</v>
      </c>
    </row>
    <row r="10" spans="1:23" ht="26.25" x14ac:dyDescent="0.4">
      <c r="A10" s="177">
        <v>4</v>
      </c>
      <c r="B10" s="174" t="s">
        <v>17</v>
      </c>
      <c r="C10" s="131"/>
      <c r="D10" s="137"/>
      <c r="E10" s="131"/>
      <c r="F10" s="138"/>
      <c r="G10" s="131"/>
      <c r="H10" s="139"/>
      <c r="I10" s="167"/>
      <c r="J10" s="169"/>
      <c r="K10" s="167"/>
      <c r="L10" s="169"/>
      <c r="M10" s="140"/>
      <c r="N10" s="143"/>
      <c r="O10" s="167"/>
      <c r="P10" s="168"/>
      <c r="Q10" s="169">
        <v>160000</v>
      </c>
      <c r="R10" s="178">
        <f t="shared" si="0"/>
        <v>0</v>
      </c>
      <c r="S10" s="179">
        <f t="shared" si="1"/>
        <v>0</v>
      </c>
      <c r="T10" s="180">
        <f t="shared" si="2"/>
        <v>160000</v>
      </c>
      <c r="U10" s="116"/>
      <c r="V10" s="38"/>
      <c r="W10" s="12">
        <f>SUM(D10:V10)</f>
        <v>320000</v>
      </c>
    </row>
    <row r="11" spans="1:23" ht="26.25" x14ac:dyDescent="0.4">
      <c r="A11" s="177">
        <v>5</v>
      </c>
      <c r="B11" s="174" t="s">
        <v>18</v>
      </c>
      <c r="C11" s="131"/>
      <c r="D11" s="137">
        <v>993000</v>
      </c>
      <c r="E11" s="131"/>
      <c r="F11" s="138">
        <v>3253000</v>
      </c>
      <c r="G11" s="131"/>
      <c r="H11" s="139">
        <v>6152000</v>
      </c>
      <c r="I11" s="167"/>
      <c r="J11" s="169"/>
      <c r="K11" s="167"/>
      <c r="L11" s="169">
        <v>700000</v>
      </c>
      <c r="M11" s="140"/>
      <c r="N11" s="143">
        <v>763000</v>
      </c>
      <c r="O11" s="167"/>
      <c r="P11" s="168"/>
      <c r="Q11" s="169">
        <v>2912000</v>
      </c>
      <c r="R11" s="178">
        <f t="shared" si="0"/>
        <v>0</v>
      </c>
      <c r="S11" s="179">
        <f t="shared" si="1"/>
        <v>0</v>
      </c>
      <c r="T11" s="180">
        <f t="shared" si="2"/>
        <v>14773000</v>
      </c>
      <c r="U11" s="116"/>
      <c r="V11" s="37"/>
      <c r="W11" s="12">
        <f>SUM(D11:V11)</f>
        <v>29546000</v>
      </c>
    </row>
    <row r="12" spans="1:23" ht="26.25" x14ac:dyDescent="0.4">
      <c r="A12" s="177">
        <v>6</v>
      </c>
      <c r="B12" s="174" t="s">
        <v>19</v>
      </c>
      <c r="C12" s="131"/>
      <c r="D12" s="137"/>
      <c r="E12" s="131"/>
      <c r="F12" s="138">
        <v>10141000</v>
      </c>
      <c r="G12" s="131"/>
      <c r="H12" s="139">
        <v>9328000</v>
      </c>
      <c r="I12" s="167"/>
      <c r="J12" s="169"/>
      <c r="K12" s="167"/>
      <c r="L12" s="169"/>
      <c r="M12" s="140"/>
      <c r="N12" s="143">
        <v>5671000</v>
      </c>
      <c r="O12" s="167"/>
      <c r="P12" s="168"/>
      <c r="Q12" s="169">
        <v>1829000</v>
      </c>
      <c r="R12" s="178">
        <f t="shared" si="0"/>
        <v>0</v>
      </c>
      <c r="S12" s="179">
        <f t="shared" si="1"/>
        <v>0</v>
      </c>
      <c r="T12" s="180">
        <f t="shared" si="2"/>
        <v>26969000</v>
      </c>
      <c r="U12" s="116"/>
      <c r="V12" s="38"/>
      <c r="W12" s="12">
        <f>SUM(D12:V12)</f>
        <v>53938000</v>
      </c>
    </row>
    <row r="13" spans="1:23" ht="26.25" x14ac:dyDescent="0.4">
      <c r="A13" s="177">
        <v>12</v>
      </c>
      <c r="B13" s="174" t="s">
        <v>38</v>
      </c>
      <c r="C13" s="131"/>
      <c r="D13" s="143"/>
      <c r="E13" s="140"/>
      <c r="F13" s="139">
        <v>9955000</v>
      </c>
      <c r="G13" s="140"/>
      <c r="H13" s="139"/>
      <c r="I13" s="167"/>
      <c r="J13" s="169">
        <v>6181000</v>
      </c>
      <c r="K13" s="167">
        <v>4599000</v>
      </c>
      <c r="L13" s="169"/>
      <c r="M13" s="140"/>
      <c r="N13" s="143">
        <v>1010000</v>
      </c>
      <c r="O13" s="167"/>
      <c r="P13" s="168"/>
      <c r="Q13" s="169">
        <v>2636000</v>
      </c>
      <c r="R13" s="178">
        <f t="shared" si="0"/>
        <v>4599000</v>
      </c>
      <c r="S13" s="179">
        <f t="shared" si="1"/>
        <v>0</v>
      </c>
      <c r="T13" s="180">
        <f t="shared" si="2"/>
        <v>19782000</v>
      </c>
      <c r="U13" s="116"/>
      <c r="V13" s="38"/>
      <c r="W13" s="12">
        <f>SUM(D13:V13)</f>
        <v>48762000</v>
      </c>
    </row>
    <row r="14" spans="1:23" ht="26.25" x14ac:dyDescent="0.4">
      <c r="A14" s="177">
        <v>13</v>
      </c>
      <c r="B14" s="174" t="s">
        <v>22</v>
      </c>
      <c r="C14" s="131"/>
      <c r="D14" s="143"/>
      <c r="E14" s="140"/>
      <c r="F14" s="139"/>
      <c r="G14" s="140"/>
      <c r="H14" s="139"/>
      <c r="I14" s="167"/>
      <c r="J14" s="169"/>
      <c r="K14" s="167"/>
      <c r="L14" s="169"/>
      <c r="M14" s="140"/>
      <c r="N14" s="143"/>
      <c r="O14" s="167"/>
      <c r="P14" s="168"/>
      <c r="Q14" s="169">
        <v>2663000</v>
      </c>
      <c r="R14" s="178">
        <f t="shared" si="0"/>
        <v>0</v>
      </c>
      <c r="S14" s="179">
        <f t="shared" si="1"/>
        <v>0</v>
      </c>
      <c r="T14" s="180">
        <f t="shared" si="2"/>
        <v>2663000</v>
      </c>
      <c r="U14" s="116"/>
      <c r="V14" s="38"/>
      <c r="W14" s="12"/>
    </row>
    <row r="15" spans="1:23" ht="26.25" x14ac:dyDescent="0.4">
      <c r="A15" s="177">
        <v>14</v>
      </c>
      <c r="B15" s="174" t="s">
        <v>39</v>
      </c>
      <c r="C15" s="131"/>
      <c r="D15" s="143"/>
      <c r="E15" s="140"/>
      <c r="F15" s="139"/>
      <c r="G15" s="140"/>
      <c r="H15" s="139"/>
      <c r="I15" s="167"/>
      <c r="J15" s="169"/>
      <c r="K15" s="167"/>
      <c r="L15" s="169">
        <v>4687000</v>
      </c>
      <c r="M15" s="140"/>
      <c r="N15" s="143">
        <v>4576000</v>
      </c>
      <c r="O15" s="167"/>
      <c r="P15" s="168"/>
      <c r="Q15" s="169">
        <v>5240000</v>
      </c>
      <c r="R15" s="178">
        <f t="shared" si="0"/>
        <v>0</v>
      </c>
      <c r="S15" s="179">
        <f t="shared" si="1"/>
        <v>0</v>
      </c>
      <c r="T15" s="180">
        <f t="shared" si="2"/>
        <v>14503000</v>
      </c>
      <c r="U15" s="116"/>
      <c r="V15" s="38"/>
      <c r="W15" s="12"/>
    </row>
    <row r="16" spans="1:23" ht="26.25" x14ac:dyDescent="0.4">
      <c r="A16" s="177">
        <v>15</v>
      </c>
      <c r="B16" s="174" t="s">
        <v>26</v>
      </c>
      <c r="C16" s="131"/>
      <c r="D16" s="143">
        <v>760000</v>
      </c>
      <c r="E16" s="140"/>
      <c r="F16" s="139">
        <v>3192000</v>
      </c>
      <c r="G16" s="140"/>
      <c r="H16" s="139">
        <v>7736000</v>
      </c>
      <c r="I16" s="167"/>
      <c r="J16" s="169"/>
      <c r="K16" s="167"/>
      <c r="L16" s="169"/>
      <c r="M16" s="140"/>
      <c r="N16" s="143"/>
      <c r="O16" s="167"/>
      <c r="P16" s="168"/>
      <c r="Q16" s="169">
        <v>650000</v>
      </c>
      <c r="R16" s="178">
        <f t="shared" si="0"/>
        <v>0</v>
      </c>
      <c r="S16" s="179">
        <f t="shared" si="1"/>
        <v>0</v>
      </c>
      <c r="T16" s="180">
        <f t="shared" si="2"/>
        <v>12338000</v>
      </c>
      <c r="U16" s="116"/>
      <c r="V16" s="38"/>
      <c r="W16" s="12">
        <f>SUM(D16:V16)</f>
        <v>24676000</v>
      </c>
    </row>
    <row r="17" spans="1:23" ht="27" thickBot="1" x14ac:dyDescent="0.45">
      <c r="A17" s="177">
        <v>16</v>
      </c>
      <c r="B17" s="175" t="s">
        <v>25</v>
      </c>
      <c r="C17" s="132"/>
      <c r="D17" s="141">
        <v>13885000</v>
      </c>
      <c r="E17" s="142"/>
      <c r="F17" s="144">
        <v>6158000</v>
      </c>
      <c r="G17" s="142"/>
      <c r="H17" s="144">
        <v>158000</v>
      </c>
      <c r="I17" s="189"/>
      <c r="J17" s="190">
        <v>500000</v>
      </c>
      <c r="K17" s="189"/>
      <c r="L17" s="190"/>
      <c r="M17" s="142"/>
      <c r="N17" s="141"/>
      <c r="O17" s="170"/>
      <c r="P17" s="171"/>
      <c r="Q17" s="172"/>
      <c r="R17" s="181">
        <f t="shared" si="0"/>
        <v>0</v>
      </c>
      <c r="S17" s="182">
        <f t="shared" si="1"/>
        <v>0</v>
      </c>
      <c r="T17" s="183">
        <f t="shared" si="2"/>
        <v>20701000</v>
      </c>
      <c r="U17" s="117"/>
      <c r="V17" s="39"/>
      <c r="W17" s="13">
        <f>SUM(D17:V17)</f>
        <v>41402000</v>
      </c>
    </row>
    <row r="18" spans="1:23" s="125" customFormat="1" ht="54" customHeight="1" thickBot="1" x14ac:dyDescent="0.3">
      <c r="A18" s="49" t="s">
        <v>35</v>
      </c>
      <c r="B18" s="115"/>
      <c r="C18" s="160">
        <f>SUM(C8:C17)</f>
        <v>5643000</v>
      </c>
      <c r="D18" s="145">
        <f>SUM(D7:D17)</f>
        <v>38267000</v>
      </c>
      <c r="E18" s="145">
        <f>SUM(E7:E17)</f>
        <v>3710000</v>
      </c>
      <c r="F18" s="122">
        <f>SUM(F7:F17)</f>
        <v>49355000</v>
      </c>
      <c r="G18" s="122">
        <f>SUM(G7:G17)</f>
        <v>0</v>
      </c>
      <c r="H18" s="122">
        <f>SUM(H7:H17)</f>
        <v>25644000</v>
      </c>
      <c r="I18" s="122">
        <f>SUM(I7:I17)</f>
        <v>1089000</v>
      </c>
      <c r="J18" s="122">
        <f>SUM(J7:J17)</f>
        <v>11658000</v>
      </c>
      <c r="K18" s="122">
        <f>SUM(K7:K17)</f>
        <v>4599000</v>
      </c>
      <c r="L18" s="122">
        <f>SUM(L7:L17)</f>
        <v>12386000</v>
      </c>
      <c r="M18" s="145"/>
      <c r="N18" s="122">
        <f>SUM(N7:N17)</f>
        <v>13851000</v>
      </c>
      <c r="O18" s="121">
        <f>SUM(O7:O17)</f>
        <v>7392000</v>
      </c>
      <c r="P18" s="145">
        <f t="shared" ref="P18:Q18" si="3">SUM(P7:P17)</f>
        <v>4026000</v>
      </c>
      <c r="Q18" s="145">
        <f t="shared" si="3"/>
        <v>17073000</v>
      </c>
      <c r="R18" s="184">
        <f t="shared" si="0"/>
        <v>22433000</v>
      </c>
      <c r="S18" s="185">
        <f t="shared" si="1"/>
        <v>4026000</v>
      </c>
      <c r="T18" s="186">
        <f t="shared" si="2"/>
        <v>168234000</v>
      </c>
      <c r="U18" s="123">
        <f>SUM(U7:U17)</f>
        <v>0</v>
      </c>
      <c r="V18" s="123">
        <f>SUM(V7:V17)</f>
        <v>0</v>
      </c>
      <c r="W18" s="124">
        <f>SUM(D18:V18)</f>
        <v>383743000</v>
      </c>
    </row>
    <row r="19" spans="1:23" ht="21.75" thickBot="1" x14ac:dyDescent="0.3"/>
    <row r="20" spans="1:23" ht="24" thickBot="1" x14ac:dyDescent="0.3">
      <c r="A20" s="57" t="s">
        <v>37</v>
      </c>
      <c r="B20" s="58"/>
      <c r="C20" s="58"/>
      <c r="D20" s="58"/>
      <c r="E20" s="58"/>
      <c r="F20" s="59"/>
      <c r="G20" s="85"/>
      <c r="H20" s="60"/>
      <c r="I20" s="83"/>
      <c r="J20" s="61"/>
    </row>
    <row r="21" spans="1:23" ht="24" thickBot="1" x14ac:dyDescent="0.35">
      <c r="A21" s="57" t="s">
        <v>36</v>
      </c>
      <c r="B21" s="58"/>
      <c r="C21" s="58"/>
      <c r="D21" s="58"/>
      <c r="E21" s="58"/>
      <c r="F21" s="59"/>
      <c r="G21" s="86"/>
      <c r="H21" s="62"/>
      <c r="I21" s="84"/>
      <c r="J21" s="63"/>
      <c r="O21" s="153"/>
      <c r="P21" s="153"/>
      <c r="Q21" s="153"/>
      <c r="R21" s="154"/>
      <c r="S21" s="154"/>
      <c r="T21" s="154"/>
      <c r="U21" s="154"/>
    </row>
    <row r="22" spans="1:23" x14ac:dyDescent="0.3">
      <c r="J22" s="71"/>
      <c r="K22" s="71"/>
      <c r="L22" s="71"/>
      <c r="M22" s="71"/>
      <c r="N22" s="71"/>
      <c r="O22" s="155"/>
      <c r="P22" s="155"/>
      <c r="Q22" s="155"/>
      <c r="R22" s="156"/>
      <c r="S22" s="156"/>
      <c r="T22" s="156"/>
      <c r="U22" s="156"/>
    </row>
    <row r="23" spans="1:23" x14ac:dyDescent="0.3">
      <c r="J23" s="157"/>
      <c r="K23" s="157"/>
      <c r="L23" s="157"/>
      <c r="M23" s="157"/>
      <c r="N23" s="72"/>
      <c r="O23" s="155"/>
      <c r="P23" s="155"/>
      <c r="Q23" s="155"/>
      <c r="R23" s="156"/>
      <c r="S23" s="156"/>
      <c r="T23" s="156"/>
      <c r="U23" s="156"/>
    </row>
    <row r="24" spans="1:23" x14ac:dyDescent="0.3">
      <c r="J24" s="157"/>
      <c r="K24" s="157"/>
      <c r="L24" s="157"/>
      <c r="M24" s="157"/>
      <c r="N24" s="72"/>
      <c r="O24" s="155"/>
      <c r="P24" s="155"/>
      <c r="Q24" s="155"/>
      <c r="R24" s="156"/>
      <c r="S24" s="156"/>
      <c r="T24" s="156"/>
      <c r="U24" s="156"/>
    </row>
    <row r="25" spans="1:23" x14ac:dyDescent="0.3">
      <c r="J25" s="157"/>
      <c r="K25" s="157"/>
      <c r="L25" s="157"/>
      <c r="M25" s="157"/>
      <c r="N25" s="72"/>
      <c r="O25" s="155"/>
      <c r="P25" s="155"/>
      <c r="Q25" s="155"/>
      <c r="R25" s="156"/>
      <c r="S25" s="156"/>
      <c r="T25" s="156"/>
      <c r="U25" s="156"/>
    </row>
    <row r="26" spans="1:23" x14ac:dyDescent="0.3">
      <c r="J26" s="157"/>
      <c r="K26" s="157"/>
      <c r="L26" s="157"/>
      <c r="M26" s="157"/>
      <c r="N26" s="72"/>
      <c r="O26" s="155"/>
      <c r="P26" s="155"/>
      <c r="Q26" s="155"/>
      <c r="R26" s="156"/>
      <c r="S26" s="156"/>
      <c r="T26" s="156"/>
      <c r="U26" s="156"/>
    </row>
    <row r="27" spans="1:23" x14ac:dyDescent="0.3">
      <c r="J27" s="157"/>
      <c r="K27" s="157"/>
      <c r="L27" s="157"/>
      <c r="M27" s="157"/>
      <c r="N27" s="72"/>
      <c r="O27" s="155"/>
      <c r="P27" s="155"/>
      <c r="Q27" s="155"/>
      <c r="R27" s="156"/>
      <c r="S27" s="156"/>
      <c r="T27" s="156"/>
      <c r="U27" s="156"/>
    </row>
    <row r="28" spans="1:23" x14ac:dyDescent="0.3">
      <c r="J28" s="157"/>
      <c r="K28" s="157"/>
      <c r="L28" s="157"/>
      <c r="M28" s="157"/>
      <c r="N28" s="72"/>
      <c r="O28" s="155"/>
      <c r="P28" s="155"/>
      <c r="Q28" s="155"/>
      <c r="R28" s="156"/>
      <c r="S28" s="156"/>
      <c r="T28" s="156"/>
      <c r="U28" s="156"/>
    </row>
    <row r="29" spans="1:23" x14ac:dyDescent="0.3">
      <c r="J29" s="157"/>
      <c r="K29" s="157"/>
      <c r="L29" s="157"/>
      <c r="M29" s="157"/>
      <c r="N29" s="72"/>
      <c r="O29" s="155"/>
      <c r="P29" s="155"/>
      <c r="Q29" s="155"/>
      <c r="R29" s="156"/>
      <c r="S29" s="156"/>
      <c r="T29" s="156"/>
      <c r="U29" s="156"/>
    </row>
    <row r="30" spans="1:23" s="9" customFormat="1" x14ac:dyDescent="0.3">
      <c r="A30" s="2"/>
      <c r="B30" s="4"/>
      <c r="C30" s="119"/>
      <c r="D30" s="120"/>
      <c r="J30" s="157"/>
      <c r="K30" s="157"/>
      <c r="L30" s="157"/>
      <c r="M30" s="157"/>
      <c r="N30" s="72"/>
      <c r="O30" s="155"/>
      <c r="P30" s="155"/>
      <c r="Q30" s="155"/>
      <c r="R30" s="156"/>
      <c r="S30" s="156"/>
      <c r="T30" s="156"/>
      <c r="U30" s="156"/>
    </row>
    <row r="31" spans="1:23" s="9" customFormat="1" x14ac:dyDescent="0.3">
      <c r="A31" s="2"/>
      <c r="B31" s="4"/>
      <c r="C31" s="119"/>
      <c r="D31" s="120"/>
      <c r="J31" s="157"/>
      <c r="K31" s="157"/>
      <c r="L31" s="157"/>
      <c r="M31" s="157"/>
      <c r="N31" s="72"/>
      <c r="O31" s="155"/>
      <c r="P31" s="155"/>
      <c r="Q31" s="155"/>
      <c r="R31" s="156"/>
      <c r="S31" s="156"/>
      <c r="T31" s="156"/>
      <c r="U31" s="156"/>
    </row>
    <row r="32" spans="1:23" s="9" customFormat="1" x14ac:dyDescent="0.3">
      <c r="A32" s="2"/>
      <c r="B32" s="4"/>
      <c r="C32" s="119"/>
      <c r="D32" s="120"/>
      <c r="J32" s="157"/>
      <c r="K32" s="157"/>
      <c r="L32" s="157"/>
      <c r="M32" s="157"/>
      <c r="N32" s="72"/>
      <c r="O32" s="155"/>
      <c r="P32" s="155"/>
      <c r="Q32" s="155"/>
      <c r="R32" s="158"/>
      <c r="S32" s="158"/>
      <c r="T32" s="156"/>
      <c r="U32" s="158"/>
    </row>
    <row r="33" spans="1:21" s="9" customFormat="1" x14ac:dyDescent="0.25">
      <c r="A33" s="2"/>
      <c r="B33" s="4"/>
      <c r="C33" s="119"/>
      <c r="D33" s="120"/>
      <c r="J33" s="157"/>
      <c r="K33" s="157"/>
      <c r="L33" s="157"/>
      <c r="M33" s="157"/>
      <c r="N33" s="72"/>
      <c r="O33" s="157"/>
      <c r="P33" s="157"/>
      <c r="Q33" s="157"/>
      <c r="R33" s="157"/>
      <c r="S33" s="157"/>
      <c r="T33" s="157"/>
      <c r="U33" s="157"/>
    </row>
    <row r="34" spans="1:21" s="9" customFormat="1" x14ac:dyDescent="0.25">
      <c r="A34" s="2"/>
      <c r="B34" s="4"/>
      <c r="C34" s="119"/>
      <c r="D34" s="120"/>
      <c r="J34" s="157"/>
      <c r="K34" s="157"/>
      <c r="L34" s="157"/>
      <c r="M34" s="157"/>
      <c r="N34" s="72"/>
      <c r="O34" s="157"/>
      <c r="P34" s="157"/>
      <c r="Q34" s="157"/>
      <c r="R34" s="157"/>
      <c r="S34" s="157"/>
      <c r="T34" s="157"/>
      <c r="U34" s="157"/>
    </row>
    <row r="35" spans="1:21" s="9" customFormat="1" x14ac:dyDescent="0.25">
      <c r="A35" s="2"/>
      <c r="B35" s="4"/>
      <c r="C35" s="119"/>
      <c r="D35" s="120"/>
      <c r="J35" s="159"/>
      <c r="K35" s="159"/>
      <c r="L35" s="159"/>
      <c r="M35" s="157"/>
      <c r="N35" s="72"/>
      <c r="O35" s="157"/>
      <c r="P35" s="157"/>
      <c r="Q35" s="157"/>
      <c r="R35" s="157"/>
      <c r="S35" s="157"/>
      <c r="T35" s="157"/>
      <c r="U35" s="157"/>
    </row>
  </sheetData>
  <mergeCells count="16">
    <mergeCell ref="O5:Q5"/>
    <mergeCell ref="R5:T5"/>
    <mergeCell ref="A3:W3"/>
    <mergeCell ref="A18:B18"/>
    <mergeCell ref="J35:L35"/>
    <mergeCell ref="M5:N5"/>
    <mergeCell ref="K5:L5"/>
    <mergeCell ref="I5:J5"/>
    <mergeCell ref="G5:H5"/>
    <mergeCell ref="E5:F5"/>
    <mergeCell ref="C5:D5"/>
    <mergeCell ref="B5:B6"/>
    <mergeCell ref="A5:A6"/>
    <mergeCell ref="A20:F20"/>
    <mergeCell ref="H20:J21"/>
    <mergeCell ref="A21:F21"/>
  </mergeCells>
  <pageMargins left="0.7" right="0.7" top="0.75" bottom="0.75" header="0.3" footer="0.3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40"/>
  <sheetViews>
    <sheetView view="pageBreakPreview" topLeftCell="A4" zoomScale="50" zoomScaleNormal="60" zoomScaleSheetLayoutView="50" workbookViewId="0">
      <selection activeCell="N24" sqref="N24"/>
    </sheetView>
  </sheetViews>
  <sheetFormatPr defaultRowHeight="21" x14ac:dyDescent="0.25"/>
  <cols>
    <col min="1" max="1" width="7.42578125" style="2" customWidth="1"/>
    <col min="2" max="2" width="26" style="4" customWidth="1"/>
    <col min="3" max="3" width="10.85546875" style="4" hidden="1" customWidth="1"/>
    <col min="4" max="4" width="18.28515625" style="9" customWidth="1"/>
    <col min="5" max="5" width="10" style="9" hidden="1" customWidth="1"/>
    <col min="6" max="6" width="19.7109375" style="9" customWidth="1"/>
    <col min="7" max="7" width="9.7109375" style="9" hidden="1" customWidth="1"/>
    <col min="8" max="8" width="19.7109375" style="9" customWidth="1"/>
    <col min="9" max="9" width="8.5703125" style="9" hidden="1" customWidth="1"/>
    <col min="10" max="10" width="20" style="9" customWidth="1"/>
    <col min="11" max="11" width="9" style="9" hidden="1" customWidth="1"/>
    <col min="12" max="12" width="19.85546875" style="9" customWidth="1"/>
    <col min="13" max="13" width="10.28515625" style="9" hidden="1" customWidth="1"/>
    <col min="14" max="14" width="21.140625" style="9" customWidth="1"/>
    <col min="15" max="15" width="11.5703125" style="9" hidden="1" customWidth="1"/>
    <col min="16" max="16" width="17.5703125" style="9" customWidth="1"/>
    <col min="17" max="17" width="8.7109375" style="9" hidden="1" customWidth="1"/>
    <col min="18" max="18" width="19.28515625" style="9" customWidth="1"/>
    <col min="19" max="19" width="9.28515625" style="9" hidden="1" customWidth="1"/>
    <col min="20" max="20" width="18.28515625" style="9" customWidth="1"/>
    <col min="21" max="21" width="10.140625" style="9" hidden="1" customWidth="1"/>
    <col min="22" max="22" width="20" style="9" customWidth="1"/>
    <col min="23" max="23" width="20.5703125" style="9" customWidth="1"/>
    <col min="24" max="24" width="21.140625" style="9" customWidth="1"/>
    <col min="25" max="25" width="16.140625" style="9" customWidth="1"/>
    <col min="26" max="26" width="20.42578125" style="9" customWidth="1"/>
    <col min="27" max="27" width="30.85546875" style="9" customWidth="1"/>
  </cols>
  <sheetData>
    <row r="2" spans="1:27" ht="21.75" thickBot="1" x14ac:dyDescent="0.3"/>
    <row r="3" spans="1:27" ht="51.75" customHeight="1" thickBot="1" x14ac:dyDescent="0.3">
      <c r="A3" s="54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6"/>
    </row>
    <row r="4" spans="1:27" ht="21.75" thickBot="1" x14ac:dyDescent="0.3"/>
    <row r="5" spans="1:27" s="5" customFormat="1" ht="69.75" customHeight="1" thickBot="1" x14ac:dyDescent="0.3">
      <c r="A5" s="92" t="s">
        <v>27</v>
      </c>
      <c r="B5" s="112" t="s">
        <v>40</v>
      </c>
      <c r="C5" s="88" t="s">
        <v>0</v>
      </c>
      <c r="D5" s="89"/>
      <c r="E5" s="88" t="s">
        <v>1</v>
      </c>
      <c r="F5" s="89"/>
      <c r="G5" s="88" t="s">
        <v>2</v>
      </c>
      <c r="H5" s="89"/>
      <c r="I5" s="88" t="s">
        <v>3</v>
      </c>
      <c r="J5" s="89"/>
      <c r="K5" s="88" t="s">
        <v>4</v>
      </c>
      <c r="L5" s="89"/>
      <c r="M5" s="88" t="s">
        <v>5</v>
      </c>
      <c r="N5" s="89"/>
      <c r="O5" s="88" t="s">
        <v>6</v>
      </c>
      <c r="P5" s="89"/>
      <c r="Q5" s="88" t="s">
        <v>7</v>
      </c>
      <c r="R5" s="89"/>
      <c r="S5" s="110" t="s">
        <v>8</v>
      </c>
      <c r="T5" s="111"/>
      <c r="U5" s="88" t="s">
        <v>9</v>
      </c>
      <c r="V5" s="89"/>
      <c r="W5" s="88" t="s">
        <v>10</v>
      </c>
      <c r="X5" s="89"/>
      <c r="Y5" s="88" t="s">
        <v>11</v>
      </c>
      <c r="Z5" s="89"/>
      <c r="AA5" s="87" t="s">
        <v>28</v>
      </c>
    </row>
    <row r="6" spans="1:27" s="5" customFormat="1" ht="43.5" customHeight="1" thickBot="1" x14ac:dyDescent="0.3">
      <c r="A6" s="93"/>
      <c r="B6" s="113"/>
      <c r="C6" s="90" t="s">
        <v>42</v>
      </c>
      <c r="D6" s="91" t="s">
        <v>43</v>
      </c>
      <c r="E6" s="90" t="s">
        <v>42</v>
      </c>
      <c r="F6" s="91" t="s">
        <v>43</v>
      </c>
      <c r="G6" s="90" t="s">
        <v>42</v>
      </c>
      <c r="H6" s="91" t="s">
        <v>43</v>
      </c>
      <c r="I6" s="90" t="s">
        <v>42</v>
      </c>
      <c r="J6" s="91" t="s">
        <v>43</v>
      </c>
      <c r="K6" s="90" t="s">
        <v>42</v>
      </c>
      <c r="L6" s="91" t="s">
        <v>43</v>
      </c>
      <c r="M6" s="90" t="s">
        <v>42</v>
      </c>
      <c r="N6" s="91" t="s">
        <v>43</v>
      </c>
      <c r="O6" s="90" t="s">
        <v>42</v>
      </c>
      <c r="P6" s="91" t="s">
        <v>43</v>
      </c>
      <c r="Q6" s="90" t="s">
        <v>42</v>
      </c>
      <c r="R6" s="91" t="s">
        <v>43</v>
      </c>
      <c r="S6" s="90" t="s">
        <v>42</v>
      </c>
      <c r="T6" s="91" t="s">
        <v>43</v>
      </c>
      <c r="U6" s="90" t="s">
        <v>42</v>
      </c>
      <c r="V6" s="91" t="s">
        <v>43</v>
      </c>
      <c r="W6" s="90" t="s">
        <v>42</v>
      </c>
      <c r="X6" s="91" t="s">
        <v>43</v>
      </c>
      <c r="Y6" s="90" t="s">
        <v>42</v>
      </c>
      <c r="Z6" s="91" t="s">
        <v>43</v>
      </c>
      <c r="AA6" s="114"/>
    </row>
    <row r="7" spans="1:27" ht="26.25" x14ac:dyDescent="0.35">
      <c r="A7" s="94">
        <v>1</v>
      </c>
      <c r="B7" s="96" t="s">
        <v>12</v>
      </c>
      <c r="C7" s="99"/>
      <c r="D7" s="100">
        <v>0</v>
      </c>
      <c r="E7" s="100"/>
      <c r="F7" s="100">
        <v>9247000</v>
      </c>
      <c r="G7" s="100"/>
      <c r="H7" s="100">
        <v>996000</v>
      </c>
      <c r="I7" s="100"/>
      <c r="J7" s="100">
        <v>10660000</v>
      </c>
      <c r="K7" s="100"/>
      <c r="L7" s="100">
        <v>9819000</v>
      </c>
      <c r="M7" s="100"/>
      <c r="N7" s="100">
        <v>9959000</v>
      </c>
      <c r="O7" s="100"/>
      <c r="P7" s="100">
        <v>0</v>
      </c>
      <c r="Q7" s="100"/>
      <c r="R7" s="100">
        <v>0</v>
      </c>
      <c r="S7" s="100"/>
      <c r="T7" s="100">
        <v>33000</v>
      </c>
      <c r="U7" s="100"/>
      <c r="V7" s="100">
        <v>0</v>
      </c>
      <c r="W7" s="103">
        <v>0</v>
      </c>
      <c r="X7" s="100">
        <v>0</v>
      </c>
      <c r="Y7" s="103">
        <v>0</v>
      </c>
      <c r="Z7" s="101">
        <v>1000000</v>
      </c>
      <c r="AA7" s="47">
        <f>SUM(D7:Z7)</f>
        <v>41714000</v>
      </c>
    </row>
    <row r="8" spans="1:27" ht="26.25" x14ac:dyDescent="0.35">
      <c r="A8" s="94">
        <v>2</v>
      </c>
      <c r="B8" s="97" t="s">
        <v>13</v>
      </c>
      <c r="C8" s="102"/>
      <c r="D8" s="103">
        <v>4085000</v>
      </c>
      <c r="E8" s="103"/>
      <c r="F8" s="103">
        <v>15537000</v>
      </c>
      <c r="G8" s="103"/>
      <c r="H8" s="103">
        <v>35108000</v>
      </c>
      <c r="I8" s="103"/>
      <c r="J8" s="103">
        <v>12265000</v>
      </c>
      <c r="K8" s="103"/>
      <c r="L8" s="103">
        <v>16455000</v>
      </c>
      <c r="M8" s="103"/>
      <c r="N8" s="103">
        <v>3366000</v>
      </c>
      <c r="O8" s="103"/>
      <c r="P8" s="103">
        <v>2953000</v>
      </c>
      <c r="Q8" s="103"/>
      <c r="R8" s="103">
        <v>30000</v>
      </c>
      <c r="S8" s="103"/>
      <c r="T8" s="103">
        <v>1038000</v>
      </c>
      <c r="U8" s="103"/>
      <c r="V8" s="103">
        <v>2413000</v>
      </c>
      <c r="W8" s="103">
        <v>0</v>
      </c>
      <c r="X8" s="103">
        <v>6001000</v>
      </c>
      <c r="Y8" s="103">
        <v>0</v>
      </c>
      <c r="Z8" s="105">
        <v>1169000</v>
      </c>
      <c r="AA8" s="47">
        <f t="shared" ref="AA8:AA21" si="0">SUM(D8:Z8)</f>
        <v>100420000</v>
      </c>
    </row>
    <row r="9" spans="1:27" ht="26.25" x14ac:dyDescent="0.35">
      <c r="A9" s="94">
        <v>3</v>
      </c>
      <c r="B9" s="97" t="s">
        <v>14</v>
      </c>
      <c r="C9" s="102"/>
      <c r="D9" s="103">
        <v>0</v>
      </c>
      <c r="E9" s="103"/>
      <c r="F9" s="103">
        <v>0</v>
      </c>
      <c r="G9" s="103"/>
      <c r="H9" s="103">
        <v>0</v>
      </c>
      <c r="I9" s="103"/>
      <c r="J9" s="103">
        <v>0</v>
      </c>
      <c r="K9" s="103"/>
      <c r="L9" s="103">
        <v>0</v>
      </c>
      <c r="M9" s="103"/>
      <c r="N9" s="103">
        <v>0</v>
      </c>
      <c r="O9" s="103"/>
      <c r="P9" s="103">
        <v>0</v>
      </c>
      <c r="Q9" s="103"/>
      <c r="R9" s="103">
        <v>0</v>
      </c>
      <c r="S9" s="103"/>
      <c r="T9" s="103">
        <v>0</v>
      </c>
      <c r="U9" s="103"/>
      <c r="V9" s="103">
        <v>0</v>
      </c>
      <c r="W9" s="103">
        <v>0</v>
      </c>
      <c r="X9" s="103">
        <v>0</v>
      </c>
      <c r="Y9" s="103">
        <v>0</v>
      </c>
      <c r="Z9" s="106"/>
      <c r="AA9" s="47">
        <f t="shared" si="0"/>
        <v>0</v>
      </c>
    </row>
    <row r="10" spans="1:27" ht="26.25" x14ac:dyDescent="0.35">
      <c r="A10" s="94">
        <v>4</v>
      </c>
      <c r="B10" s="97" t="s">
        <v>15</v>
      </c>
      <c r="C10" s="102"/>
      <c r="D10" s="103">
        <v>0</v>
      </c>
      <c r="E10" s="103"/>
      <c r="F10" s="103">
        <v>0</v>
      </c>
      <c r="G10" s="103"/>
      <c r="H10" s="103">
        <v>7246000</v>
      </c>
      <c r="I10" s="103"/>
      <c r="J10" s="103">
        <v>5999000</v>
      </c>
      <c r="K10" s="103"/>
      <c r="L10" s="103">
        <v>5469000</v>
      </c>
      <c r="M10" s="103"/>
      <c r="N10" s="103">
        <v>7710000</v>
      </c>
      <c r="O10" s="103"/>
      <c r="P10" s="103">
        <v>876000</v>
      </c>
      <c r="Q10" s="103"/>
      <c r="R10" s="103">
        <v>0</v>
      </c>
      <c r="S10" s="103"/>
      <c r="T10" s="103">
        <v>0</v>
      </c>
      <c r="U10" s="103"/>
      <c r="V10" s="103">
        <v>0</v>
      </c>
      <c r="W10" s="103">
        <v>0</v>
      </c>
      <c r="X10" s="103">
        <v>135000</v>
      </c>
      <c r="Y10" s="103">
        <v>0</v>
      </c>
      <c r="Z10" s="105">
        <v>100000</v>
      </c>
      <c r="AA10" s="47">
        <f t="shared" si="0"/>
        <v>27535000</v>
      </c>
    </row>
    <row r="11" spans="1:27" ht="26.25" x14ac:dyDescent="0.35">
      <c r="A11" s="94">
        <v>5</v>
      </c>
      <c r="B11" s="97" t="s">
        <v>16</v>
      </c>
      <c r="C11" s="102"/>
      <c r="D11" s="103">
        <v>0</v>
      </c>
      <c r="E11" s="103"/>
      <c r="F11" s="103">
        <v>0</v>
      </c>
      <c r="G11" s="103"/>
      <c r="H11" s="103">
        <v>0</v>
      </c>
      <c r="I11" s="103"/>
      <c r="J11" s="103">
        <v>0</v>
      </c>
      <c r="K11" s="103"/>
      <c r="L11" s="103">
        <v>0</v>
      </c>
      <c r="M11" s="103"/>
      <c r="N11" s="103">
        <v>0</v>
      </c>
      <c r="O11" s="103"/>
      <c r="P11" s="103">
        <v>0</v>
      </c>
      <c r="Q11" s="103"/>
      <c r="R11" s="103">
        <v>0</v>
      </c>
      <c r="S11" s="103"/>
      <c r="T11" s="103">
        <v>0</v>
      </c>
      <c r="U11" s="103"/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47">
        <f t="shared" si="0"/>
        <v>0</v>
      </c>
    </row>
    <row r="12" spans="1:27" ht="26.25" x14ac:dyDescent="0.35">
      <c r="A12" s="94">
        <v>6</v>
      </c>
      <c r="B12" s="97" t="s">
        <v>17</v>
      </c>
      <c r="C12" s="102"/>
      <c r="D12" s="103">
        <v>0</v>
      </c>
      <c r="E12" s="103"/>
      <c r="F12" s="103">
        <v>0</v>
      </c>
      <c r="G12" s="103"/>
      <c r="H12" s="103">
        <v>0</v>
      </c>
      <c r="I12" s="103"/>
      <c r="J12" s="103">
        <v>0</v>
      </c>
      <c r="K12" s="103"/>
      <c r="L12" s="103">
        <v>0</v>
      </c>
      <c r="M12" s="103"/>
      <c r="N12" s="103">
        <v>0</v>
      </c>
      <c r="O12" s="103"/>
      <c r="P12" s="103">
        <v>0</v>
      </c>
      <c r="Q12" s="103"/>
      <c r="R12" s="103">
        <v>0</v>
      </c>
      <c r="S12" s="103"/>
      <c r="T12" s="103">
        <v>0</v>
      </c>
      <c r="U12" s="103"/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47">
        <f t="shared" si="0"/>
        <v>0</v>
      </c>
    </row>
    <row r="13" spans="1:27" ht="26.25" x14ac:dyDescent="0.35">
      <c r="A13" s="94">
        <v>7</v>
      </c>
      <c r="B13" s="97" t="s">
        <v>18</v>
      </c>
      <c r="C13" s="102"/>
      <c r="D13" s="103">
        <v>1261000</v>
      </c>
      <c r="E13" s="103"/>
      <c r="F13" s="103">
        <v>0</v>
      </c>
      <c r="G13" s="103"/>
      <c r="H13" s="103">
        <v>825000</v>
      </c>
      <c r="I13" s="103"/>
      <c r="J13" s="103">
        <v>0</v>
      </c>
      <c r="K13" s="103"/>
      <c r="L13" s="103">
        <v>705000</v>
      </c>
      <c r="M13" s="103"/>
      <c r="N13" s="103">
        <v>0</v>
      </c>
      <c r="O13" s="103"/>
      <c r="P13" s="103">
        <v>0</v>
      </c>
      <c r="Q13" s="103"/>
      <c r="R13" s="103">
        <v>4248000</v>
      </c>
      <c r="S13" s="103"/>
      <c r="T13" s="103">
        <v>2373000</v>
      </c>
      <c r="U13" s="103"/>
      <c r="V13" s="103">
        <v>10765000</v>
      </c>
      <c r="W13" s="103">
        <v>5346000</v>
      </c>
      <c r="X13" s="103">
        <v>9032000</v>
      </c>
      <c r="Y13" s="104">
        <v>198000</v>
      </c>
      <c r="Z13" s="105">
        <v>8936000</v>
      </c>
      <c r="AA13" s="47">
        <f t="shared" si="0"/>
        <v>43689000</v>
      </c>
    </row>
    <row r="14" spans="1:27" ht="26.25" x14ac:dyDescent="0.35">
      <c r="A14" s="94">
        <v>8</v>
      </c>
      <c r="B14" s="97" t="s">
        <v>19</v>
      </c>
      <c r="C14" s="102"/>
      <c r="D14" s="103">
        <v>0</v>
      </c>
      <c r="E14" s="103"/>
      <c r="F14" s="103">
        <v>0</v>
      </c>
      <c r="G14" s="103"/>
      <c r="H14" s="103">
        <v>0</v>
      </c>
      <c r="I14" s="103"/>
      <c r="J14" s="103">
        <v>0</v>
      </c>
      <c r="K14" s="103"/>
      <c r="L14" s="103">
        <v>0</v>
      </c>
      <c r="M14" s="103"/>
      <c r="N14" s="103">
        <v>0</v>
      </c>
      <c r="O14" s="103"/>
      <c r="P14" s="103">
        <v>0</v>
      </c>
      <c r="Q14" s="103"/>
      <c r="R14" s="103">
        <v>0</v>
      </c>
      <c r="S14" s="103"/>
      <c r="T14" s="103">
        <v>0</v>
      </c>
      <c r="U14" s="103"/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47">
        <f t="shared" si="0"/>
        <v>0</v>
      </c>
    </row>
    <row r="15" spans="1:27" ht="26.25" x14ac:dyDescent="0.35">
      <c r="A15" s="94">
        <v>9</v>
      </c>
      <c r="B15" s="97" t="s">
        <v>20</v>
      </c>
      <c r="C15" s="102"/>
      <c r="D15" s="103">
        <v>0</v>
      </c>
      <c r="E15" s="103"/>
      <c r="F15" s="103">
        <v>0</v>
      </c>
      <c r="G15" s="103"/>
      <c r="H15" s="103">
        <v>0</v>
      </c>
      <c r="I15" s="103"/>
      <c r="J15" s="103">
        <v>0</v>
      </c>
      <c r="K15" s="103"/>
      <c r="L15" s="103">
        <v>0</v>
      </c>
      <c r="M15" s="103"/>
      <c r="N15" s="103">
        <v>0</v>
      </c>
      <c r="O15" s="103"/>
      <c r="P15" s="103">
        <v>0</v>
      </c>
      <c r="Q15" s="103"/>
      <c r="R15" s="103">
        <v>0</v>
      </c>
      <c r="S15" s="103"/>
      <c r="T15" s="103">
        <v>0</v>
      </c>
      <c r="U15" s="103"/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47">
        <f t="shared" si="0"/>
        <v>0</v>
      </c>
    </row>
    <row r="16" spans="1:27" ht="26.25" x14ac:dyDescent="0.35">
      <c r="A16" s="94">
        <v>10</v>
      </c>
      <c r="B16" s="97" t="s">
        <v>21</v>
      </c>
      <c r="C16" s="102"/>
      <c r="D16" s="103">
        <v>0</v>
      </c>
      <c r="E16" s="103"/>
      <c r="F16" s="103">
        <v>0</v>
      </c>
      <c r="G16" s="103"/>
      <c r="H16" s="103">
        <v>0</v>
      </c>
      <c r="I16" s="103"/>
      <c r="J16" s="103">
        <v>0</v>
      </c>
      <c r="K16" s="103"/>
      <c r="L16" s="103">
        <v>0</v>
      </c>
      <c r="M16" s="103"/>
      <c r="N16" s="103">
        <v>0</v>
      </c>
      <c r="O16" s="103"/>
      <c r="P16" s="103">
        <v>0</v>
      </c>
      <c r="Q16" s="103"/>
      <c r="R16" s="103">
        <v>0</v>
      </c>
      <c r="S16" s="103"/>
      <c r="T16" s="103">
        <v>0</v>
      </c>
      <c r="U16" s="103"/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47">
        <f t="shared" si="0"/>
        <v>0</v>
      </c>
    </row>
    <row r="17" spans="1:27" ht="26.25" x14ac:dyDescent="0.35">
      <c r="A17" s="94">
        <v>11</v>
      </c>
      <c r="B17" s="97" t="s">
        <v>22</v>
      </c>
      <c r="C17" s="102"/>
      <c r="D17" s="103">
        <v>0</v>
      </c>
      <c r="E17" s="103"/>
      <c r="F17" s="103">
        <v>0</v>
      </c>
      <c r="G17" s="103"/>
      <c r="H17" s="103">
        <v>0</v>
      </c>
      <c r="I17" s="103"/>
      <c r="J17" s="103">
        <v>0</v>
      </c>
      <c r="K17" s="103"/>
      <c r="L17" s="103">
        <v>0</v>
      </c>
      <c r="M17" s="103"/>
      <c r="N17" s="103">
        <v>0</v>
      </c>
      <c r="O17" s="103"/>
      <c r="P17" s="103">
        <v>0</v>
      </c>
      <c r="Q17" s="103"/>
      <c r="R17" s="103">
        <v>0</v>
      </c>
      <c r="S17" s="103"/>
      <c r="T17" s="103">
        <v>0</v>
      </c>
      <c r="U17" s="103"/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47">
        <f t="shared" si="0"/>
        <v>0</v>
      </c>
    </row>
    <row r="18" spans="1:27" ht="26.25" x14ac:dyDescent="0.35">
      <c r="A18" s="94">
        <v>12</v>
      </c>
      <c r="B18" s="97" t="s">
        <v>23</v>
      </c>
      <c r="C18" s="102"/>
      <c r="D18" s="103">
        <v>0</v>
      </c>
      <c r="E18" s="103"/>
      <c r="F18" s="103">
        <v>0</v>
      </c>
      <c r="G18" s="103"/>
      <c r="H18" s="103">
        <v>0</v>
      </c>
      <c r="I18" s="103"/>
      <c r="J18" s="103">
        <v>0</v>
      </c>
      <c r="K18" s="103"/>
      <c r="L18" s="103">
        <v>0</v>
      </c>
      <c r="M18" s="103"/>
      <c r="N18" s="103">
        <v>0</v>
      </c>
      <c r="O18" s="103"/>
      <c r="P18" s="103">
        <v>0</v>
      </c>
      <c r="Q18" s="103"/>
      <c r="R18" s="103">
        <v>0</v>
      </c>
      <c r="S18" s="103"/>
      <c r="T18" s="103">
        <v>0</v>
      </c>
      <c r="U18" s="103"/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47">
        <f t="shared" si="0"/>
        <v>0</v>
      </c>
    </row>
    <row r="19" spans="1:27" ht="26.25" x14ac:dyDescent="0.35">
      <c r="A19" s="94">
        <v>13</v>
      </c>
      <c r="B19" s="97" t="s">
        <v>24</v>
      </c>
      <c r="C19" s="102"/>
      <c r="D19" s="103">
        <v>0</v>
      </c>
      <c r="E19" s="103"/>
      <c r="F19" s="103">
        <v>0</v>
      </c>
      <c r="G19" s="103"/>
      <c r="H19" s="103">
        <v>0</v>
      </c>
      <c r="I19" s="103"/>
      <c r="J19" s="103">
        <v>0</v>
      </c>
      <c r="K19" s="103"/>
      <c r="L19" s="103">
        <v>0</v>
      </c>
      <c r="M19" s="103"/>
      <c r="N19" s="103">
        <v>0</v>
      </c>
      <c r="O19" s="103"/>
      <c r="P19" s="103">
        <v>0</v>
      </c>
      <c r="Q19" s="103"/>
      <c r="R19" s="103">
        <v>0</v>
      </c>
      <c r="S19" s="103"/>
      <c r="T19" s="103">
        <v>0</v>
      </c>
      <c r="U19" s="103"/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47">
        <f t="shared" si="0"/>
        <v>0</v>
      </c>
    </row>
    <row r="20" spans="1:27" ht="26.25" x14ac:dyDescent="0.35">
      <c r="A20" s="94">
        <v>14</v>
      </c>
      <c r="B20" s="97" t="s">
        <v>26</v>
      </c>
      <c r="C20" s="102"/>
      <c r="D20" s="103">
        <v>0</v>
      </c>
      <c r="E20" s="103"/>
      <c r="F20" s="103">
        <v>0</v>
      </c>
      <c r="G20" s="103"/>
      <c r="H20" s="103">
        <v>0</v>
      </c>
      <c r="I20" s="103"/>
      <c r="J20" s="103">
        <v>0</v>
      </c>
      <c r="K20" s="103"/>
      <c r="L20" s="103">
        <v>0</v>
      </c>
      <c r="M20" s="103"/>
      <c r="N20" s="103">
        <v>0</v>
      </c>
      <c r="O20" s="103"/>
      <c r="P20" s="103">
        <v>0</v>
      </c>
      <c r="Q20" s="103"/>
      <c r="R20" s="103">
        <v>0</v>
      </c>
      <c r="S20" s="103"/>
      <c r="T20" s="103">
        <v>0</v>
      </c>
      <c r="U20" s="103"/>
      <c r="V20" s="103">
        <v>0</v>
      </c>
      <c r="W20" s="103">
        <v>0</v>
      </c>
      <c r="X20" s="103">
        <v>5991000</v>
      </c>
      <c r="Y20" s="103">
        <v>0</v>
      </c>
      <c r="Z20" s="104">
        <v>6983000</v>
      </c>
      <c r="AA20" s="47">
        <f t="shared" si="0"/>
        <v>12974000</v>
      </c>
    </row>
    <row r="21" spans="1:27" ht="27" thickBot="1" x14ac:dyDescent="0.4">
      <c r="A21" s="95">
        <v>15</v>
      </c>
      <c r="B21" s="98" t="s">
        <v>25</v>
      </c>
      <c r="C21" s="107"/>
      <c r="D21" s="108">
        <v>2543000</v>
      </c>
      <c r="E21" s="108"/>
      <c r="F21" s="108">
        <v>4711000</v>
      </c>
      <c r="G21" s="108"/>
      <c r="H21" s="108">
        <v>8441000</v>
      </c>
      <c r="I21" s="108"/>
      <c r="J21" s="108">
        <v>750000</v>
      </c>
      <c r="K21" s="108"/>
      <c r="L21" s="108">
        <v>1542000</v>
      </c>
      <c r="M21" s="108"/>
      <c r="N21" s="108">
        <v>5323000</v>
      </c>
      <c r="O21" s="108"/>
      <c r="P21" s="108">
        <v>708000</v>
      </c>
      <c r="Q21" s="108"/>
      <c r="R21" s="108">
        <v>193000</v>
      </c>
      <c r="S21" s="108"/>
      <c r="T21" s="108">
        <v>946000</v>
      </c>
      <c r="U21" s="108"/>
      <c r="V21" s="108">
        <v>9979000</v>
      </c>
      <c r="W21" s="103">
        <v>0</v>
      </c>
      <c r="X21" s="108">
        <v>17565000</v>
      </c>
      <c r="Y21" s="103">
        <v>0</v>
      </c>
      <c r="Z21" s="109">
        <v>4983000</v>
      </c>
      <c r="AA21" s="47">
        <f t="shared" si="0"/>
        <v>57684000</v>
      </c>
    </row>
    <row r="22" spans="1:27" s="40" customFormat="1" ht="38.25" customHeight="1" thickBot="1" x14ac:dyDescent="0.35">
      <c r="A22" s="52" t="s">
        <v>41</v>
      </c>
      <c r="B22" s="53"/>
      <c r="C22" s="41">
        <f>SUM(C7:C21)</f>
        <v>0</v>
      </c>
      <c r="D22" s="41">
        <f t="shared" ref="D22:Q22" si="1">SUM(D7:D21)</f>
        <v>7889000</v>
      </c>
      <c r="E22" s="41">
        <f t="shared" si="1"/>
        <v>0</v>
      </c>
      <c r="F22" s="41">
        <f t="shared" si="1"/>
        <v>29495000</v>
      </c>
      <c r="G22" s="41">
        <f t="shared" si="1"/>
        <v>0</v>
      </c>
      <c r="H22" s="41">
        <f t="shared" si="1"/>
        <v>52616000</v>
      </c>
      <c r="I22" s="41">
        <f t="shared" si="1"/>
        <v>0</v>
      </c>
      <c r="J22" s="41">
        <f t="shared" si="1"/>
        <v>29674000</v>
      </c>
      <c r="K22" s="41">
        <f t="shared" si="1"/>
        <v>0</v>
      </c>
      <c r="L22" s="41">
        <f t="shared" si="1"/>
        <v>33990000</v>
      </c>
      <c r="M22" s="41">
        <f t="shared" si="1"/>
        <v>0</v>
      </c>
      <c r="N22" s="41">
        <f t="shared" si="1"/>
        <v>26358000</v>
      </c>
      <c r="O22" s="41">
        <f t="shared" si="1"/>
        <v>0</v>
      </c>
      <c r="P22" s="41">
        <f t="shared" si="1"/>
        <v>4537000</v>
      </c>
      <c r="Q22" s="41">
        <f t="shared" si="1"/>
        <v>0</v>
      </c>
      <c r="R22" s="42">
        <f t="shared" ref="F22:Z22" si="2">SUM(R7:R21)</f>
        <v>4471000</v>
      </c>
      <c r="S22" s="42">
        <f t="shared" si="2"/>
        <v>0</v>
      </c>
      <c r="T22" s="42">
        <f t="shared" si="2"/>
        <v>4390000</v>
      </c>
      <c r="U22" s="42">
        <f t="shared" si="2"/>
        <v>0</v>
      </c>
      <c r="V22" s="42">
        <f t="shared" si="2"/>
        <v>23157000</v>
      </c>
      <c r="W22" s="42">
        <f t="shared" si="2"/>
        <v>5346000</v>
      </c>
      <c r="X22" s="42">
        <f>SUM(X7:X21)</f>
        <v>38724000</v>
      </c>
      <c r="Y22" s="42">
        <f t="shared" si="2"/>
        <v>198000</v>
      </c>
      <c r="Z22" s="42">
        <f t="shared" si="2"/>
        <v>23171000</v>
      </c>
      <c r="AA22" s="48">
        <f>SUM(D22:Z22)</f>
        <v>284016000</v>
      </c>
    </row>
    <row r="23" spans="1:27" s="40" customFormat="1" ht="38.25" customHeight="1" thickBot="1" x14ac:dyDescent="0.35">
      <c r="A23" s="43"/>
      <c r="B23" s="44"/>
      <c r="C23" s="44"/>
      <c r="D23" s="45"/>
      <c r="E23" s="45"/>
      <c r="F23" s="45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1:27" ht="24" thickBot="1" x14ac:dyDescent="0.3">
      <c r="A24" s="57" t="s">
        <v>37</v>
      </c>
      <c r="B24" s="58"/>
      <c r="C24" s="58"/>
      <c r="D24" s="58"/>
      <c r="E24" s="58"/>
      <c r="F24" s="59"/>
      <c r="G24" s="85"/>
      <c r="H24" s="60"/>
      <c r="I24" s="83"/>
      <c r="J24" s="61"/>
      <c r="K24" s="77"/>
    </row>
    <row r="25" spans="1:27" ht="24" customHeight="1" thickBot="1" x14ac:dyDescent="0.3">
      <c r="A25" s="57" t="s">
        <v>36</v>
      </c>
      <c r="B25" s="58"/>
      <c r="C25" s="58"/>
      <c r="D25" s="58"/>
      <c r="E25" s="58"/>
      <c r="F25" s="59"/>
      <c r="G25" s="86"/>
      <c r="H25" s="62"/>
      <c r="I25" s="84"/>
      <c r="J25" s="63"/>
      <c r="K25" s="77"/>
    </row>
    <row r="26" spans="1:27" ht="21.75" thickBot="1" x14ac:dyDescent="0.3"/>
    <row r="27" spans="1:27" ht="21.75" thickBot="1" x14ac:dyDescent="0.3">
      <c r="J27" s="16" t="s">
        <v>32</v>
      </c>
      <c r="K27" s="78"/>
      <c r="L27" s="18" t="s">
        <v>30</v>
      </c>
      <c r="M27" s="73"/>
      <c r="N27" s="17" t="s">
        <v>31</v>
      </c>
      <c r="O27" s="71"/>
    </row>
    <row r="28" spans="1:27" x14ac:dyDescent="0.25">
      <c r="J28" s="21">
        <v>1</v>
      </c>
      <c r="K28" s="79"/>
      <c r="L28" s="15" t="s">
        <v>0</v>
      </c>
      <c r="M28" s="74"/>
      <c r="N28" s="22">
        <v>7889000</v>
      </c>
      <c r="O28" s="72"/>
    </row>
    <row r="29" spans="1:27" x14ac:dyDescent="0.25">
      <c r="J29" s="23">
        <v>2</v>
      </c>
      <c r="K29" s="80"/>
      <c r="L29" s="14" t="s">
        <v>1</v>
      </c>
      <c r="M29" s="75"/>
      <c r="N29" s="24">
        <v>29495000</v>
      </c>
      <c r="O29" s="72"/>
    </row>
    <row r="30" spans="1:27" x14ac:dyDescent="0.25">
      <c r="J30" s="23">
        <v>3</v>
      </c>
      <c r="K30" s="80"/>
      <c r="L30" s="14" t="s">
        <v>2</v>
      </c>
      <c r="M30" s="75"/>
      <c r="N30" s="24">
        <v>52616000</v>
      </c>
      <c r="O30" s="72"/>
    </row>
    <row r="31" spans="1:27" x14ac:dyDescent="0.25">
      <c r="J31" s="23">
        <v>4</v>
      </c>
      <c r="K31" s="80"/>
      <c r="L31" s="14" t="s">
        <v>3</v>
      </c>
      <c r="M31" s="75"/>
      <c r="N31" s="24">
        <v>29674000</v>
      </c>
      <c r="O31" s="72"/>
    </row>
    <row r="32" spans="1:27" x14ac:dyDescent="0.25">
      <c r="J32" s="23">
        <v>5</v>
      </c>
      <c r="K32" s="80"/>
      <c r="L32" s="14" t="s">
        <v>4</v>
      </c>
      <c r="M32" s="75"/>
      <c r="N32" s="24">
        <v>33990000</v>
      </c>
      <c r="O32" s="72"/>
    </row>
    <row r="33" spans="10:15" x14ac:dyDescent="0.25">
      <c r="J33" s="23">
        <v>6</v>
      </c>
      <c r="K33" s="80"/>
      <c r="L33" s="14" t="s">
        <v>5</v>
      </c>
      <c r="M33" s="75"/>
      <c r="N33" s="24">
        <v>26358000</v>
      </c>
      <c r="O33" s="72"/>
    </row>
    <row r="34" spans="10:15" x14ac:dyDescent="0.25">
      <c r="J34" s="23">
        <v>7</v>
      </c>
      <c r="K34" s="80"/>
      <c r="L34" s="14" t="s">
        <v>6</v>
      </c>
      <c r="M34" s="75"/>
      <c r="N34" s="24">
        <v>4537000</v>
      </c>
      <c r="O34" s="72"/>
    </row>
    <row r="35" spans="10:15" x14ac:dyDescent="0.25">
      <c r="J35" s="23">
        <v>8</v>
      </c>
      <c r="K35" s="80"/>
      <c r="L35" s="14" t="s">
        <v>7</v>
      </c>
      <c r="M35" s="75"/>
      <c r="N35" s="24">
        <v>4471000</v>
      </c>
      <c r="O35" s="72"/>
    </row>
    <row r="36" spans="10:15" x14ac:dyDescent="0.25">
      <c r="J36" s="23">
        <v>9</v>
      </c>
      <c r="K36" s="80"/>
      <c r="L36" s="14" t="s">
        <v>8</v>
      </c>
      <c r="M36" s="75"/>
      <c r="N36" s="24">
        <v>4197000</v>
      </c>
      <c r="O36" s="72"/>
    </row>
    <row r="37" spans="10:15" x14ac:dyDescent="0.25">
      <c r="J37" s="23">
        <v>10</v>
      </c>
      <c r="K37" s="80"/>
      <c r="L37" s="14" t="s">
        <v>9</v>
      </c>
      <c r="M37" s="75"/>
      <c r="N37" s="24">
        <v>23157000</v>
      </c>
      <c r="O37" s="72"/>
    </row>
    <row r="38" spans="10:15" x14ac:dyDescent="0.25">
      <c r="J38" s="23">
        <v>11</v>
      </c>
      <c r="K38" s="80"/>
      <c r="L38" s="14" t="s">
        <v>10</v>
      </c>
      <c r="M38" s="75"/>
      <c r="N38" s="24">
        <v>38724000</v>
      </c>
      <c r="O38" s="72"/>
    </row>
    <row r="39" spans="10:15" ht="21.75" thickBot="1" x14ac:dyDescent="0.3">
      <c r="J39" s="25">
        <v>12</v>
      </c>
      <c r="K39" s="81"/>
      <c r="L39" s="19" t="s">
        <v>11</v>
      </c>
      <c r="M39" s="76"/>
      <c r="N39" s="26">
        <v>23171000</v>
      </c>
      <c r="O39" s="72"/>
    </row>
    <row r="40" spans="10:15" ht="21.75" thickBot="1" x14ac:dyDescent="0.3">
      <c r="J40" s="50"/>
      <c r="K40" s="82"/>
      <c r="L40" s="51"/>
      <c r="M40" s="20"/>
      <c r="N40" s="27">
        <f>SUM(N28:N39)</f>
        <v>278279000</v>
      </c>
      <c r="O40" s="72"/>
    </row>
  </sheetData>
  <mergeCells count="21">
    <mergeCell ref="U5:V5"/>
    <mergeCell ref="S5:T5"/>
    <mergeCell ref="Q5:R5"/>
    <mergeCell ref="Y5:Z5"/>
    <mergeCell ref="AA5:AA6"/>
    <mergeCell ref="A22:B22"/>
    <mergeCell ref="A3:AA3"/>
    <mergeCell ref="J40:L40"/>
    <mergeCell ref="A25:F25"/>
    <mergeCell ref="A24:F24"/>
    <mergeCell ref="H24:J25"/>
    <mergeCell ref="O5:P5"/>
    <mergeCell ref="M5:N5"/>
    <mergeCell ref="K5:L5"/>
    <mergeCell ref="I5:J5"/>
    <mergeCell ref="G5:H5"/>
    <mergeCell ref="E5:F5"/>
    <mergeCell ref="C5:D5"/>
    <mergeCell ref="B5:B6"/>
    <mergeCell ref="A5:A6"/>
    <mergeCell ref="W5:X5"/>
  </mergeCells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21"/>
  <sheetViews>
    <sheetView topLeftCell="A12" workbookViewId="0">
      <selection activeCell="C20" sqref="C20:E21"/>
    </sheetView>
  </sheetViews>
  <sheetFormatPr defaultRowHeight="15" x14ac:dyDescent="0.25"/>
  <cols>
    <col min="3" max="3" width="11" customWidth="1"/>
    <col min="4" max="4" width="19.85546875" customWidth="1"/>
    <col min="5" max="5" width="36.28515625" customWidth="1"/>
  </cols>
  <sheetData>
    <row r="2" spans="3:5" ht="15.75" thickBot="1" x14ac:dyDescent="0.3"/>
    <row r="3" spans="3:5" ht="21" thickBot="1" x14ac:dyDescent="0.3">
      <c r="C3" s="66" t="s">
        <v>33</v>
      </c>
      <c r="D3" s="67"/>
      <c r="E3" s="68"/>
    </row>
    <row r="4" spans="3:5" ht="15.75" thickBot="1" x14ac:dyDescent="0.3"/>
    <row r="5" spans="3:5" s="3" customFormat="1" ht="44.25" customHeight="1" thickBot="1" x14ac:dyDescent="0.3">
      <c r="C5" s="29" t="s">
        <v>32</v>
      </c>
      <c r="D5" s="30" t="s">
        <v>30</v>
      </c>
      <c r="E5" s="31" t="s">
        <v>34</v>
      </c>
    </row>
    <row r="6" spans="3:5" s="28" customFormat="1" ht="21" x14ac:dyDescent="0.25">
      <c r="C6" s="21">
        <v>1</v>
      </c>
      <c r="D6" s="15" t="s">
        <v>0</v>
      </c>
      <c r="E6" s="22">
        <v>7889000</v>
      </c>
    </row>
    <row r="7" spans="3:5" s="28" customFormat="1" ht="21" x14ac:dyDescent="0.25">
      <c r="C7" s="23">
        <v>2</v>
      </c>
      <c r="D7" s="14" t="s">
        <v>1</v>
      </c>
      <c r="E7" s="24">
        <v>29495000</v>
      </c>
    </row>
    <row r="8" spans="3:5" s="28" customFormat="1" ht="21" x14ac:dyDescent="0.25">
      <c r="C8" s="23">
        <v>3</v>
      </c>
      <c r="D8" s="14" t="s">
        <v>2</v>
      </c>
      <c r="E8" s="24">
        <v>52616000</v>
      </c>
    </row>
    <row r="9" spans="3:5" s="28" customFormat="1" ht="21" x14ac:dyDescent="0.25">
      <c r="C9" s="23">
        <v>4</v>
      </c>
      <c r="D9" s="14" t="s">
        <v>3</v>
      </c>
      <c r="E9" s="24">
        <v>29674000</v>
      </c>
    </row>
    <row r="10" spans="3:5" s="28" customFormat="1" ht="21" x14ac:dyDescent="0.25">
      <c r="C10" s="23">
        <v>5</v>
      </c>
      <c r="D10" s="14" t="s">
        <v>4</v>
      </c>
      <c r="E10" s="24">
        <v>33990000</v>
      </c>
    </row>
    <row r="11" spans="3:5" s="28" customFormat="1" ht="21" x14ac:dyDescent="0.25">
      <c r="C11" s="23">
        <v>6</v>
      </c>
      <c r="D11" s="14" t="s">
        <v>5</v>
      </c>
      <c r="E11" s="24">
        <v>26358000</v>
      </c>
    </row>
    <row r="12" spans="3:5" s="28" customFormat="1" ht="21" x14ac:dyDescent="0.25">
      <c r="C12" s="23">
        <v>7</v>
      </c>
      <c r="D12" s="14" t="s">
        <v>6</v>
      </c>
      <c r="E12" s="24">
        <v>4537000</v>
      </c>
    </row>
    <row r="13" spans="3:5" s="28" customFormat="1" ht="21" x14ac:dyDescent="0.25">
      <c r="C13" s="23">
        <v>8</v>
      </c>
      <c r="D13" s="14" t="s">
        <v>7</v>
      </c>
      <c r="E13" s="24">
        <v>4471000</v>
      </c>
    </row>
    <row r="14" spans="3:5" s="28" customFormat="1" ht="21" x14ac:dyDescent="0.25">
      <c r="C14" s="23">
        <v>9</v>
      </c>
      <c r="D14" s="14" t="s">
        <v>8</v>
      </c>
      <c r="E14" s="24">
        <v>4197000</v>
      </c>
    </row>
    <row r="15" spans="3:5" s="28" customFormat="1" ht="21" x14ac:dyDescent="0.25">
      <c r="C15" s="23">
        <v>10</v>
      </c>
      <c r="D15" s="14" t="s">
        <v>9</v>
      </c>
      <c r="E15" s="24">
        <v>23157000</v>
      </c>
    </row>
    <row r="16" spans="3:5" s="28" customFormat="1" ht="21" x14ac:dyDescent="0.25">
      <c r="C16" s="23">
        <v>11</v>
      </c>
      <c r="D16" s="14" t="s">
        <v>10</v>
      </c>
      <c r="E16" s="24">
        <v>38724000</v>
      </c>
    </row>
    <row r="17" spans="3:5" s="28" customFormat="1" ht="21.75" thickBot="1" x14ac:dyDescent="0.3">
      <c r="C17" s="25">
        <v>12</v>
      </c>
      <c r="D17" s="19" t="s">
        <v>11</v>
      </c>
      <c r="E17" s="26">
        <v>23171000</v>
      </c>
    </row>
    <row r="18" spans="3:5" s="1" customFormat="1" ht="24" thickBot="1" x14ac:dyDescent="0.3">
      <c r="C18" s="64" t="s">
        <v>35</v>
      </c>
      <c r="D18" s="65"/>
      <c r="E18" s="32">
        <f>SUM(E6:E17)</f>
        <v>278279000</v>
      </c>
    </row>
    <row r="19" spans="3:5" ht="15.75" thickBot="1" x14ac:dyDescent="0.3"/>
    <row r="20" spans="3:5" ht="15.75" thickBot="1" x14ac:dyDescent="0.3">
      <c r="C20" s="35" t="s">
        <v>37</v>
      </c>
      <c r="D20" s="36"/>
      <c r="E20" s="69"/>
    </row>
    <row r="21" spans="3:5" ht="15.75" thickBot="1" x14ac:dyDescent="0.3">
      <c r="C21" s="33" t="s">
        <v>36</v>
      </c>
      <c r="D21" s="34"/>
      <c r="E21" s="70"/>
    </row>
  </sheetData>
  <mergeCells count="3">
    <mergeCell ref="C18:D18"/>
    <mergeCell ref="C3:E3"/>
    <mergeCell ref="E20:E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MONTHLY LOADOUTS 2018</vt:lpstr>
      <vt:lpstr>MONTHLY LOADOUTS 2017</vt:lpstr>
      <vt:lpstr>SUMMARY 2017 LOADOUTS</vt:lpstr>
      <vt:lpstr>'MONTHLY LOADOUTS 2017'!Print_Area</vt:lpstr>
      <vt:lpstr>'MONTHLY LOADOUTS 2018'!Print_Area</vt:lpstr>
      <vt:lpstr>'SUMMARY 2017 LOADOUTS'!Print_Area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SAVIOUR</dc:creator>
  <cp:lastModifiedBy>SAVIOUR</cp:lastModifiedBy>
  <cp:lastPrinted>2018-08-23T22:13:13Z</cp:lastPrinted>
  <dcterms:created xsi:type="dcterms:W3CDTF">2018-08-23T17:03:55Z</dcterms:created>
  <dcterms:modified xsi:type="dcterms:W3CDTF">2018-08-23T22:14:00Z</dcterms:modified>
</cp:coreProperties>
</file>