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95" activeTab="2"/>
  </bookViews>
  <sheets>
    <sheet name="JULY STOCK 2018 " sheetId="1" r:id="rId1"/>
    <sheet name="AUGUST STOCK 2018" sheetId="2" r:id="rId2"/>
    <sheet name="DECEMBER STOCK 2018" sheetId="3" r:id="rId3"/>
  </sheets>
  <definedNames>
    <definedName name="_xlnm.Print_Area" localSheetId="1">'AUGUST STOCK 2018'!$B$2:$G$14,'AUGUST STOCK 2018'!$B$19:$G$32</definedName>
    <definedName name="_xlnm.Print_Area" localSheetId="2">'DECEMBER STOCK 2018'!$B$2:$G$14</definedName>
    <definedName name="_xlnm.Print_Area" localSheetId="0">'JULY STOCK 2018 '!$C$2:$H$16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D9" i="3"/>
  <c r="C9" i="3"/>
  <c r="C28" i="3" l="1"/>
  <c r="E25" i="3"/>
  <c r="D25" i="3"/>
  <c r="C25" i="3"/>
  <c r="E11" i="3"/>
  <c r="D11" i="3"/>
  <c r="C11" i="3"/>
  <c r="E8" i="3"/>
  <c r="D8" i="3"/>
  <c r="C8" i="3"/>
  <c r="C28" i="2" l="1"/>
  <c r="D11" i="2"/>
  <c r="E11" i="2"/>
  <c r="C11" i="2"/>
  <c r="E25" i="2" l="1"/>
  <c r="D25" i="2"/>
  <c r="C25" i="2"/>
  <c r="D8" i="2"/>
  <c r="E8" i="2"/>
  <c r="C8" i="2"/>
</calcChain>
</file>

<file path=xl/sharedStrings.xml><?xml version="1.0" encoding="utf-8"?>
<sst xmlns="http://schemas.openxmlformats.org/spreadsheetml/2006/main" count="82" uniqueCount="23">
  <si>
    <t>OPENING STOCK (LITRES)</t>
  </si>
  <si>
    <t>CLOSING STOCK (LITRES)</t>
  </si>
  <si>
    <t>LESS: VOL SOLD (LITRES)</t>
  </si>
  <si>
    <t>VOLUME RECEIVED (LITRES)</t>
  </si>
  <si>
    <t>EXPECTED SALES VALUE (N) [A]</t>
  </si>
  <si>
    <t>ACTUAL SALES LODGMENT (N) [B]</t>
  </si>
  <si>
    <t>VARIANCE [A - B] (N)</t>
  </si>
  <si>
    <t>PMS</t>
  </si>
  <si>
    <t>AGO</t>
  </si>
  <si>
    <t>DPK</t>
  </si>
  <si>
    <t>OTHERS</t>
  </si>
  <si>
    <t>REMARKS</t>
  </si>
  <si>
    <t>-</t>
  </si>
  <si>
    <t>JULY 2018 PDO OGHARA STOCK REPORT</t>
  </si>
  <si>
    <t>AUGUST 2018 PDO OGHARA STOCK REPORT</t>
  </si>
  <si>
    <t>DECEMBER 2018 PDO OGHARA STOCK REPORT</t>
  </si>
  <si>
    <t>nil</t>
  </si>
  <si>
    <t>brought - forward</t>
  </si>
  <si>
    <t>supplied vol (litres)</t>
  </si>
  <si>
    <t>sales (litres)</t>
  </si>
  <si>
    <t>carried forward</t>
  </si>
  <si>
    <t>Target volume multiplied by price : AGO, DPK, PMS</t>
  </si>
  <si>
    <t>Actual target not supplied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</si>
</sst>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3" fillId="0" borderId="15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3" fontId="8" fillId="0" borderId="14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15"/>
  <sheetViews>
    <sheetView view="pageBreakPreview" zoomScale="91" zoomScaleNormal="100" zoomScaleSheetLayoutView="91" workbookViewId="0">
      <selection activeCell="D15" sqref="D15"/>
    </sheetView>
  </sheetViews>
  <sheetFormatPr defaultRowHeight="15.75" x14ac:dyDescent="0.25"/>
  <cols>
    <col min="3" max="3" width="42" style="12" customWidth="1"/>
    <col min="4" max="4" width="16.7109375" style="1" customWidth="1"/>
    <col min="5" max="5" width="20.5703125" style="1" customWidth="1"/>
    <col min="6" max="6" width="17.42578125" style="1" customWidth="1"/>
    <col min="7" max="7" width="17.5703125" style="1" customWidth="1"/>
    <col min="8" max="8" width="27" style="1" customWidth="1"/>
  </cols>
  <sheetData>
    <row r="1" spans="3:8" ht="16.5" thickBot="1" x14ac:dyDescent="0.3"/>
    <row r="2" spans="3:8" ht="21" customHeight="1" thickBot="1" x14ac:dyDescent="0.3">
      <c r="C2" s="27" t="s">
        <v>13</v>
      </c>
      <c r="D2" s="28"/>
      <c r="E2" s="28"/>
      <c r="F2" s="28"/>
      <c r="G2" s="28"/>
      <c r="H2" s="29"/>
    </row>
    <row r="3" spans="3:8" ht="16.5" thickBot="1" x14ac:dyDescent="0.3"/>
    <row r="4" spans="3:8" s="3" customFormat="1" ht="21.75" thickBot="1" x14ac:dyDescent="0.3">
      <c r="C4" s="13"/>
      <c r="D4" s="2" t="s">
        <v>7</v>
      </c>
      <c r="E4" s="2" t="s">
        <v>8</v>
      </c>
      <c r="F4" s="7" t="s">
        <v>9</v>
      </c>
      <c r="G4" s="2" t="s">
        <v>10</v>
      </c>
      <c r="H4" s="5" t="s">
        <v>11</v>
      </c>
    </row>
    <row r="5" spans="3:8" ht="18.75" x14ac:dyDescent="0.25">
      <c r="C5" s="20" t="s">
        <v>0</v>
      </c>
      <c r="D5" s="14">
        <v>56623396</v>
      </c>
      <c r="E5" s="14">
        <v>7440103</v>
      </c>
      <c r="F5" s="15">
        <v>0</v>
      </c>
      <c r="G5" s="14" t="s">
        <v>12</v>
      </c>
      <c r="H5" s="16"/>
    </row>
    <row r="6" spans="3:8" ht="18.75" x14ac:dyDescent="0.25">
      <c r="C6" s="21" t="s">
        <v>3</v>
      </c>
      <c r="D6" s="17">
        <v>69917468</v>
      </c>
      <c r="E6" s="17"/>
      <c r="F6" s="18">
        <v>6048123</v>
      </c>
      <c r="G6" s="17" t="s">
        <v>12</v>
      </c>
      <c r="H6" s="19"/>
    </row>
    <row r="7" spans="3:8" ht="18.75" x14ac:dyDescent="0.25">
      <c r="C7" s="21" t="s">
        <v>2</v>
      </c>
      <c r="D7" s="17">
        <v>17073000</v>
      </c>
      <c r="E7" s="17">
        <v>7405501</v>
      </c>
      <c r="F7" s="18">
        <v>4026000</v>
      </c>
      <c r="G7" s="17" t="s">
        <v>12</v>
      </c>
      <c r="H7" s="19"/>
    </row>
    <row r="8" spans="3:8" ht="18.75" x14ac:dyDescent="0.25">
      <c r="C8" s="21" t="s">
        <v>1</v>
      </c>
      <c r="D8" s="17">
        <v>119011040</v>
      </c>
      <c r="E8" s="17">
        <v>40711</v>
      </c>
      <c r="F8" s="18">
        <v>2018097</v>
      </c>
      <c r="G8" s="17" t="s">
        <v>12</v>
      </c>
      <c r="H8" s="19"/>
    </row>
    <row r="9" spans="3:8" ht="25.5" customHeight="1" x14ac:dyDescent="0.25">
      <c r="C9" s="21" t="s">
        <v>4</v>
      </c>
      <c r="D9" s="11"/>
      <c r="E9" s="11"/>
      <c r="F9" s="8"/>
      <c r="G9" s="11"/>
      <c r="H9" s="10"/>
    </row>
    <row r="10" spans="3:8" ht="22.5" customHeight="1" x14ac:dyDescent="0.25">
      <c r="C10" s="21" t="s">
        <v>5</v>
      </c>
      <c r="D10" s="17">
        <v>902172320</v>
      </c>
      <c r="E10" s="17">
        <v>902286000</v>
      </c>
      <c r="F10" s="18">
        <v>300960000</v>
      </c>
      <c r="G10" s="11" t="s">
        <v>12</v>
      </c>
      <c r="H10" s="10"/>
    </row>
    <row r="11" spans="3:8" ht="28.5" customHeight="1" thickBot="1" x14ac:dyDescent="0.3">
      <c r="C11" s="22" t="s">
        <v>6</v>
      </c>
      <c r="D11" s="4"/>
      <c r="E11" s="4"/>
      <c r="F11" s="9"/>
      <c r="G11" s="4"/>
      <c r="H11" s="6"/>
    </row>
    <row r="13" spans="3:8" s="1" customFormat="1" x14ac:dyDescent="0.25">
      <c r="C13" s="23"/>
    </row>
    <row r="14" spans="3:8" x14ac:dyDescent="0.25">
      <c r="H14" s="24"/>
    </row>
    <row r="15" spans="3:8" ht="35.25" customHeight="1" x14ac:dyDescent="0.25"/>
  </sheetData>
  <mergeCells count="1">
    <mergeCell ref="C2:H2"/>
  </mergeCells>
  <pageMargins left="0.7" right="0.7" top="0.75" bottom="0.75" header="0.3" footer="0.3"/>
  <pageSetup paperSize="9" scale="9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view="pageBreakPreview" zoomScale="60" zoomScaleNormal="100" workbookViewId="0">
      <selection activeCell="B2" sqref="B2:G2"/>
    </sheetView>
  </sheetViews>
  <sheetFormatPr defaultRowHeight="15.75" x14ac:dyDescent="0.25"/>
  <cols>
    <col min="2" max="2" width="42" style="12" customWidth="1"/>
    <col min="3" max="3" width="21" style="1" customWidth="1"/>
    <col min="4" max="4" width="20.5703125" style="1" customWidth="1"/>
    <col min="5" max="5" width="17.42578125" style="1" customWidth="1"/>
    <col min="6" max="6" width="17.5703125" style="1" customWidth="1"/>
    <col min="7" max="7" width="32.42578125" style="1" customWidth="1"/>
  </cols>
  <sheetData>
    <row r="1" spans="2:7" ht="16.5" thickBot="1" x14ac:dyDescent="0.3"/>
    <row r="2" spans="2:7" ht="37.5" customHeight="1" thickBot="1" x14ac:dyDescent="0.3">
      <c r="B2" s="30" t="s">
        <v>14</v>
      </c>
      <c r="C2" s="31"/>
      <c r="D2" s="31"/>
      <c r="E2" s="31"/>
      <c r="F2" s="31"/>
      <c r="G2" s="32"/>
    </row>
    <row r="3" spans="2:7" ht="16.5" thickBot="1" x14ac:dyDescent="0.3"/>
    <row r="4" spans="2:7" s="3" customFormat="1" ht="21.75" thickBot="1" x14ac:dyDescent="0.3">
      <c r="B4" s="13"/>
      <c r="C4" s="2" t="s">
        <v>7</v>
      </c>
      <c r="D4" s="2" t="s">
        <v>8</v>
      </c>
      <c r="E4" s="7" t="s">
        <v>9</v>
      </c>
      <c r="F4" s="2" t="s">
        <v>10</v>
      </c>
      <c r="G4" s="5" t="s">
        <v>11</v>
      </c>
    </row>
    <row r="5" spans="2:7" ht="18.75" x14ac:dyDescent="0.25">
      <c r="B5" s="20" t="s">
        <v>0</v>
      </c>
      <c r="C5" s="14">
        <v>118918016</v>
      </c>
      <c r="D5" s="14">
        <v>5706449</v>
      </c>
      <c r="E5" s="15">
        <v>2018097</v>
      </c>
      <c r="F5" s="14"/>
      <c r="G5" s="16"/>
    </row>
    <row r="6" spans="2:7" ht="18.75" x14ac:dyDescent="0.25">
      <c r="B6" s="21" t="s">
        <v>3</v>
      </c>
      <c r="C6" s="17">
        <v>34344076</v>
      </c>
      <c r="D6" s="17">
        <v>0</v>
      </c>
      <c r="E6" s="18">
        <v>0</v>
      </c>
      <c r="F6" s="17"/>
      <c r="G6" s="19"/>
    </row>
    <row r="7" spans="2:7" ht="18.75" x14ac:dyDescent="0.25">
      <c r="B7" s="21" t="s">
        <v>2</v>
      </c>
      <c r="C7" s="17">
        <v>38393195</v>
      </c>
      <c r="D7" s="17">
        <v>5412000</v>
      </c>
      <c r="E7" s="18">
        <v>1089000</v>
      </c>
      <c r="F7" s="17"/>
      <c r="G7" s="19"/>
    </row>
    <row r="8" spans="2:7" ht="18.75" x14ac:dyDescent="0.25">
      <c r="B8" s="21" t="s">
        <v>1</v>
      </c>
      <c r="C8" s="17">
        <f>C5+C6-(C7)</f>
        <v>114868897</v>
      </c>
      <c r="D8" s="17">
        <f t="shared" ref="D8:E8" si="0">D5+D6-(D7)</f>
        <v>294449</v>
      </c>
      <c r="E8" s="17">
        <f t="shared" si="0"/>
        <v>929097</v>
      </c>
      <c r="F8" s="17"/>
      <c r="G8" s="19"/>
    </row>
    <row r="9" spans="2:7" ht="25.5" customHeight="1" x14ac:dyDescent="0.25">
      <c r="B9" s="21" t="s">
        <v>4</v>
      </c>
      <c r="C9" s="17"/>
      <c r="D9" s="17">
        <v>0</v>
      </c>
      <c r="E9" s="18">
        <v>0</v>
      </c>
      <c r="F9" s="11"/>
      <c r="G9" s="10"/>
    </row>
    <row r="10" spans="2:7" ht="22.5" customHeight="1" x14ac:dyDescent="0.25">
      <c r="B10" s="21" t="s">
        <v>5</v>
      </c>
      <c r="C10" s="17"/>
      <c r="D10" s="17"/>
      <c r="E10" s="18"/>
      <c r="F10" s="11"/>
      <c r="G10" s="10"/>
    </row>
    <row r="11" spans="2:7" ht="28.5" customHeight="1" thickBot="1" x14ac:dyDescent="0.3">
      <c r="B11" s="22" t="s">
        <v>6</v>
      </c>
      <c r="C11" s="26">
        <f>C9-C10</f>
        <v>0</v>
      </c>
      <c r="D11" s="26">
        <f t="shared" ref="D11:E11" si="1">D9-D10</f>
        <v>0</v>
      </c>
      <c r="E11" s="26">
        <f t="shared" si="1"/>
        <v>0</v>
      </c>
      <c r="F11" s="4"/>
      <c r="G11" s="6"/>
    </row>
    <row r="18" spans="2:7" s="1" customFormat="1" ht="16.5" thickBot="1" x14ac:dyDescent="0.3">
      <c r="B18" s="23"/>
    </row>
    <row r="19" spans="2:7" ht="29.25" customHeight="1" thickBot="1" x14ac:dyDescent="0.3">
      <c r="B19" s="30" t="s">
        <v>14</v>
      </c>
      <c r="C19" s="31"/>
      <c r="D19" s="31"/>
      <c r="E19" s="31"/>
      <c r="F19" s="31"/>
      <c r="G19" s="32"/>
    </row>
    <row r="20" spans="2:7" ht="18" customHeight="1" thickBot="1" x14ac:dyDescent="0.3"/>
    <row r="21" spans="2:7" ht="21.75" thickBot="1" x14ac:dyDescent="0.3">
      <c r="B21" s="13"/>
      <c r="C21" s="2" t="s">
        <v>7</v>
      </c>
      <c r="D21" s="2" t="s">
        <v>8</v>
      </c>
      <c r="E21" s="7" t="s">
        <v>9</v>
      </c>
      <c r="F21" s="2" t="s">
        <v>10</v>
      </c>
      <c r="G21" s="5" t="s">
        <v>11</v>
      </c>
    </row>
    <row r="22" spans="2:7" ht="18.75" x14ac:dyDescent="0.25">
      <c r="B22" s="20" t="s">
        <v>0</v>
      </c>
      <c r="C22" s="14">
        <v>118918016</v>
      </c>
      <c r="D22" s="14">
        <v>5706449</v>
      </c>
      <c r="E22" s="15">
        <v>2018097</v>
      </c>
      <c r="F22" s="14"/>
      <c r="G22" s="16"/>
    </row>
    <row r="23" spans="2:7" ht="18.75" x14ac:dyDescent="0.25">
      <c r="B23" s="21" t="s">
        <v>3</v>
      </c>
      <c r="C23" s="17">
        <v>34344076</v>
      </c>
      <c r="D23" s="17">
        <v>0</v>
      </c>
      <c r="E23" s="18">
        <v>0</v>
      </c>
      <c r="F23" s="17"/>
      <c r="G23" s="19"/>
    </row>
    <row r="24" spans="2:7" ht="18.75" x14ac:dyDescent="0.25">
      <c r="B24" s="21" t="s">
        <v>2</v>
      </c>
      <c r="C24" s="17">
        <v>38393195</v>
      </c>
      <c r="D24" s="17">
        <v>5412000</v>
      </c>
      <c r="E24" s="18">
        <v>1089000</v>
      </c>
      <c r="F24" s="17"/>
      <c r="G24" s="19"/>
    </row>
    <row r="25" spans="2:7" ht="18.75" x14ac:dyDescent="0.25">
      <c r="B25" s="21" t="s">
        <v>1</v>
      </c>
      <c r="C25" s="17">
        <f>C22+C23-(C24)-38393</f>
        <v>114830504</v>
      </c>
      <c r="D25" s="17">
        <f>D22+D23-(D24)-5412</f>
        <v>289037</v>
      </c>
      <c r="E25" s="17">
        <f>E22+E23-(E24)-1089</f>
        <v>928008</v>
      </c>
      <c r="F25" s="17"/>
      <c r="G25" s="25"/>
    </row>
    <row r="26" spans="2:7" ht="18.75" x14ac:dyDescent="0.25">
      <c r="B26" s="21" t="s">
        <v>4</v>
      </c>
      <c r="C26" s="17">
        <v>270600000</v>
      </c>
      <c r="D26" s="11"/>
      <c r="E26" s="8"/>
      <c r="F26" s="11"/>
      <c r="G26" s="10"/>
    </row>
    <row r="27" spans="2:7" ht="18.75" x14ac:dyDescent="0.25">
      <c r="B27" s="21" t="s">
        <v>5</v>
      </c>
      <c r="C27" s="17">
        <v>3657469760</v>
      </c>
      <c r="D27" s="17">
        <v>1469137000</v>
      </c>
      <c r="E27" s="18">
        <v>639540000</v>
      </c>
      <c r="F27" s="11"/>
      <c r="G27" s="10"/>
    </row>
    <row r="28" spans="2:7" ht="19.5" thickBot="1" x14ac:dyDescent="0.3">
      <c r="B28" s="22" t="s">
        <v>6</v>
      </c>
      <c r="C28" s="26">
        <f>C26-C27</f>
        <v>-3386869760</v>
      </c>
      <c r="D28" s="4"/>
      <c r="E28" s="9"/>
      <c r="F28" s="4"/>
      <c r="G28" s="6"/>
    </row>
  </sheetData>
  <mergeCells count="2">
    <mergeCell ref="B2:G2"/>
    <mergeCell ref="B19:G19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tabSelected="1" view="pageBreakPreview" zoomScale="70" zoomScaleNormal="100" zoomScaleSheetLayoutView="70" workbookViewId="0">
      <selection activeCell="E11" sqref="E11"/>
    </sheetView>
  </sheetViews>
  <sheetFormatPr defaultRowHeight="15.75" x14ac:dyDescent="0.25"/>
  <cols>
    <col min="2" max="2" width="42" style="12" customWidth="1"/>
    <col min="3" max="3" width="21" style="1" customWidth="1"/>
    <col min="4" max="4" width="20.5703125" style="1" customWidth="1"/>
    <col min="5" max="5" width="17.42578125" style="1" customWidth="1"/>
    <col min="6" max="6" width="17.5703125" style="1" customWidth="1"/>
    <col min="7" max="7" width="32.42578125" style="1" customWidth="1"/>
  </cols>
  <sheetData>
    <row r="1" spans="2:7" ht="16.5" thickBot="1" x14ac:dyDescent="0.3"/>
    <row r="2" spans="2:7" ht="37.5" customHeight="1" thickBot="1" x14ac:dyDescent="0.3">
      <c r="B2" s="30" t="s">
        <v>15</v>
      </c>
      <c r="C2" s="31"/>
      <c r="D2" s="31"/>
      <c r="E2" s="31"/>
      <c r="F2" s="31"/>
      <c r="G2" s="32"/>
    </row>
    <row r="3" spans="2:7" ht="16.5" thickBot="1" x14ac:dyDescent="0.3"/>
    <row r="4" spans="2:7" s="3" customFormat="1" ht="21.75" thickBot="1" x14ac:dyDescent="0.3">
      <c r="B4" s="13"/>
      <c r="C4" s="2" t="s">
        <v>7</v>
      </c>
      <c r="D4" s="2" t="s">
        <v>8</v>
      </c>
      <c r="E4" s="7" t="s">
        <v>9</v>
      </c>
      <c r="F4" s="2" t="s">
        <v>10</v>
      </c>
      <c r="G4" s="5" t="s">
        <v>11</v>
      </c>
    </row>
    <row r="5" spans="2:7" ht="18.75" x14ac:dyDescent="0.25">
      <c r="B5" s="20" t="s">
        <v>0</v>
      </c>
      <c r="C5" s="14">
        <v>28519546</v>
      </c>
      <c r="D5" s="14">
        <v>590435</v>
      </c>
      <c r="E5" s="15">
        <v>135216</v>
      </c>
      <c r="F5" s="14" t="s">
        <v>16</v>
      </c>
      <c r="G5" s="16" t="s">
        <v>17</v>
      </c>
    </row>
    <row r="6" spans="2:7" ht="18.75" x14ac:dyDescent="0.25">
      <c r="B6" s="21" t="s">
        <v>3</v>
      </c>
      <c r="C6" s="17">
        <v>31213810</v>
      </c>
      <c r="D6" s="17">
        <v>5670661</v>
      </c>
      <c r="E6" s="18">
        <v>0</v>
      </c>
      <c r="F6" s="17" t="s">
        <v>16</v>
      </c>
      <c r="G6" s="19" t="s">
        <v>18</v>
      </c>
    </row>
    <row r="7" spans="2:7" ht="18.75" x14ac:dyDescent="0.25">
      <c r="B7" s="21" t="s">
        <v>2</v>
      </c>
      <c r="C7" s="17">
        <v>34761509</v>
      </c>
      <c r="D7" s="17">
        <v>3129872</v>
      </c>
      <c r="E7" s="18">
        <v>132000</v>
      </c>
      <c r="F7" s="17" t="s">
        <v>16</v>
      </c>
      <c r="G7" s="19" t="s">
        <v>19</v>
      </c>
    </row>
    <row r="8" spans="2:7" ht="18.75" x14ac:dyDescent="0.25">
      <c r="B8" s="21" t="s">
        <v>1</v>
      </c>
      <c r="C8" s="17">
        <f>C5+C6-(C7)</f>
        <v>24971847</v>
      </c>
      <c r="D8" s="17">
        <f t="shared" ref="D8:E8" si="0">D5+D6-(D7)</f>
        <v>3131224</v>
      </c>
      <c r="E8" s="17">
        <f t="shared" si="0"/>
        <v>3216</v>
      </c>
      <c r="F8" s="17" t="s">
        <v>16</v>
      </c>
      <c r="G8" s="19" t="s">
        <v>20</v>
      </c>
    </row>
    <row r="9" spans="2:7" ht="33.75" customHeight="1" x14ac:dyDescent="0.25">
      <c r="B9" s="21" t="s">
        <v>4</v>
      </c>
      <c r="C9" s="17">
        <f>C5*133.28</f>
        <v>3801085090.8800001</v>
      </c>
      <c r="D9" s="17">
        <f>D5*220</f>
        <v>129895700</v>
      </c>
      <c r="E9" s="17">
        <f>E5*220</f>
        <v>29747520</v>
      </c>
      <c r="F9" s="17" t="s">
        <v>16</v>
      </c>
      <c r="G9" s="33" t="s">
        <v>21</v>
      </c>
    </row>
    <row r="10" spans="2:7" ht="22.5" customHeight="1" x14ac:dyDescent="0.25">
      <c r="B10" s="21" t="s">
        <v>5</v>
      </c>
      <c r="C10" s="17">
        <v>5100743419.5200005</v>
      </c>
      <c r="D10" s="17">
        <v>5137043419.5200005</v>
      </c>
      <c r="E10" s="18">
        <v>0</v>
      </c>
      <c r="F10" s="11"/>
      <c r="G10" s="10" t="s">
        <v>22</v>
      </c>
    </row>
    <row r="11" spans="2:7" ht="28.5" customHeight="1" thickBot="1" x14ac:dyDescent="0.3">
      <c r="B11" s="22" t="s">
        <v>6</v>
      </c>
      <c r="C11" s="26">
        <f>C9-C10</f>
        <v>-1299658328.6400003</v>
      </c>
      <c r="D11" s="26">
        <f t="shared" ref="D11:E11" si="1">D9-D10</f>
        <v>-5007147719.5200005</v>
      </c>
      <c r="E11" s="26">
        <f t="shared" si="1"/>
        <v>29747520</v>
      </c>
      <c r="F11" s="4"/>
      <c r="G11" s="6" t="s">
        <v>22</v>
      </c>
    </row>
    <row r="18" spans="2:7" s="1" customFormat="1" ht="16.5" thickBot="1" x14ac:dyDescent="0.3">
      <c r="B18" s="23"/>
    </row>
    <row r="19" spans="2:7" ht="29.25" customHeight="1" thickBot="1" x14ac:dyDescent="0.3">
      <c r="B19" s="30" t="s">
        <v>15</v>
      </c>
      <c r="C19" s="31"/>
      <c r="D19" s="31"/>
      <c r="E19" s="31"/>
      <c r="F19" s="31"/>
      <c r="G19" s="32"/>
    </row>
    <row r="20" spans="2:7" ht="18" customHeight="1" thickBot="1" x14ac:dyDescent="0.3"/>
    <row r="21" spans="2:7" ht="21.75" thickBot="1" x14ac:dyDescent="0.3">
      <c r="B21" s="13"/>
      <c r="C21" s="2" t="s">
        <v>7</v>
      </c>
      <c r="D21" s="2" t="s">
        <v>8</v>
      </c>
      <c r="E21" s="7" t="s">
        <v>9</v>
      </c>
      <c r="F21" s="2" t="s">
        <v>10</v>
      </c>
      <c r="G21" s="5" t="s">
        <v>11</v>
      </c>
    </row>
    <row r="22" spans="2:7" ht="18.75" x14ac:dyDescent="0.25">
      <c r="B22" s="20" t="s">
        <v>0</v>
      </c>
      <c r="C22" s="14">
        <v>118918016</v>
      </c>
      <c r="D22" s="14">
        <v>5706449</v>
      </c>
      <c r="E22" s="15">
        <v>2018097</v>
      </c>
      <c r="F22" s="14"/>
      <c r="G22" s="16"/>
    </row>
    <row r="23" spans="2:7" ht="18.75" x14ac:dyDescent="0.25">
      <c r="B23" s="21" t="s">
        <v>3</v>
      </c>
      <c r="C23" s="17">
        <v>34344076</v>
      </c>
      <c r="D23" s="17">
        <v>0</v>
      </c>
      <c r="E23" s="18">
        <v>0</v>
      </c>
      <c r="F23" s="17"/>
      <c r="G23" s="19"/>
    </row>
    <row r="24" spans="2:7" ht="18.75" x14ac:dyDescent="0.25">
      <c r="B24" s="21" t="s">
        <v>2</v>
      </c>
      <c r="C24" s="17">
        <v>38393195</v>
      </c>
      <c r="D24" s="17">
        <v>5412000</v>
      </c>
      <c r="E24" s="18">
        <v>1089000</v>
      </c>
      <c r="F24" s="17"/>
      <c r="G24" s="19"/>
    </row>
    <row r="25" spans="2:7" ht="18.75" x14ac:dyDescent="0.25">
      <c r="B25" s="21" t="s">
        <v>1</v>
      </c>
      <c r="C25" s="17">
        <f>C22+C23-(C24)-38393</f>
        <v>114830504</v>
      </c>
      <c r="D25" s="17">
        <f>D22+D23-(D24)-5412</f>
        <v>289037</v>
      </c>
      <c r="E25" s="17">
        <f>E22+E23-(E24)-1089</f>
        <v>928008</v>
      </c>
      <c r="F25" s="17"/>
      <c r="G25" s="25"/>
    </row>
    <row r="26" spans="2:7" ht="18.75" x14ac:dyDescent="0.25">
      <c r="B26" s="21" t="s">
        <v>4</v>
      </c>
      <c r="C26" s="17">
        <v>270600000</v>
      </c>
      <c r="D26" s="11"/>
      <c r="E26" s="8"/>
      <c r="F26" s="11"/>
      <c r="G26" s="10"/>
    </row>
    <row r="27" spans="2:7" ht="18.75" x14ac:dyDescent="0.25">
      <c r="B27" s="21" t="s">
        <v>5</v>
      </c>
      <c r="C27" s="17">
        <v>3657469760</v>
      </c>
      <c r="D27" s="17">
        <v>1469137000</v>
      </c>
      <c r="E27" s="18">
        <v>639540000</v>
      </c>
      <c r="F27" s="11"/>
      <c r="G27" s="10"/>
    </row>
    <row r="28" spans="2:7" ht="19.5" thickBot="1" x14ac:dyDescent="0.3">
      <c r="B28" s="22" t="s">
        <v>6</v>
      </c>
      <c r="C28" s="26">
        <f>C26-C27</f>
        <v>-3386869760</v>
      </c>
      <c r="D28" s="4"/>
      <c r="E28" s="9"/>
      <c r="F28" s="4"/>
      <c r="G28" s="6"/>
    </row>
  </sheetData>
  <mergeCells count="2">
    <mergeCell ref="B2:G2"/>
    <mergeCell ref="B19:G19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JULY STOCK 2018 </vt:lpstr>
      <vt:lpstr>AUGUST STOCK 2018</vt:lpstr>
      <vt:lpstr>DECEMBER STOCK 2018</vt:lpstr>
      <vt:lpstr>'AUGUST STOCK 2018'!Print_Area</vt:lpstr>
      <vt:lpstr>'DECEMBER STOCK 2018'!Print_Area</vt:lpstr>
      <vt:lpstr>'JULY STOCK 2018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john</cp:lastModifiedBy>
  <cp:lastPrinted>2019-01-14T22:15:43Z</cp:lastPrinted>
  <dcterms:created xsi:type="dcterms:W3CDTF">2018-08-28T12:30:38Z</dcterms:created>
  <dcterms:modified xsi:type="dcterms:W3CDTF">2019-01-14T22:16:18Z</dcterms:modified>
</cp:coreProperties>
</file>