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200" windowHeight="11595" tabRatio="862" firstSheet="1" activeTab="1"/>
  </bookViews>
  <sheets>
    <sheet name="данные" sheetId="9" state="hidden" r:id="rId1"/>
    <sheet name="Инструкция" sheetId="49" r:id="rId2"/>
    <sheet name="СПИСОК_КЛАССА" sheetId="2" r:id="rId3"/>
    <sheet name="Сент" sheetId="12" r:id="rId4"/>
    <sheet name="Окт" sheetId="37" r:id="rId5"/>
    <sheet name="Нояб" sheetId="43" r:id="rId6"/>
    <sheet name="Дек" sheetId="40" r:id="rId7"/>
    <sheet name="Янв" sheetId="44" r:id="rId8"/>
    <sheet name="Февр" sheetId="42" r:id="rId9"/>
    <sheet name="Март" sheetId="41" r:id="rId10"/>
    <sheet name="Апр" sheetId="38" r:id="rId11"/>
    <sheet name="Май" sheetId="39" r:id="rId12"/>
    <sheet name="списки_на_печать" sheetId="17" state="hidden" r:id="rId13"/>
    <sheet name="печать_сент" sheetId="18" r:id="rId14"/>
    <sheet name="печать_окт" sheetId="20" r:id="rId15"/>
    <sheet name="печать_нояб" sheetId="29" r:id="rId16"/>
    <sheet name="печать_дек" sheetId="30" r:id="rId17"/>
    <sheet name="печать_янв" sheetId="31" r:id="rId18"/>
    <sheet name="печать_февр" sheetId="45" r:id="rId19"/>
    <sheet name="печать_март" sheetId="46" r:id="rId20"/>
    <sheet name="печать_апр" sheetId="47" r:id="rId21"/>
    <sheet name="печать_май" sheetId="48" r:id="rId22"/>
  </sheets>
  <definedNames>
    <definedName name="Естьа1">списки_на_печать!$AD$3:$AD$35</definedName>
    <definedName name="Естьа2">списки_на_печать!$AF$3:$AF$35</definedName>
    <definedName name="Естьд1">списки_на_печать!$N$3:$N$35</definedName>
    <definedName name="Естьд2">списки_на_печать!$P$3:$P$35</definedName>
    <definedName name="Естьм1">списки_на_печать!$Z$3:$Z$35</definedName>
    <definedName name="Естьм2">списки_на_печать!$AB$3:$AB$35</definedName>
    <definedName name="Естьма1">списки_на_печать!$AH$3:$AH$35</definedName>
    <definedName name="Естьма2">списки_на_печать!$AJ$3:$AJ$35</definedName>
    <definedName name="Естьн1">списки_на_печать!$J$3:$J$35</definedName>
    <definedName name="Естьн2">списки_на_печать!$L$3:$L$35</definedName>
    <definedName name="ЕстьО1">списки_на_печать!$F$3:$F$35</definedName>
    <definedName name="Естьод">списки_на_печать!$H$3:$H$35</definedName>
    <definedName name="ЕстьС">списки_на_печать!$B$3:$B$35</definedName>
    <definedName name="ЕстьС2">списки_на_печать!$D$3:$D$35</definedName>
    <definedName name="Естьф1">списки_на_печать!$V$3:$V$35</definedName>
    <definedName name="Естьф2">списки_на_печать!$X$3:$X$35</definedName>
    <definedName name="Естья1">списки_на_печать!$R$3:$R$35</definedName>
    <definedName name="Естья2">списки_на_печать!$T$3:$T$35</definedName>
    <definedName name="Нета1">списки_на_печать!$AE$3:$AE$35</definedName>
    <definedName name="Нета2">списки_на_печать!$AG$3:$AG$35</definedName>
    <definedName name="Нетд1">списки_на_печать!$O$3:$O$35</definedName>
    <definedName name="Нетд2">списки_на_печать!$Q$3:$Q$35</definedName>
    <definedName name="Нетм1">списки_на_печать!$AA$3:$AA$35</definedName>
    <definedName name="Нетм2">списки_на_печать!$AC$3:$AC$35</definedName>
    <definedName name="Нетма1">списки_на_печать!$AI$3:$AI$35</definedName>
    <definedName name="Нетма2">списки_на_печать!$AK$3:$AK$35</definedName>
    <definedName name="Нетн1">списки_на_печать!$K$3:$K$35</definedName>
    <definedName name="Нетн2">списки_на_печать!$M$3:$M$35</definedName>
    <definedName name="НетО1">списки_на_печать!$G$3:$G$35</definedName>
    <definedName name="Нетод">списки_на_печать!$I$3:$I$35</definedName>
    <definedName name="НетС">списки_на_печать!$C$3:$C$35</definedName>
    <definedName name="НетС2">списки_на_печать!$E$3:$E$35</definedName>
    <definedName name="Нетф1">списки_на_печать!$W$3:$W$35</definedName>
    <definedName name="Нетф2">списки_на_печать!$Y$3:$Y$35</definedName>
    <definedName name="Нетя1">списки_на_печать!$S$3:$S$35</definedName>
    <definedName name="Нетя2">списки_на_печать!$U$3:$U$35</definedName>
  </definedNames>
  <calcPr calcId="152511"/>
</workbook>
</file>

<file path=xl/calcChain.xml><?xml version="1.0" encoding="utf-8"?>
<calcChain xmlns="http://schemas.openxmlformats.org/spreadsheetml/2006/main">
  <c r="F1" i="40" l="1"/>
  <c r="G37" i="12" l="1"/>
  <c r="V42" i="38"/>
  <c r="W42" i="38"/>
  <c r="V43" i="38"/>
  <c r="W43" i="38"/>
  <c r="V44" i="38"/>
  <c r="W44" i="38"/>
  <c r="V45" i="38"/>
  <c r="V40" i="38" s="1"/>
  <c r="W45" i="38"/>
  <c r="W40" i="38" s="1"/>
  <c r="V42" i="42"/>
  <c r="W42" i="42"/>
  <c r="X42" i="42"/>
  <c r="Y42" i="42"/>
  <c r="Y38" i="42" s="1"/>
  <c r="V43" i="42"/>
  <c r="W43" i="42"/>
  <c r="X43" i="42"/>
  <c r="Y43" i="42"/>
  <c r="V44" i="42"/>
  <c r="W44" i="42"/>
  <c r="X44" i="42"/>
  <c r="Y44" i="42"/>
  <c r="V45" i="42"/>
  <c r="V40" i="42" s="1"/>
  <c r="W45" i="42"/>
  <c r="W40" i="42" s="1"/>
  <c r="X45" i="42"/>
  <c r="X40" i="42" s="1"/>
  <c r="Y45" i="42"/>
  <c r="Y40" i="42" s="1"/>
  <c r="X42" i="40"/>
  <c r="X43" i="40"/>
  <c r="X44" i="40"/>
  <c r="X45" i="40"/>
  <c r="X40" i="40" s="1"/>
  <c r="AF42" i="43"/>
  <c r="AF43" i="43"/>
  <c r="AF44" i="43"/>
  <c r="AF45" i="43"/>
  <c r="AF40" i="43" s="1"/>
  <c r="AE42" i="37"/>
  <c r="AF42" i="37"/>
  <c r="AG42" i="37"/>
  <c r="AG39" i="37" s="1"/>
  <c r="AE43" i="37"/>
  <c r="AF43" i="37"/>
  <c r="AG43" i="37"/>
  <c r="AE44" i="37"/>
  <c r="AF44" i="37"/>
  <c r="AG44" i="37"/>
  <c r="AE45" i="37"/>
  <c r="AE40" i="37" s="1"/>
  <c r="AF45" i="37"/>
  <c r="AF40" i="37" s="1"/>
  <c r="AG45" i="37"/>
  <c r="AG40" i="37" s="1"/>
  <c r="AE42" i="12"/>
  <c r="AF42" i="12"/>
  <c r="AG42" i="12"/>
  <c r="AG39" i="12" s="1"/>
  <c r="AE43" i="12"/>
  <c r="AF43" i="12"/>
  <c r="AG43" i="12"/>
  <c r="AE44" i="12"/>
  <c r="AF44" i="12"/>
  <c r="AG44" i="12"/>
  <c r="AE45" i="12"/>
  <c r="AE40" i="12" s="1"/>
  <c r="AF45" i="12"/>
  <c r="AF40" i="12" s="1"/>
  <c r="AG45" i="12"/>
  <c r="AG40" i="12" s="1"/>
  <c r="AE39" i="12" l="1"/>
  <c r="W38" i="38"/>
  <c r="V38" i="38"/>
  <c r="W39" i="38"/>
  <c r="V39" i="38"/>
  <c r="X38" i="42"/>
  <c r="W38" i="42"/>
  <c r="V38" i="42"/>
  <c r="Y39" i="42"/>
  <c r="X39" i="42"/>
  <c r="W39" i="42"/>
  <c r="V39" i="42"/>
  <c r="X38" i="40"/>
  <c r="X39" i="40"/>
  <c r="AF38" i="43"/>
  <c r="AF39" i="43"/>
  <c r="AE39" i="37"/>
  <c r="AF39" i="37"/>
  <c r="AE38" i="37"/>
  <c r="AG38" i="37"/>
  <c r="AF38" i="37"/>
  <c r="AF39" i="12"/>
  <c r="AF38" i="12"/>
  <c r="AE38" i="12"/>
  <c r="AG38" i="12"/>
  <c r="A1" i="48"/>
  <c r="A1" i="47"/>
  <c r="A1" i="46"/>
  <c r="A1" i="45"/>
  <c r="AJ5" i="17"/>
  <c r="AJ6" i="17"/>
  <c r="AJ7" i="17"/>
  <c r="AJ8" i="17"/>
  <c r="AJ9" i="17"/>
  <c r="AJ10" i="17"/>
  <c r="AJ11" i="17"/>
  <c r="AJ12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2" i="17"/>
  <c r="AJ33" i="17"/>
  <c r="AJ34" i="17"/>
  <c r="AJ35" i="17"/>
  <c r="AJ3" i="17"/>
  <c r="AH5" i="17"/>
  <c r="AH6" i="17"/>
  <c r="AH7" i="17"/>
  <c r="AH8" i="17"/>
  <c r="AH9" i="17"/>
  <c r="AH10" i="17"/>
  <c r="AH11" i="17"/>
  <c r="AH12" i="17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2" i="17"/>
  <c r="AH33" i="17"/>
  <c r="AH34" i="17"/>
  <c r="AH35" i="17"/>
  <c r="AH3" i="17"/>
  <c r="AF4" i="17"/>
  <c r="AF5" i="17"/>
  <c r="AF6" i="17"/>
  <c r="AF7" i="17"/>
  <c r="AF8" i="17"/>
  <c r="AF9" i="17"/>
  <c r="AF10" i="17"/>
  <c r="AF11" i="17"/>
  <c r="AF12" i="17"/>
  <c r="AF13" i="17"/>
  <c r="AF14" i="17"/>
  <c r="AF15" i="17"/>
  <c r="AF16" i="17"/>
  <c r="AF18" i="17"/>
  <c r="AF19" i="17"/>
  <c r="AF20" i="17"/>
  <c r="AF21" i="17"/>
  <c r="AF22" i="17"/>
  <c r="AF23" i="17"/>
  <c r="AF24" i="17"/>
  <c r="AF25" i="17"/>
  <c r="AF26" i="17"/>
  <c r="AF27" i="17"/>
  <c r="AF28" i="17"/>
  <c r="AF30" i="17"/>
  <c r="AF31" i="17"/>
  <c r="AF32" i="17"/>
  <c r="AF33" i="17"/>
  <c r="AF34" i="17"/>
  <c r="AF35" i="17"/>
  <c r="AD4" i="17"/>
  <c r="AD5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" i="17"/>
  <c r="AB4" i="17"/>
  <c r="AB6" i="17"/>
  <c r="AB7" i="17"/>
  <c r="AB8" i="17"/>
  <c r="AB9" i="17"/>
  <c r="AB10" i="17"/>
  <c r="AB11" i="17"/>
  <c r="AB12" i="17"/>
  <c r="AB14" i="17"/>
  <c r="AB15" i="17"/>
  <c r="AB16" i="17"/>
  <c r="AB17" i="17"/>
  <c r="AB18" i="17"/>
  <c r="AB19" i="17"/>
  <c r="AB20" i="17"/>
  <c r="AB21" i="17"/>
  <c r="AB22" i="17"/>
  <c r="AB23" i="17"/>
  <c r="AB24" i="17"/>
  <c r="AB26" i="17"/>
  <c r="AB27" i="17"/>
  <c r="AB28" i="17"/>
  <c r="AB29" i="17"/>
  <c r="AB30" i="17"/>
  <c r="AB31" i="17"/>
  <c r="AB32" i="17"/>
  <c r="AB33" i="17"/>
  <c r="AB34" i="17"/>
  <c r="AB35" i="17"/>
  <c r="AB3" i="17"/>
  <c r="Z4" i="17"/>
  <c r="Z5" i="17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" i="17"/>
  <c r="X4" i="17" l="1"/>
  <c r="X5" i="17"/>
  <c r="X6" i="17"/>
  <c r="X7" i="17"/>
  <c r="X8" i="17"/>
  <c r="X10" i="17"/>
  <c r="X12" i="17"/>
  <c r="X13" i="17"/>
  <c r="X14" i="17"/>
  <c r="X15" i="17"/>
  <c r="X16" i="17"/>
  <c r="X17" i="17"/>
  <c r="X18" i="17"/>
  <c r="X19" i="17"/>
  <c r="X20" i="17"/>
  <c r="X21" i="17"/>
  <c r="X22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" i="17"/>
  <c r="AA21" i="17" a="1"/>
  <c r="AE22" i="17" a="1"/>
  <c r="AA28" i="17" a="1"/>
  <c r="AE15" i="17" a="1"/>
  <c r="AE23" i="17" a="1"/>
  <c r="AE5" i="17" a="1"/>
  <c r="AA12" i="17" a="1"/>
  <c r="AE8" i="17" a="1"/>
  <c r="AE32" i="17" a="1"/>
  <c r="AE6" i="17" a="1"/>
  <c r="AE28" i="17" a="1"/>
  <c r="AE10" i="17" a="1"/>
  <c r="AE20" i="17" a="1"/>
  <c r="AA19" i="17" a="1"/>
  <c r="AE24" i="17" a="1"/>
  <c r="AA15" i="17" a="1"/>
  <c r="AA29" i="17" a="1"/>
  <c r="AE14" i="17" a="1"/>
  <c r="AE29" i="17" a="1"/>
  <c r="AA5" i="17" a="1"/>
  <c r="AA18" i="17" a="1"/>
  <c r="AA4" i="17" a="1"/>
  <c r="AA13" i="17" a="1"/>
  <c r="AA26" i="17" a="1"/>
  <c r="AE30" i="17" a="1"/>
  <c r="AE3" i="17" a="1"/>
  <c r="AA10" i="17" a="1"/>
  <c r="AA3" i="17" a="1"/>
  <c r="AE7" i="17" a="1"/>
  <c r="AA8" i="17" a="1"/>
  <c r="AA34" i="17" a="1"/>
  <c r="AA33" i="17" a="1"/>
  <c r="AE35" i="17" a="1"/>
  <c r="AA7" i="17" a="1"/>
  <c r="AA27" i="17" a="1"/>
  <c r="AE4" i="17" a="1"/>
  <c r="AA31" i="17" a="1"/>
  <c r="AE31" i="17" a="1"/>
  <c r="AE18" i="17" a="1"/>
  <c r="AA23" i="17" a="1"/>
  <c r="AE27" i="17" a="1"/>
  <c r="AE25" i="17" a="1"/>
  <c r="AE17" i="17" a="1"/>
  <c r="AE12" i="17" a="1"/>
  <c r="AA16" i="17" a="1"/>
  <c r="AA35" i="17" a="1"/>
  <c r="AE16" i="17" a="1"/>
  <c r="AE33" i="17" a="1"/>
  <c r="AE11" i="17" a="1"/>
  <c r="AA9" i="17" a="1"/>
  <c r="AE9" i="17" a="1"/>
  <c r="AA25" i="17" a="1"/>
  <c r="AE21" i="17" a="1"/>
  <c r="AA20" i="17" a="1"/>
  <c r="AE26" i="17" a="1"/>
  <c r="AE19" i="17" a="1"/>
  <c r="AA6" i="17" a="1"/>
  <c r="AE34" i="17" a="1"/>
  <c r="AA30" i="17" a="1"/>
  <c r="AA32" i="17" a="1"/>
  <c r="AA14" i="17" a="1"/>
  <c r="AE13" i="17" a="1"/>
  <c r="AA22" i="17" a="1"/>
  <c r="AA11" i="17" a="1"/>
  <c r="AA17" i="17" a="1"/>
  <c r="AA24" i="17" a="1"/>
  <c r="AA25" i="17" l="1"/>
  <c r="B25" i="46" s="1"/>
  <c r="C25" i="46" s="1"/>
  <c r="D25" i="46" s="1"/>
  <c r="AA9" i="17"/>
  <c r="B9" i="46" s="1"/>
  <c r="C9" i="46" s="1"/>
  <c r="D9" i="46" s="1"/>
  <c r="AE29" i="17"/>
  <c r="B29" i="47" s="1"/>
  <c r="C29" i="47" s="1"/>
  <c r="D29" i="47" s="1"/>
  <c r="AE21" i="17"/>
  <c r="B21" i="47" s="1"/>
  <c r="C21" i="47" s="1"/>
  <c r="D21" i="47" s="1"/>
  <c r="AE13" i="17"/>
  <c r="B13" i="47" s="1"/>
  <c r="C13" i="47" s="1"/>
  <c r="D13" i="47" s="1"/>
  <c r="AE5" i="17"/>
  <c r="B5" i="47" s="1"/>
  <c r="C5" i="47" s="1"/>
  <c r="D5" i="47" s="1"/>
  <c r="AA31" i="17"/>
  <c r="B31" i="46" s="1"/>
  <c r="C31" i="46" s="1"/>
  <c r="D31" i="46" s="1"/>
  <c r="AA15" i="17"/>
  <c r="B15" i="46" s="1"/>
  <c r="C15" i="46" s="1"/>
  <c r="D15" i="46" s="1"/>
  <c r="AA30" i="17"/>
  <c r="B30" i="46" s="1"/>
  <c r="C30" i="46" s="1"/>
  <c r="D30" i="46" s="1"/>
  <c r="AA22" i="17"/>
  <c r="B22" i="46" s="1"/>
  <c r="C22" i="46" s="1"/>
  <c r="D22" i="46" s="1"/>
  <c r="AA14" i="17"/>
  <c r="B14" i="46" s="1"/>
  <c r="C14" i="46" s="1"/>
  <c r="D14" i="46" s="1"/>
  <c r="AA6" i="17"/>
  <c r="B6" i="46" s="1"/>
  <c r="C6" i="46" s="1"/>
  <c r="D6" i="46" s="1"/>
  <c r="AE32" i="17"/>
  <c r="B32" i="47" s="1"/>
  <c r="C32" i="47" s="1"/>
  <c r="D32" i="47" s="1"/>
  <c r="AE24" i="17"/>
  <c r="B24" i="47" s="1"/>
  <c r="C24" i="47" s="1"/>
  <c r="D24" i="47" s="1"/>
  <c r="AA33" i="17"/>
  <c r="B33" i="46" s="1"/>
  <c r="C33" i="46" s="1"/>
  <c r="D33" i="46" s="1"/>
  <c r="AA17" i="17"/>
  <c r="B17" i="46" s="1"/>
  <c r="C17" i="46" s="1"/>
  <c r="D17" i="46" s="1"/>
  <c r="AE33" i="17"/>
  <c r="B33" i="47" s="1"/>
  <c r="C33" i="47" s="1"/>
  <c r="D33" i="47" s="1"/>
  <c r="AE25" i="17"/>
  <c r="B25" i="47" s="1"/>
  <c r="C25" i="47" s="1"/>
  <c r="D25" i="47" s="1"/>
  <c r="AE17" i="17"/>
  <c r="B17" i="47" s="1"/>
  <c r="C17" i="47" s="1"/>
  <c r="D17" i="47" s="1"/>
  <c r="AE9" i="17"/>
  <c r="B9" i="47" s="1"/>
  <c r="C9" i="47" s="1"/>
  <c r="D9" i="47" s="1"/>
  <c r="AA23" i="17"/>
  <c r="B23" i="46" s="1"/>
  <c r="C23" i="46" s="1"/>
  <c r="D23" i="46" s="1"/>
  <c r="AA7" i="17"/>
  <c r="B7" i="46" s="1"/>
  <c r="C7" i="46" s="1"/>
  <c r="D7" i="46" s="1"/>
  <c r="AA34" i="17"/>
  <c r="B34" i="46" s="1"/>
  <c r="C34" i="46" s="1"/>
  <c r="D34" i="46" s="1"/>
  <c r="AA26" i="17"/>
  <c r="B26" i="46" s="1"/>
  <c r="C26" i="46" s="1"/>
  <c r="D26" i="46" s="1"/>
  <c r="AA18" i="17"/>
  <c r="B18" i="46" s="1"/>
  <c r="C18" i="46" s="1"/>
  <c r="D18" i="46" s="1"/>
  <c r="AA10" i="17"/>
  <c r="B10" i="46" s="1"/>
  <c r="C10" i="46" s="1"/>
  <c r="D10" i="46" s="1"/>
  <c r="AE3" i="17"/>
  <c r="B3" i="47" s="1"/>
  <c r="C3" i="47" s="1"/>
  <c r="D3" i="47" s="1"/>
  <c r="AE28" i="17"/>
  <c r="B28" i="47" s="1"/>
  <c r="C28" i="47" s="1"/>
  <c r="D28" i="47" s="1"/>
  <c r="AE20" i="17"/>
  <c r="B20" i="47" s="1"/>
  <c r="C20" i="47" s="1"/>
  <c r="D20" i="47" s="1"/>
  <c r="AE16" i="17"/>
  <c r="B16" i="47" s="1"/>
  <c r="C16" i="47" s="1"/>
  <c r="D16" i="47" s="1"/>
  <c r="AE12" i="17"/>
  <c r="B12" i="47" s="1"/>
  <c r="C12" i="47" s="1"/>
  <c r="D12" i="47" s="1"/>
  <c r="AE8" i="17"/>
  <c r="B8" i="47" s="1"/>
  <c r="C8" i="47" s="1"/>
  <c r="D8" i="47" s="1"/>
  <c r="AE4" i="17"/>
  <c r="B4" i="47" s="1"/>
  <c r="C4" i="47" s="1"/>
  <c r="D4" i="47" s="1"/>
  <c r="AA29" i="17"/>
  <c r="B29" i="46" s="1"/>
  <c r="C29" i="46" s="1"/>
  <c r="D29" i="46" s="1"/>
  <c r="AA21" i="17"/>
  <c r="B21" i="46" s="1"/>
  <c r="C21" i="46" s="1"/>
  <c r="D21" i="46" s="1"/>
  <c r="AA13" i="17"/>
  <c r="B13" i="46" s="1"/>
  <c r="C13" i="46" s="1"/>
  <c r="D13" i="46" s="1"/>
  <c r="AA5" i="17"/>
  <c r="B5" i="46" s="1"/>
  <c r="C5" i="46" s="1"/>
  <c r="D5" i="46" s="1"/>
  <c r="AE35" i="17"/>
  <c r="B35" i="47" s="1"/>
  <c r="C35" i="47" s="1"/>
  <c r="D35" i="47" s="1"/>
  <c r="AE31" i="17"/>
  <c r="B31" i="47" s="1"/>
  <c r="C31" i="47" s="1"/>
  <c r="D31" i="47" s="1"/>
  <c r="AE27" i="17"/>
  <c r="B27" i="47" s="1"/>
  <c r="C27" i="47" s="1"/>
  <c r="D27" i="47" s="1"/>
  <c r="AE23" i="17"/>
  <c r="B23" i="47" s="1"/>
  <c r="C23" i="47" s="1"/>
  <c r="D23" i="47" s="1"/>
  <c r="AE19" i="17"/>
  <c r="B19" i="47" s="1"/>
  <c r="C19" i="47" s="1"/>
  <c r="D19" i="47" s="1"/>
  <c r="AE15" i="17"/>
  <c r="B15" i="47" s="1"/>
  <c r="C15" i="47" s="1"/>
  <c r="D15" i="47" s="1"/>
  <c r="AE11" i="17"/>
  <c r="B11" i="47" s="1"/>
  <c r="C11" i="47" s="1"/>
  <c r="D11" i="47" s="1"/>
  <c r="AE7" i="17"/>
  <c r="B7" i="47" s="1"/>
  <c r="C7" i="47" s="1"/>
  <c r="D7" i="47" s="1"/>
  <c r="AA35" i="17"/>
  <c r="B35" i="46" s="1"/>
  <c r="C35" i="46" s="1"/>
  <c r="D35" i="46" s="1"/>
  <c r="AA27" i="17"/>
  <c r="B27" i="46" s="1"/>
  <c r="C27" i="46" s="1"/>
  <c r="D27" i="46" s="1"/>
  <c r="AA19" i="17"/>
  <c r="B19" i="46" s="1"/>
  <c r="C19" i="46" s="1"/>
  <c r="D19" i="46" s="1"/>
  <c r="AA11" i="17"/>
  <c r="B11" i="46" s="1"/>
  <c r="C11" i="46" s="1"/>
  <c r="D11" i="46" s="1"/>
  <c r="AA3" i="17"/>
  <c r="B3" i="46" s="1"/>
  <c r="C3" i="46" s="1"/>
  <c r="D3" i="46" s="1"/>
  <c r="AA32" i="17"/>
  <c r="B32" i="46" s="1"/>
  <c r="C32" i="46" s="1"/>
  <c r="D32" i="46" s="1"/>
  <c r="AA28" i="17"/>
  <c r="B28" i="46" s="1"/>
  <c r="C28" i="46" s="1"/>
  <c r="D28" i="46" s="1"/>
  <c r="AA24" i="17"/>
  <c r="B24" i="46" s="1"/>
  <c r="C24" i="46" s="1"/>
  <c r="D24" i="46" s="1"/>
  <c r="AA20" i="17"/>
  <c r="B20" i="46" s="1"/>
  <c r="C20" i="46" s="1"/>
  <c r="D20" i="46" s="1"/>
  <c r="AA16" i="17"/>
  <c r="B16" i="46" s="1"/>
  <c r="C16" i="46" s="1"/>
  <c r="D16" i="46" s="1"/>
  <c r="AA12" i="17"/>
  <c r="B12" i="46" s="1"/>
  <c r="C12" i="46" s="1"/>
  <c r="D12" i="46" s="1"/>
  <c r="AA8" i="17"/>
  <c r="B8" i="46" s="1"/>
  <c r="C8" i="46" s="1"/>
  <c r="D8" i="46" s="1"/>
  <c r="AA4" i="17"/>
  <c r="B4" i="46" s="1"/>
  <c r="C4" i="46" s="1"/>
  <c r="D4" i="46" s="1"/>
  <c r="AE34" i="17"/>
  <c r="B34" i="47" s="1"/>
  <c r="C34" i="47" s="1"/>
  <c r="D34" i="47" s="1"/>
  <c r="AE30" i="17"/>
  <c r="B30" i="47" s="1"/>
  <c r="C30" i="47" s="1"/>
  <c r="D30" i="47" s="1"/>
  <c r="AE26" i="17"/>
  <c r="B26" i="47" s="1"/>
  <c r="C26" i="47" s="1"/>
  <c r="D26" i="47" s="1"/>
  <c r="AE22" i="17"/>
  <c r="B22" i="47" s="1"/>
  <c r="C22" i="47" s="1"/>
  <c r="D22" i="47" s="1"/>
  <c r="AE18" i="17"/>
  <c r="B18" i="47" s="1"/>
  <c r="C18" i="47" s="1"/>
  <c r="D18" i="47" s="1"/>
  <c r="AE14" i="17"/>
  <c r="B14" i="47" s="1"/>
  <c r="C14" i="47" s="1"/>
  <c r="D14" i="47" s="1"/>
  <c r="AE10" i="17"/>
  <c r="B10" i="47" s="1"/>
  <c r="C10" i="47" s="1"/>
  <c r="D10" i="47" s="1"/>
  <c r="AE6" i="17"/>
  <c r="B6" i="47" s="1"/>
  <c r="C6" i="47" s="1"/>
  <c r="D6" i="47" s="1"/>
  <c r="V4" i="17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" i="17"/>
  <c r="T4" i="17"/>
  <c r="T5" i="17"/>
  <c r="T7" i="17"/>
  <c r="T8" i="17"/>
  <c r="T9" i="17"/>
  <c r="T10" i="17"/>
  <c r="T11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" i="17"/>
  <c r="P4" i="17"/>
  <c r="P5" i="17"/>
  <c r="P6" i="17"/>
  <c r="P7" i="17"/>
  <c r="P9" i="17"/>
  <c r="P10" i="17"/>
  <c r="P11" i="17"/>
  <c r="P12" i="17"/>
  <c r="P13" i="17"/>
  <c r="P14" i="17"/>
  <c r="P16" i="17"/>
  <c r="P17" i="17"/>
  <c r="P18" i="17"/>
  <c r="P19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N4" i="17"/>
  <c r="N5" i="17"/>
  <c r="N6" i="17"/>
  <c r="N7" i="17"/>
  <c r="N9" i="17"/>
  <c r="N10" i="17"/>
  <c r="N11" i="17"/>
  <c r="N12" i="17"/>
  <c r="N13" i="17"/>
  <c r="N14" i="17"/>
  <c r="N16" i="17"/>
  <c r="N17" i="17"/>
  <c r="N18" i="17"/>
  <c r="N19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L4" i="17"/>
  <c r="L5" i="17"/>
  <c r="L7" i="17"/>
  <c r="L8" i="17"/>
  <c r="L9" i="17"/>
  <c r="L10" i="17"/>
  <c r="L13" i="17"/>
  <c r="L14" i="17"/>
  <c r="L15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" i="17"/>
  <c r="D4" i="17"/>
  <c r="D7" i="17"/>
  <c r="D8" i="17"/>
  <c r="D9" i="17"/>
  <c r="D11" i="17"/>
  <c r="D12" i="17"/>
  <c r="D14" i="17"/>
  <c r="D15" i="17"/>
  <c r="D16" i="17"/>
  <c r="D17" i="17"/>
  <c r="D18" i="17"/>
  <c r="D19" i="17"/>
  <c r="D20" i="17"/>
  <c r="D22" i="17"/>
  <c r="D23" i="17"/>
  <c r="D24" i="17"/>
  <c r="D25" i="17"/>
  <c r="D26" i="17"/>
  <c r="D27" i="17"/>
  <c r="D29" i="17"/>
  <c r="D30" i="17"/>
  <c r="D31" i="17"/>
  <c r="D32" i="17"/>
  <c r="D33" i="17"/>
  <c r="D34" i="17"/>
  <c r="D35" i="17"/>
  <c r="H45" i="39" l="1"/>
  <c r="H40" i="39" s="1"/>
  <c r="I45" i="39"/>
  <c r="I40" i="39" s="1"/>
  <c r="J45" i="39"/>
  <c r="J40" i="39" s="1"/>
  <c r="K45" i="39"/>
  <c r="K40" i="39" s="1"/>
  <c r="L45" i="39"/>
  <c r="L40" i="39" s="1"/>
  <c r="M45" i="39"/>
  <c r="M40" i="39" s="1"/>
  <c r="N45" i="39"/>
  <c r="N40" i="39" s="1"/>
  <c r="O45" i="39"/>
  <c r="O40" i="39" s="1"/>
  <c r="P45" i="39"/>
  <c r="P40" i="39" s="1"/>
  <c r="Q45" i="39"/>
  <c r="Q40" i="39" s="1"/>
  <c r="R45" i="39"/>
  <c r="R40" i="39" s="1"/>
  <c r="S45" i="39"/>
  <c r="S40" i="39" s="1"/>
  <c r="T45" i="39"/>
  <c r="T40" i="39" s="1"/>
  <c r="U45" i="39"/>
  <c r="U40" i="39" s="1"/>
  <c r="V45" i="39"/>
  <c r="V40" i="39" s="1"/>
  <c r="W45" i="39"/>
  <c r="W40" i="39" s="1"/>
  <c r="X45" i="39"/>
  <c r="X40" i="39" s="1"/>
  <c r="Y45" i="39"/>
  <c r="Y40" i="39" s="1"/>
  <c r="Z45" i="39"/>
  <c r="Z40" i="39" s="1"/>
  <c r="AA45" i="39"/>
  <c r="AA40" i="39" s="1"/>
  <c r="AB45" i="39"/>
  <c r="AB40" i="39" s="1"/>
  <c r="AC45" i="39"/>
  <c r="AC40" i="39" s="1"/>
  <c r="AD45" i="39"/>
  <c r="AD40" i="39" s="1"/>
  <c r="AE45" i="39"/>
  <c r="AE40" i="39" s="1"/>
  <c r="AF45" i="39"/>
  <c r="AF40" i="39" s="1"/>
  <c r="AG45" i="39"/>
  <c r="AG40" i="39" s="1"/>
  <c r="G45" i="39"/>
  <c r="G40" i="39" s="1"/>
  <c r="H40" i="38"/>
  <c r="Z40" i="38"/>
  <c r="AB40" i="38"/>
  <c r="AD40" i="38"/>
  <c r="AE40" i="38"/>
  <c r="AF40" i="38"/>
  <c r="AG40" i="38"/>
  <c r="G40" i="38"/>
  <c r="H45" i="38"/>
  <c r="I45" i="38"/>
  <c r="I40" i="38" s="1"/>
  <c r="J45" i="38"/>
  <c r="J40" i="38" s="1"/>
  <c r="K45" i="38"/>
  <c r="K40" i="38" s="1"/>
  <c r="L45" i="38"/>
  <c r="L40" i="38" s="1"/>
  <c r="M45" i="38"/>
  <c r="M40" i="38" s="1"/>
  <c r="N45" i="38"/>
  <c r="N40" i="38" s="1"/>
  <c r="O45" i="38"/>
  <c r="O40" i="38" s="1"/>
  <c r="P45" i="38"/>
  <c r="P40" i="38" s="1"/>
  <c r="Q45" i="38"/>
  <c r="Q40" i="38" s="1"/>
  <c r="R45" i="38"/>
  <c r="R40" i="38" s="1"/>
  <c r="S45" i="38"/>
  <c r="S40" i="38" s="1"/>
  <c r="T45" i="38"/>
  <c r="T40" i="38" s="1"/>
  <c r="U45" i="38"/>
  <c r="U40" i="38" s="1"/>
  <c r="X45" i="38"/>
  <c r="X40" i="38" s="1"/>
  <c r="Y45" i="38"/>
  <c r="Y40" i="38" s="1"/>
  <c r="Z45" i="38"/>
  <c r="AA45" i="38"/>
  <c r="AA40" i="38" s="1"/>
  <c r="AB45" i="38"/>
  <c r="AC45" i="38"/>
  <c r="AC40" i="38" s="1"/>
  <c r="AD45" i="38"/>
  <c r="AE45" i="38"/>
  <c r="AF45" i="38"/>
  <c r="AG45" i="38"/>
  <c r="G45" i="38"/>
  <c r="H40" i="41"/>
  <c r="P40" i="41"/>
  <c r="R40" i="41"/>
  <c r="S40" i="41"/>
  <c r="T40" i="41"/>
  <c r="U40" i="41"/>
  <c r="V40" i="41"/>
  <c r="W40" i="41"/>
  <c r="X40" i="41"/>
  <c r="Y40" i="41"/>
  <c r="Z40" i="41"/>
  <c r="AA40" i="41"/>
  <c r="AB40" i="41"/>
  <c r="AC40" i="41"/>
  <c r="AD40" i="41"/>
  <c r="AE40" i="41"/>
  <c r="AF40" i="41"/>
  <c r="AG40" i="41"/>
  <c r="G40" i="41"/>
  <c r="H45" i="41"/>
  <c r="I45" i="41"/>
  <c r="I40" i="41" s="1"/>
  <c r="J45" i="41"/>
  <c r="J40" i="41" s="1"/>
  <c r="K45" i="41"/>
  <c r="K40" i="41" s="1"/>
  <c r="L45" i="41"/>
  <c r="L40" i="41" s="1"/>
  <c r="M45" i="41"/>
  <c r="M40" i="41" s="1"/>
  <c r="N45" i="41"/>
  <c r="N40" i="41" s="1"/>
  <c r="O45" i="41"/>
  <c r="O40" i="41" s="1"/>
  <c r="P45" i="41"/>
  <c r="Q45" i="41"/>
  <c r="Q40" i="41" s="1"/>
  <c r="R45" i="41"/>
  <c r="S45" i="41"/>
  <c r="T45" i="41"/>
  <c r="U45" i="41"/>
  <c r="V45" i="41"/>
  <c r="W45" i="41"/>
  <c r="X45" i="41"/>
  <c r="Y45" i="41"/>
  <c r="Z45" i="41"/>
  <c r="AA45" i="41"/>
  <c r="AB45" i="41"/>
  <c r="AC45" i="41"/>
  <c r="AD45" i="41"/>
  <c r="AE45" i="41"/>
  <c r="AF45" i="41"/>
  <c r="AG45" i="41"/>
  <c r="G45" i="41"/>
  <c r="H40" i="42"/>
  <c r="N40" i="42"/>
  <c r="O40" i="42"/>
  <c r="Z40" i="42"/>
  <c r="AA40" i="42"/>
  <c r="AB40" i="42"/>
  <c r="AC40" i="42"/>
  <c r="AD40" i="42"/>
  <c r="AE40" i="42"/>
  <c r="AF40" i="42"/>
  <c r="G40" i="42"/>
  <c r="H45" i="42"/>
  <c r="I45" i="42"/>
  <c r="I40" i="42" s="1"/>
  <c r="J45" i="42"/>
  <c r="J40" i="42" s="1"/>
  <c r="K45" i="42"/>
  <c r="K40" i="42" s="1"/>
  <c r="L45" i="42"/>
  <c r="L40" i="42" s="1"/>
  <c r="M45" i="42"/>
  <c r="M40" i="42" s="1"/>
  <c r="N45" i="42"/>
  <c r="O45" i="42"/>
  <c r="P45" i="42"/>
  <c r="P40" i="42" s="1"/>
  <c r="Q45" i="42"/>
  <c r="Q40" i="42" s="1"/>
  <c r="R45" i="42"/>
  <c r="R40" i="42" s="1"/>
  <c r="S45" i="42"/>
  <c r="S40" i="42" s="1"/>
  <c r="T45" i="42"/>
  <c r="T40" i="42" s="1"/>
  <c r="U45" i="42"/>
  <c r="U40" i="42" s="1"/>
  <c r="Z45" i="42"/>
  <c r="AA45" i="42"/>
  <c r="AB45" i="42"/>
  <c r="AC45" i="42"/>
  <c r="AD45" i="42"/>
  <c r="AE45" i="42"/>
  <c r="AF45" i="42"/>
  <c r="G45" i="42"/>
  <c r="I40" i="44"/>
  <c r="L40" i="44"/>
  <c r="M40" i="44"/>
  <c r="N40" i="44"/>
  <c r="O40" i="44"/>
  <c r="P40" i="44"/>
  <c r="Q40" i="44"/>
  <c r="R40" i="44"/>
  <c r="S40" i="44"/>
  <c r="T40" i="44"/>
  <c r="U40" i="44"/>
  <c r="V40" i="44"/>
  <c r="W40" i="44"/>
  <c r="X40" i="44"/>
  <c r="Y40" i="44"/>
  <c r="Z40" i="44"/>
  <c r="AA40" i="44"/>
  <c r="AB40" i="44"/>
  <c r="AC40" i="44"/>
  <c r="AD40" i="44"/>
  <c r="AE40" i="44"/>
  <c r="AF40" i="44"/>
  <c r="AG40" i="44"/>
  <c r="G40" i="44"/>
  <c r="H45" i="44"/>
  <c r="H40" i="44" s="1"/>
  <c r="I45" i="44"/>
  <c r="J45" i="44"/>
  <c r="J40" i="44" s="1"/>
  <c r="K45" i="44"/>
  <c r="K40" i="44" s="1"/>
  <c r="L45" i="44"/>
  <c r="M45" i="44"/>
  <c r="N45" i="44"/>
  <c r="O45" i="44"/>
  <c r="P45" i="44"/>
  <c r="Q45" i="44"/>
  <c r="R45" i="44"/>
  <c r="S45" i="44"/>
  <c r="T45" i="44"/>
  <c r="U45" i="44"/>
  <c r="V45" i="44"/>
  <c r="W45" i="44"/>
  <c r="X45" i="44"/>
  <c r="Y45" i="44"/>
  <c r="Z45" i="44"/>
  <c r="AA45" i="44"/>
  <c r="AB45" i="44"/>
  <c r="AC45" i="44"/>
  <c r="AD45" i="44"/>
  <c r="AE45" i="44"/>
  <c r="AF45" i="44"/>
  <c r="AG45" i="44"/>
  <c r="G45" i="44"/>
  <c r="H45" i="40"/>
  <c r="H40" i="40" s="1"/>
  <c r="I45" i="40"/>
  <c r="I40" i="40" s="1"/>
  <c r="J45" i="40"/>
  <c r="J40" i="40" s="1"/>
  <c r="K45" i="40"/>
  <c r="K40" i="40" s="1"/>
  <c r="L45" i="40"/>
  <c r="L40" i="40" s="1"/>
  <c r="M45" i="40"/>
  <c r="M40" i="40" s="1"/>
  <c r="N45" i="40"/>
  <c r="N40" i="40" s="1"/>
  <c r="O45" i="40"/>
  <c r="O40" i="40" s="1"/>
  <c r="P45" i="40"/>
  <c r="P40" i="40" s="1"/>
  <c r="Q45" i="40"/>
  <c r="Q40" i="40" s="1"/>
  <c r="R45" i="40"/>
  <c r="R40" i="40" s="1"/>
  <c r="S45" i="40"/>
  <c r="S40" i="40" s="1"/>
  <c r="T45" i="40"/>
  <c r="T40" i="40" s="1"/>
  <c r="U45" i="40"/>
  <c r="U40" i="40" s="1"/>
  <c r="V45" i="40"/>
  <c r="V40" i="40" s="1"/>
  <c r="W45" i="40"/>
  <c r="W40" i="40" s="1"/>
  <c r="Y45" i="40"/>
  <c r="Y40" i="40" s="1"/>
  <c r="Z45" i="40"/>
  <c r="Z40" i="40" s="1"/>
  <c r="AA45" i="40"/>
  <c r="AA40" i="40" s="1"/>
  <c r="AB45" i="40"/>
  <c r="AB40" i="40" s="1"/>
  <c r="AC45" i="40"/>
  <c r="AC40" i="40" s="1"/>
  <c r="AD45" i="40"/>
  <c r="AD40" i="40" s="1"/>
  <c r="AE45" i="40"/>
  <c r="AE40" i="40" s="1"/>
  <c r="AF45" i="40"/>
  <c r="AF40" i="40" s="1"/>
  <c r="AG45" i="40"/>
  <c r="AG40" i="40" s="1"/>
  <c r="G45" i="40"/>
  <c r="G40" i="40" s="1"/>
  <c r="S40" i="43"/>
  <c r="T40" i="43"/>
  <c r="U40" i="43"/>
  <c r="V40" i="43"/>
  <c r="W40" i="43"/>
  <c r="X40" i="43"/>
  <c r="Y40" i="43"/>
  <c r="Z40" i="43"/>
  <c r="AA40" i="43"/>
  <c r="AB40" i="43"/>
  <c r="AC40" i="43"/>
  <c r="AE40" i="43"/>
  <c r="G40" i="43"/>
  <c r="H45" i="43"/>
  <c r="H40" i="43" s="1"/>
  <c r="I45" i="43"/>
  <c r="I40" i="43" s="1"/>
  <c r="J45" i="43"/>
  <c r="J40" i="43" s="1"/>
  <c r="K45" i="43"/>
  <c r="K40" i="43" s="1"/>
  <c r="L45" i="43"/>
  <c r="L40" i="43" s="1"/>
  <c r="M45" i="43"/>
  <c r="M40" i="43" s="1"/>
  <c r="N45" i="43"/>
  <c r="N40" i="43" s="1"/>
  <c r="O45" i="43"/>
  <c r="O40" i="43" s="1"/>
  <c r="P45" i="43"/>
  <c r="P40" i="43" s="1"/>
  <c r="Q45" i="43"/>
  <c r="Q40" i="43" s="1"/>
  <c r="R45" i="43"/>
  <c r="R40" i="43" s="1"/>
  <c r="S45" i="43"/>
  <c r="T45" i="43"/>
  <c r="U45" i="43"/>
  <c r="V45" i="43"/>
  <c r="W45" i="43"/>
  <c r="X45" i="43"/>
  <c r="Y45" i="43"/>
  <c r="Z45" i="43"/>
  <c r="AA45" i="43"/>
  <c r="AB45" i="43"/>
  <c r="AC45" i="43"/>
  <c r="AD45" i="43"/>
  <c r="AD40" i="43" s="1"/>
  <c r="AE45" i="43"/>
  <c r="AG45" i="43"/>
  <c r="AG40" i="43" s="1"/>
  <c r="G45" i="43"/>
  <c r="E31" i="12" l="1"/>
  <c r="E32" i="12"/>
  <c r="E33" i="12"/>
  <c r="E34" i="12"/>
  <c r="E35" i="12"/>
  <c r="E36" i="12"/>
  <c r="AR37" i="39" l="1"/>
  <c r="AO37" i="39"/>
  <c r="AL37" i="39"/>
  <c r="AR37" i="38"/>
  <c r="AO37" i="38"/>
  <c r="AL37" i="38"/>
  <c r="AR37" i="41"/>
  <c r="AO37" i="41"/>
  <c r="AL37" i="41"/>
  <c r="AU1" i="41" s="1"/>
  <c r="AQ37" i="42"/>
  <c r="AN37" i="42"/>
  <c r="AK37" i="42"/>
  <c r="AT1" i="42"/>
  <c r="AR37" i="44"/>
  <c r="AO37" i="44"/>
  <c r="AL37" i="44"/>
  <c r="AR37" i="40"/>
  <c r="AO37" i="40"/>
  <c r="AL37" i="40"/>
  <c r="AR37" i="43"/>
  <c r="AO37" i="43"/>
  <c r="AL37" i="43"/>
  <c r="AU1" i="43"/>
  <c r="AR37" i="37"/>
  <c r="AO37" i="37"/>
  <c r="AL37" i="37"/>
  <c r="AR37" i="12"/>
  <c r="AO37" i="12"/>
  <c r="AL37" i="12"/>
  <c r="K6" i="17" a="1"/>
  <c r="G10" i="17" a="1"/>
  <c r="W10" i="17" a="1"/>
  <c r="G3" i="17" a="1"/>
  <c r="G7" i="17" a="1"/>
  <c r="K32" i="17" a="1"/>
  <c r="K23" i="17" a="1"/>
  <c r="W11" i="17" a="1"/>
  <c r="G20" i="17" a="1"/>
  <c r="K5" i="17" a="1"/>
  <c r="S7" i="17" a="1"/>
  <c r="G11" i="17" a="1"/>
  <c r="G24" i="17" a="1"/>
  <c r="W21" i="17" a="1"/>
  <c r="W14" i="17" a="1"/>
  <c r="W13" i="17" a="1"/>
  <c r="W4" i="17" a="1"/>
  <c r="S8" i="17" a="1"/>
  <c r="S25" i="17" a="1"/>
  <c r="S32" i="17" a="1"/>
  <c r="G35" i="17" a="1"/>
  <c r="G9" i="17" a="1"/>
  <c r="W28" i="17" a="1"/>
  <c r="G28" i="17" a="1"/>
  <c r="K28" i="17" a="1"/>
  <c r="W18" i="17" a="1"/>
  <c r="K12" i="17" a="1"/>
  <c r="W6" i="17" a="1"/>
  <c r="K21" i="17" a="1"/>
  <c r="K20" i="17" a="1"/>
  <c r="S13" i="17" a="1"/>
  <c r="S6" i="17" a="1"/>
  <c r="W20" i="17" a="1"/>
  <c r="G32" i="17" a="1"/>
  <c r="S3" i="17" a="1"/>
  <c r="W25" i="17" a="1"/>
  <c r="G29" i="17" a="1"/>
  <c r="G19" i="17" a="1"/>
  <c r="S4" i="17" a="1"/>
  <c r="K24" i="17" a="1"/>
  <c r="S24" i="17" a="1"/>
  <c r="G27" i="17" a="1"/>
  <c r="W34" i="17" a="1"/>
  <c r="G31" i="17" a="1"/>
  <c r="S19" i="17" a="1"/>
  <c r="S31" i="17" a="1"/>
  <c r="K3" i="17" a="1"/>
  <c r="K18" i="17" a="1"/>
  <c r="S35" i="17" a="1"/>
  <c r="S21" i="17" a="1"/>
  <c r="G21" i="17" a="1"/>
  <c r="W29" i="17" a="1"/>
  <c r="W30" i="17" a="1"/>
  <c r="K11" i="17" a="1"/>
  <c r="W22" i="17" a="1"/>
  <c r="K15" i="17" a="1"/>
  <c r="G14" i="17" a="1"/>
  <c r="S34" i="17" a="1"/>
  <c r="W23" i="17" a="1"/>
  <c r="W35" i="17" a="1"/>
  <c r="W33" i="17" a="1"/>
  <c r="W31" i="17" a="1"/>
  <c r="W7" i="17" a="1"/>
  <c r="K19" i="17" a="1"/>
  <c r="G5" i="17" a="1"/>
  <c r="W8" i="17" a="1"/>
  <c r="G33" i="17" a="1"/>
  <c r="G15" i="17" a="1"/>
  <c r="S15" i="17" a="1"/>
  <c r="G30" i="17" a="1"/>
  <c r="K29" i="17" a="1"/>
  <c r="S10" i="17" a="1"/>
  <c r="G4" i="17" a="1"/>
  <c r="S30" i="17" a="1"/>
  <c r="W3" i="17" a="1"/>
  <c r="K22" i="17" a="1"/>
  <c r="W9" i="17" a="1"/>
  <c r="G18" i="17" a="1"/>
  <c r="K17" i="17" a="1"/>
  <c r="K30" i="17" a="1"/>
  <c r="W16" i="17" a="1"/>
  <c r="S22" i="17" a="1"/>
  <c r="K4" i="17" a="1"/>
  <c r="K31" i="17" a="1"/>
  <c r="G13" i="17" a="1"/>
  <c r="G22" i="17" a="1"/>
  <c r="K35" i="17" a="1"/>
  <c r="G25" i="17" a="1"/>
  <c r="K27" i="17" a="1"/>
  <c r="K8" i="17" a="1"/>
  <c r="S29" i="17" a="1"/>
  <c r="W32" i="17" a="1"/>
  <c r="K13" i="17" a="1"/>
  <c r="W26" i="17" a="1"/>
  <c r="K34" i="17" a="1"/>
  <c r="K7" i="17" a="1"/>
  <c r="G26" i="17" a="1"/>
  <c r="W15" i="17" a="1"/>
  <c r="K25" i="17" a="1"/>
  <c r="S9" i="17" a="1"/>
  <c r="S27" i="17" a="1"/>
  <c r="G23" i="17" a="1"/>
  <c r="S20" i="17" a="1"/>
  <c r="K33" i="17" a="1"/>
  <c r="G6" i="17" a="1"/>
  <c r="W19" i="17" a="1"/>
  <c r="G17" i="17" a="1"/>
  <c r="S17" i="17" a="1"/>
  <c r="W12" i="17" a="1"/>
  <c r="W17" i="17" a="1"/>
  <c r="S33" i="17" a="1"/>
  <c r="K26" i="17" a="1"/>
  <c r="S28" i="17" a="1"/>
  <c r="G8" i="17" a="1"/>
  <c r="S14" i="17" a="1"/>
  <c r="W27" i="17" a="1"/>
  <c r="G12" i="17" a="1"/>
  <c r="K10" i="17" a="1"/>
  <c r="S12" i="17" a="1"/>
  <c r="K9" i="17" a="1"/>
  <c r="S11" i="17" a="1"/>
  <c r="W5" i="17" a="1"/>
  <c r="W24" i="17" a="1"/>
  <c r="S18" i="17" a="1"/>
  <c r="K14" i="17" a="1"/>
  <c r="G34" i="17" a="1"/>
  <c r="S26" i="17" a="1"/>
  <c r="G16" i="17" a="1"/>
  <c r="K16" i="17" a="1"/>
  <c r="S16" i="17" a="1"/>
  <c r="S5" i="17" a="1"/>
  <c r="S23" i="17" a="1"/>
  <c r="AU1" i="38" l="1"/>
  <c r="AU1" i="12"/>
  <c r="G16" i="17"/>
  <c r="B16" i="20" s="1"/>
  <c r="G17" i="17"/>
  <c r="B17" i="20" s="1"/>
  <c r="G22" i="17"/>
  <c r="B22" i="20" s="1"/>
  <c r="G24" i="17"/>
  <c r="B24" i="20" s="1"/>
  <c r="G8" i="17"/>
  <c r="B8" i="20" s="1"/>
  <c r="G25" i="17"/>
  <c r="B25" i="20" s="1"/>
  <c r="G9" i="17"/>
  <c r="B9" i="20" s="1"/>
  <c r="G30" i="17"/>
  <c r="B30" i="20" s="1"/>
  <c r="G14" i="17"/>
  <c r="B14" i="20" s="1"/>
  <c r="G31" i="17"/>
  <c r="B31" i="20" s="1"/>
  <c r="G15" i="17"/>
  <c r="B15" i="20" s="1"/>
  <c r="G3" i="17"/>
  <c r="B3" i="20" s="1"/>
  <c r="G20" i="17"/>
  <c r="B20" i="20" s="1"/>
  <c r="G5" i="17"/>
  <c r="B5" i="20" s="1"/>
  <c r="G21" i="17"/>
  <c r="B21" i="20" s="1"/>
  <c r="G4" i="17"/>
  <c r="B4" i="20" s="1"/>
  <c r="G26" i="17"/>
  <c r="B26" i="20" s="1"/>
  <c r="G10" i="17"/>
  <c r="B10" i="20" s="1"/>
  <c r="G27" i="17"/>
  <c r="B27" i="20" s="1"/>
  <c r="G11" i="17"/>
  <c r="B11" i="20" s="1"/>
  <c r="G32" i="17"/>
  <c r="B32" i="20" s="1"/>
  <c r="G33" i="17"/>
  <c r="B33" i="20" s="1"/>
  <c r="G6" i="17"/>
  <c r="B6" i="20" s="1"/>
  <c r="G23" i="17"/>
  <c r="B23" i="20" s="1"/>
  <c r="G7" i="17"/>
  <c r="B7" i="20" s="1"/>
  <c r="G28" i="17"/>
  <c r="B28" i="20" s="1"/>
  <c r="G12" i="17"/>
  <c r="B12" i="20" s="1"/>
  <c r="G29" i="17"/>
  <c r="B29" i="20" s="1"/>
  <c r="G13" i="17"/>
  <c r="B13" i="20" s="1"/>
  <c r="G34" i="17"/>
  <c r="B34" i="20" s="1"/>
  <c r="G18" i="17"/>
  <c r="B18" i="20" s="1"/>
  <c r="G35" i="17"/>
  <c r="B35" i="20" s="1"/>
  <c r="G19" i="17"/>
  <c r="B19" i="20" s="1"/>
  <c r="K34" i="17"/>
  <c r="B34" i="29" s="1"/>
  <c r="K26" i="17"/>
  <c r="B26" i="29" s="1"/>
  <c r="K18" i="17"/>
  <c r="B18" i="29" s="1"/>
  <c r="K10" i="17"/>
  <c r="B10" i="29" s="1"/>
  <c r="S30" i="17"/>
  <c r="B30" i="31" s="1"/>
  <c r="S22" i="17"/>
  <c r="B22" i="31" s="1"/>
  <c r="S14" i="17"/>
  <c r="B14" i="31" s="1"/>
  <c r="S6" i="17"/>
  <c r="B6" i="31" s="1"/>
  <c r="W31" i="17"/>
  <c r="B31" i="45" s="1"/>
  <c r="C31" i="45" s="1"/>
  <c r="D31" i="45" s="1"/>
  <c r="W23" i="17"/>
  <c r="B23" i="45" s="1"/>
  <c r="C23" i="45" s="1"/>
  <c r="D23" i="45" s="1"/>
  <c r="W15" i="17"/>
  <c r="B15" i="45" s="1"/>
  <c r="C15" i="45" s="1"/>
  <c r="D15" i="45" s="1"/>
  <c r="W7" i="17"/>
  <c r="B7" i="45" s="1"/>
  <c r="C7" i="45" s="1"/>
  <c r="D7" i="45" s="1"/>
  <c r="K29" i="17"/>
  <c r="B29" i="29" s="1"/>
  <c r="K21" i="17"/>
  <c r="B21" i="29" s="1"/>
  <c r="K13" i="17"/>
  <c r="B13" i="29" s="1"/>
  <c r="K5" i="17"/>
  <c r="B5" i="29" s="1"/>
  <c r="S33" i="17"/>
  <c r="B33" i="31" s="1"/>
  <c r="S25" i="17"/>
  <c r="B25" i="31" s="1"/>
  <c r="S17" i="17"/>
  <c r="B17" i="31" s="1"/>
  <c r="S9" i="17"/>
  <c r="B9" i="31" s="1"/>
  <c r="W3" i="17"/>
  <c r="B3" i="45" s="1"/>
  <c r="C3" i="45" s="1"/>
  <c r="D3" i="45" s="1"/>
  <c r="W28" i="17"/>
  <c r="B28" i="45" s="1"/>
  <c r="C28" i="45" s="1"/>
  <c r="D28" i="45" s="1"/>
  <c r="W20" i="17"/>
  <c r="B20" i="45" s="1"/>
  <c r="C20" i="45" s="1"/>
  <c r="D20" i="45" s="1"/>
  <c r="W12" i="17"/>
  <c r="B12" i="45" s="1"/>
  <c r="C12" i="45" s="1"/>
  <c r="D12" i="45" s="1"/>
  <c r="W4" i="17"/>
  <c r="B4" i="45" s="1"/>
  <c r="C4" i="45" s="1"/>
  <c r="D4" i="45" s="1"/>
  <c r="K32" i="17"/>
  <c r="B32" i="29" s="1"/>
  <c r="K24" i="17"/>
  <c r="B24" i="29" s="1"/>
  <c r="K16" i="17"/>
  <c r="B16" i="29" s="1"/>
  <c r="K8" i="17"/>
  <c r="B8" i="29" s="1"/>
  <c r="S3" i="17"/>
  <c r="B3" i="31" s="1"/>
  <c r="S28" i="17"/>
  <c r="B28" i="31" s="1"/>
  <c r="S20" i="17"/>
  <c r="B20" i="31" s="1"/>
  <c r="S12" i="17"/>
  <c r="B12" i="31" s="1"/>
  <c r="S4" i="17"/>
  <c r="B4" i="31" s="1"/>
  <c r="W29" i="17"/>
  <c r="B29" i="45" s="1"/>
  <c r="C29" i="45" s="1"/>
  <c r="D29" i="45" s="1"/>
  <c r="W21" i="17"/>
  <c r="B21" i="45" s="1"/>
  <c r="C21" i="45" s="1"/>
  <c r="D21" i="45" s="1"/>
  <c r="W13" i="17"/>
  <c r="B13" i="45" s="1"/>
  <c r="C13" i="45" s="1"/>
  <c r="D13" i="45" s="1"/>
  <c r="W5" i="17"/>
  <c r="B5" i="45" s="1"/>
  <c r="C5" i="45" s="1"/>
  <c r="D5" i="45" s="1"/>
  <c r="K35" i="17"/>
  <c r="B35" i="29" s="1"/>
  <c r="K27" i="17"/>
  <c r="B27" i="29" s="1"/>
  <c r="K19" i="17"/>
  <c r="B19" i="29" s="1"/>
  <c r="K11" i="17"/>
  <c r="B11" i="29" s="1"/>
  <c r="S31" i="17"/>
  <c r="B31" i="31" s="1"/>
  <c r="S23" i="17"/>
  <c r="B23" i="31" s="1"/>
  <c r="S15" i="17"/>
  <c r="B15" i="31" s="1"/>
  <c r="S7" i="17"/>
  <c r="B7" i="31" s="1"/>
  <c r="W34" i="17"/>
  <c r="B34" i="45" s="1"/>
  <c r="C34" i="45" s="1"/>
  <c r="D34" i="45" s="1"/>
  <c r="W26" i="17"/>
  <c r="B26" i="45" s="1"/>
  <c r="C26" i="45" s="1"/>
  <c r="D26" i="45" s="1"/>
  <c r="W18" i="17"/>
  <c r="B18" i="45" s="1"/>
  <c r="C18" i="45" s="1"/>
  <c r="D18" i="45" s="1"/>
  <c r="W10" i="17"/>
  <c r="B10" i="45" s="1"/>
  <c r="C10" i="45" s="1"/>
  <c r="D10" i="45" s="1"/>
  <c r="K30" i="17"/>
  <c r="B30" i="29" s="1"/>
  <c r="K22" i="17"/>
  <c r="B22" i="29" s="1"/>
  <c r="K14" i="17"/>
  <c r="B14" i="29" s="1"/>
  <c r="K6" i="17"/>
  <c r="B6" i="29" s="1"/>
  <c r="S34" i="17"/>
  <c r="B34" i="31" s="1"/>
  <c r="S26" i="17"/>
  <c r="B26" i="31" s="1"/>
  <c r="S18" i="17"/>
  <c r="B18" i="31" s="1"/>
  <c r="S10" i="17"/>
  <c r="B10" i="31" s="1"/>
  <c r="W35" i="17"/>
  <c r="B35" i="45" s="1"/>
  <c r="C35" i="45" s="1"/>
  <c r="D35" i="45" s="1"/>
  <c r="W27" i="17"/>
  <c r="B27" i="45" s="1"/>
  <c r="C27" i="45" s="1"/>
  <c r="D27" i="45" s="1"/>
  <c r="W19" i="17"/>
  <c r="B19" i="45" s="1"/>
  <c r="C19" i="45" s="1"/>
  <c r="D19" i="45" s="1"/>
  <c r="W11" i="17"/>
  <c r="B11" i="45" s="1"/>
  <c r="C11" i="45" s="1"/>
  <c r="D11" i="45" s="1"/>
  <c r="K33" i="17"/>
  <c r="B33" i="29" s="1"/>
  <c r="K25" i="17"/>
  <c r="B25" i="29" s="1"/>
  <c r="K17" i="17"/>
  <c r="B17" i="29" s="1"/>
  <c r="K9" i="17"/>
  <c r="B9" i="29" s="1"/>
  <c r="S29" i="17"/>
  <c r="B29" i="31" s="1"/>
  <c r="S21" i="17"/>
  <c r="B21" i="31" s="1"/>
  <c r="S13" i="17"/>
  <c r="B13" i="31" s="1"/>
  <c r="S5" i="17"/>
  <c r="B5" i="31" s="1"/>
  <c r="W32" i="17"/>
  <c r="B32" i="45" s="1"/>
  <c r="C32" i="45" s="1"/>
  <c r="D32" i="45" s="1"/>
  <c r="W24" i="17"/>
  <c r="B24" i="45" s="1"/>
  <c r="C24" i="45" s="1"/>
  <c r="D24" i="45" s="1"/>
  <c r="W16" i="17"/>
  <c r="B16" i="45" s="1"/>
  <c r="C16" i="45" s="1"/>
  <c r="D16" i="45" s="1"/>
  <c r="W8" i="17"/>
  <c r="B8" i="45" s="1"/>
  <c r="C8" i="45" s="1"/>
  <c r="D8" i="45" s="1"/>
  <c r="K3" i="17"/>
  <c r="B3" i="29" s="1"/>
  <c r="K28" i="17"/>
  <c r="B28" i="29" s="1"/>
  <c r="K20" i="17"/>
  <c r="B20" i="29" s="1"/>
  <c r="K12" i="17"/>
  <c r="B12" i="29" s="1"/>
  <c r="K4" i="17"/>
  <c r="B4" i="29" s="1"/>
  <c r="S32" i="17"/>
  <c r="B32" i="31" s="1"/>
  <c r="S24" i="17"/>
  <c r="B24" i="31" s="1"/>
  <c r="S16" i="17"/>
  <c r="B16" i="31" s="1"/>
  <c r="S8" i="17"/>
  <c r="B8" i="31" s="1"/>
  <c r="W33" i="17"/>
  <c r="B33" i="45" s="1"/>
  <c r="C33" i="45" s="1"/>
  <c r="D33" i="45" s="1"/>
  <c r="W25" i="17"/>
  <c r="B25" i="45" s="1"/>
  <c r="C25" i="45" s="1"/>
  <c r="D25" i="45" s="1"/>
  <c r="W17" i="17"/>
  <c r="B17" i="45" s="1"/>
  <c r="C17" i="45" s="1"/>
  <c r="D17" i="45" s="1"/>
  <c r="W9" i="17"/>
  <c r="B9" i="45" s="1"/>
  <c r="C9" i="45" s="1"/>
  <c r="D9" i="45" s="1"/>
  <c r="K31" i="17"/>
  <c r="B31" i="29" s="1"/>
  <c r="K23" i="17"/>
  <c r="B23" i="29" s="1"/>
  <c r="K15" i="17"/>
  <c r="B15" i="29" s="1"/>
  <c r="K7" i="17"/>
  <c r="B7" i="29" s="1"/>
  <c r="S35" i="17"/>
  <c r="B35" i="31" s="1"/>
  <c r="S27" i="17"/>
  <c r="B27" i="31" s="1"/>
  <c r="S19" i="17"/>
  <c r="B19" i="31" s="1"/>
  <c r="S11" i="17"/>
  <c r="B11" i="31" s="1"/>
  <c r="W30" i="17"/>
  <c r="B30" i="45" s="1"/>
  <c r="C30" i="45" s="1"/>
  <c r="D30" i="45" s="1"/>
  <c r="W22" i="17"/>
  <c r="B22" i="45" s="1"/>
  <c r="C22" i="45" s="1"/>
  <c r="D22" i="45" s="1"/>
  <c r="W14" i="17"/>
  <c r="B14" i="45" s="1"/>
  <c r="C14" i="45" s="1"/>
  <c r="D14" i="45" s="1"/>
  <c r="W6" i="17"/>
  <c r="B6" i="45" s="1"/>
  <c r="C6" i="45" s="1"/>
  <c r="D6" i="45" s="1"/>
  <c r="AU1" i="39"/>
  <c r="AU1" i="44"/>
  <c r="AU1" i="40"/>
  <c r="AU1" i="37"/>
  <c r="V40" i="37"/>
  <c r="W40" i="37"/>
  <c r="X40" i="37"/>
  <c r="Y40" i="37"/>
  <c r="Z40" i="37"/>
  <c r="AA40" i="37"/>
  <c r="K1" i="37" l="1"/>
  <c r="K1" i="43" s="1"/>
  <c r="F1" i="37"/>
  <c r="AF42" i="39"/>
  <c r="AF43" i="39"/>
  <c r="AF44" i="39"/>
  <c r="AF39" i="39" s="1"/>
  <c r="AF42" i="41"/>
  <c r="AF43" i="41"/>
  <c r="AF44" i="41"/>
  <c r="AF42" i="44"/>
  <c r="AF43" i="44"/>
  <c r="AF44" i="44"/>
  <c r="AF39" i="44"/>
  <c r="AG44" i="44"/>
  <c r="AE44" i="44"/>
  <c r="AD44" i="44"/>
  <c r="AC44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AG43" i="44"/>
  <c r="AE43" i="44"/>
  <c r="AD43" i="44"/>
  <c r="AC43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AG42" i="44"/>
  <c r="AG39" i="44" s="1"/>
  <c r="AE42" i="44"/>
  <c r="AE39" i="44" s="1"/>
  <c r="AD42" i="44"/>
  <c r="AD38" i="44" s="1"/>
  <c r="AC42" i="44"/>
  <c r="AC39" i="44" s="1"/>
  <c r="AB42" i="44"/>
  <c r="AB39" i="44" s="1"/>
  <c r="AA42" i="44"/>
  <c r="AA39" i="44" s="1"/>
  <c r="Z42" i="44"/>
  <c r="Z38" i="44" s="1"/>
  <c r="Y42" i="44"/>
  <c r="Y39" i="44" s="1"/>
  <c r="X42" i="44"/>
  <c r="X39" i="44" s="1"/>
  <c r="W42" i="44"/>
  <c r="W39" i="44" s="1"/>
  <c r="V42" i="44"/>
  <c r="V38" i="44" s="1"/>
  <c r="U42" i="44"/>
  <c r="U39" i="44" s="1"/>
  <c r="T42" i="44"/>
  <c r="T39" i="44" s="1"/>
  <c r="S42" i="44"/>
  <c r="S39" i="44" s="1"/>
  <c r="R42" i="44"/>
  <c r="R38" i="44" s="1"/>
  <c r="Q42" i="44"/>
  <c r="Q39" i="44" s="1"/>
  <c r="P42" i="44"/>
  <c r="P39" i="44" s="1"/>
  <c r="O42" i="44"/>
  <c r="O39" i="44" s="1"/>
  <c r="N42" i="44"/>
  <c r="N38" i="44" s="1"/>
  <c r="M42" i="44"/>
  <c r="M39" i="44" s="1"/>
  <c r="L42" i="44"/>
  <c r="L39" i="44" s="1"/>
  <c r="K42" i="44"/>
  <c r="J42" i="44"/>
  <c r="J38" i="44" s="1"/>
  <c r="I42" i="44"/>
  <c r="I39" i="44" s="1"/>
  <c r="H42" i="44"/>
  <c r="H39" i="44" s="1"/>
  <c r="G42" i="44"/>
  <c r="G39" i="44" s="1"/>
  <c r="AJ39" i="44"/>
  <c r="AI39" i="44"/>
  <c r="AH39" i="44"/>
  <c r="AD39" i="44"/>
  <c r="Z39" i="44"/>
  <c r="V39" i="44"/>
  <c r="R39" i="44"/>
  <c r="N39" i="44"/>
  <c r="J39" i="44"/>
  <c r="AJ38" i="44"/>
  <c r="AI38" i="44"/>
  <c r="AH38" i="44"/>
  <c r="AE38" i="44"/>
  <c r="AC38" i="44"/>
  <c r="AA38" i="44"/>
  <c r="Y38" i="44"/>
  <c r="U38" i="44"/>
  <c r="Q38" i="44"/>
  <c r="M38" i="44"/>
  <c r="I38" i="44"/>
  <c r="G38" i="44"/>
  <c r="AS36" i="44"/>
  <c r="AP36" i="44"/>
  <c r="AM36" i="44"/>
  <c r="AJ36" i="44"/>
  <c r="AI36" i="44" s="1"/>
  <c r="E36" i="44"/>
  <c r="D36" i="44"/>
  <c r="AS35" i="44"/>
  <c r="AP35" i="44"/>
  <c r="AM35" i="44"/>
  <c r="AJ35" i="44"/>
  <c r="AI35" i="44"/>
  <c r="AH35" i="44"/>
  <c r="E35" i="44"/>
  <c r="D35" i="44"/>
  <c r="AS34" i="44"/>
  <c r="AP34" i="44"/>
  <c r="AM34" i="44"/>
  <c r="AJ34" i="44"/>
  <c r="AI34" i="44" s="1"/>
  <c r="AH34" i="44"/>
  <c r="E34" i="44"/>
  <c r="D34" i="44"/>
  <c r="AS33" i="44"/>
  <c r="AP33" i="44"/>
  <c r="AM33" i="44"/>
  <c r="AJ33" i="44"/>
  <c r="AI33" i="44" s="1"/>
  <c r="E33" i="44"/>
  <c r="D33" i="44"/>
  <c r="AS32" i="44"/>
  <c r="AP32" i="44"/>
  <c r="AM32" i="44"/>
  <c r="AJ32" i="44"/>
  <c r="AI32" i="44" s="1"/>
  <c r="E32" i="44"/>
  <c r="D32" i="44"/>
  <c r="AS31" i="44"/>
  <c r="AP31" i="44"/>
  <c r="AM31" i="44"/>
  <c r="AJ31" i="44"/>
  <c r="AI31" i="44" s="1"/>
  <c r="AH31" i="44"/>
  <c r="E31" i="44"/>
  <c r="D31" i="44"/>
  <c r="AS30" i="44"/>
  <c r="AP30" i="44"/>
  <c r="AM30" i="44"/>
  <c r="AJ30" i="44"/>
  <c r="AI30" i="44" s="1"/>
  <c r="E30" i="44"/>
  <c r="D30" i="44"/>
  <c r="AS29" i="44"/>
  <c r="AP29" i="44"/>
  <c r="AM29" i="44"/>
  <c r="AJ29" i="44"/>
  <c r="AI29" i="44" s="1"/>
  <c r="E29" i="44"/>
  <c r="D29" i="44"/>
  <c r="AS28" i="44"/>
  <c r="AP28" i="44"/>
  <c r="AM28" i="44"/>
  <c r="AJ28" i="44"/>
  <c r="AI28" i="44" s="1"/>
  <c r="E28" i="44"/>
  <c r="D28" i="44"/>
  <c r="AS27" i="44"/>
  <c r="AP27" i="44"/>
  <c r="AM27" i="44"/>
  <c r="AJ27" i="44"/>
  <c r="AI27" i="44"/>
  <c r="AH27" i="44"/>
  <c r="E27" i="44"/>
  <c r="D27" i="44"/>
  <c r="AS26" i="44"/>
  <c r="AP26" i="44"/>
  <c r="AM26" i="44"/>
  <c r="AJ26" i="44"/>
  <c r="AI26" i="44" s="1"/>
  <c r="AH26" i="44"/>
  <c r="E26" i="44"/>
  <c r="D26" i="44"/>
  <c r="AS25" i="44"/>
  <c r="AP25" i="44"/>
  <c r="AM25" i="44"/>
  <c r="AJ25" i="44"/>
  <c r="AI25" i="44" s="1"/>
  <c r="E25" i="44"/>
  <c r="D25" i="44"/>
  <c r="AS24" i="44"/>
  <c r="AP24" i="44"/>
  <c r="AM24" i="44"/>
  <c r="AJ24" i="44"/>
  <c r="AI24" i="44" s="1"/>
  <c r="E24" i="44"/>
  <c r="D24" i="44"/>
  <c r="AS23" i="44"/>
  <c r="AP23" i="44"/>
  <c r="AM23" i="44"/>
  <c r="AJ23" i="44"/>
  <c r="AI23" i="44" s="1"/>
  <c r="AH23" i="44"/>
  <c r="E23" i="44"/>
  <c r="D23" i="44"/>
  <c r="AS22" i="44"/>
  <c r="AP22" i="44"/>
  <c r="AM22" i="44"/>
  <c r="AJ22" i="44"/>
  <c r="AI22" i="44" s="1"/>
  <c r="E22" i="44"/>
  <c r="D22" i="44"/>
  <c r="AS21" i="44"/>
  <c r="AP21" i="44"/>
  <c r="AM21" i="44"/>
  <c r="AJ21" i="44"/>
  <c r="AI21" i="44" s="1"/>
  <c r="E21" i="44"/>
  <c r="D21" i="44"/>
  <c r="AS20" i="44"/>
  <c r="AP20" i="44"/>
  <c r="AM20" i="44"/>
  <c r="AJ20" i="44"/>
  <c r="AI20" i="44" s="1"/>
  <c r="E20" i="44"/>
  <c r="D20" i="44"/>
  <c r="AS19" i="44"/>
  <c r="AP19" i="44"/>
  <c r="AM19" i="44"/>
  <c r="AJ19" i="44"/>
  <c r="AI19" i="44"/>
  <c r="AH19" i="44"/>
  <c r="E19" i="44"/>
  <c r="D19" i="44"/>
  <c r="AS18" i="44"/>
  <c r="AP18" i="44"/>
  <c r="AM18" i="44"/>
  <c r="AJ18" i="44"/>
  <c r="AI18" i="44" s="1"/>
  <c r="E18" i="44"/>
  <c r="D18" i="44"/>
  <c r="AS17" i="44"/>
  <c r="AP17" i="44"/>
  <c r="AM17" i="44"/>
  <c r="AJ17" i="44"/>
  <c r="AI17" i="44" s="1"/>
  <c r="E17" i="44"/>
  <c r="D17" i="44"/>
  <c r="AS16" i="44"/>
  <c r="AP16" i="44"/>
  <c r="AM16" i="44"/>
  <c r="AJ16" i="44"/>
  <c r="AI16" i="44" s="1"/>
  <c r="E16" i="44"/>
  <c r="D16" i="44"/>
  <c r="AS15" i="44"/>
  <c r="AP15" i="44"/>
  <c r="AM15" i="44"/>
  <c r="AJ15" i="44"/>
  <c r="AI15" i="44" s="1"/>
  <c r="E15" i="44"/>
  <c r="D15" i="44"/>
  <c r="AS14" i="44"/>
  <c r="AP14" i="44"/>
  <c r="AM14" i="44"/>
  <c r="AJ14" i="44"/>
  <c r="AI14" i="44" s="1"/>
  <c r="E14" i="44"/>
  <c r="D14" i="44"/>
  <c r="AS13" i="44"/>
  <c r="AP13" i="44"/>
  <c r="AM13" i="44"/>
  <c r="AJ13" i="44"/>
  <c r="AI13" i="44" s="1"/>
  <c r="E13" i="44"/>
  <c r="D13" i="44"/>
  <c r="AS12" i="44"/>
  <c r="AP12" i="44"/>
  <c r="AM12" i="44"/>
  <c r="AJ12" i="44"/>
  <c r="AI12" i="44" s="1"/>
  <c r="E12" i="44"/>
  <c r="D12" i="44"/>
  <c r="AS11" i="44"/>
  <c r="AP11" i="44"/>
  <c r="AM11" i="44"/>
  <c r="AJ11" i="44"/>
  <c r="AI11" i="44" s="1"/>
  <c r="AH11" i="44"/>
  <c r="E11" i="44"/>
  <c r="D11" i="44"/>
  <c r="AS10" i="44"/>
  <c r="AP10" i="44"/>
  <c r="AM10" i="44"/>
  <c r="AJ10" i="44"/>
  <c r="AI10" i="44" s="1"/>
  <c r="E10" i="44"/>
  <c r="D10" i="44"/>
  <c r="AS9" i="44"/>
  <c r="AP9" i="44"/>
  <c r="AM9" i="44"/>
  <c r="AJ9" i="44"/>
  <c r="AI9" i="44" s="1"/>
  <c r="AH9" i="44"/>
  <c r="E9" i="44"/>
  <c r="D9" i="44"/>
  <c r="AS8" i="44"/>
  <c r="AP8" i="44"/>
  <c r="AM8" i="44"/>
  <c r="AJ8" i="44"/>
  <c r="AI8" i="44" s="1"/>
  <c r="E8" i="44"/>
  <c r="D8" i="44"/>
  <c r="AS7" i="44"/>
  <c r="AP7" i="44"/>
  <c r="AM7" i="44"/>
  <c r="AJ7" i="44"/>
  <c r="AI7" i="44"/>
  <c r="AH7" i="44"/>
  <c r="E7" i="44"/>
  <c r="D7" i="44"/>
  <c r="AS6" i="44"/>
  <c r="AP6" i="44"/>
  <c r="AM6" i="44"/>
  <c r="AJ6" i="44"/>
  <c r="AI6" i="44" s="1"/>
  <c r="E6" i="44"/>
  <c r="D6" i="44"/>
  <c r="AS5" i="44"/>
  <c r="AP5" i="44"/>
  <c r="AM5" i="44"/>
  <c r="AJ5" i="44"/>
  <c r="AI5" i="44"/>
  <c r="AH5" i="44"/>
  <c r="E5" i="44"/>
  <c r="D5" i="44"/>
  <c r="AS4" i="44"/>
  <c r="AP4" i="44"/>
  <c r="AM4" i="44"/>
  <c r="AJ4" i="44"/>
  <c r="AI4" i="44" s="1"/>
  <c r="E4" i="44"/>
  <c r="D4" i="44"/>
  <c r="AG44" i="43"/>
  <c r="AE44" i="43"/>
  <c r="AD44" i="43"/>
  <c r="AC44" i="43"/>
  <c r="AB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M44" i="43"/>
  <c r="L44" i="43"/>
  <c r="K44" i="43"/>
  <c r="J44" i="43"/>
  <c r="I44" i="43"/>
  <c r="H44" i="43"/>
  <c r="G44" i="43"/>
  <c r="AG43" i="43"/>
  <c r="AG39" i="43" s="1"/>
  <c r="AE43" i="43"/>
  <c r="AD43" i="43"/>
  <c r="AC43" i="43"/>
  <c r="AB43" i="43"/>
  <c r="AA43" i="43"/>
  <c r="Z43" i="43"/>
  <c r="Y43" i="43"/>
  <c r="X43" i="43"/>
  <c r="W43" i="43"/>
  <c r="V43" i="43"/>
  <c r="U43" i="43"/>
  <c r="T43" i="43"/>
  <c r="S43" i="43"/>
  <c r="R43" i="43"/>
  <c r="Q43" i="43"/>
  <c r="P43" i="43"/>
  <c r="O43" i="43"/>
  <c r="N43" i="43"/>
  <c r="M43" i="43"/>
  <c r="L43" i="43"/>
  <c r="K43" i="43"/>
  <c r="J43" i="43"/>
  <c r="I43" i="43"/>
  <c r="H43" i="43"/>
  <c r="G43" i="43"/>
  <c r="AG42" i="43"/>
  <c r="AE42" i="43"/>
  <c r="AE39" i="43" s="1"/>
  <c r="AD42" i="43"/>
  <c r="AD38" i="43" s="1"/>
  <c r="AC42" i="43"/>
  <c r="AC39" i="43" s="1"/>
  <c r="AB42" i="43"/>
  <c r="AA42" i="43"/>
  <c r="AA39" i="43" s="1"/>
  <c r="Z42" i="43"/>
  <c r="Y42" i="43"/>
  <c r="Y39" i="43" s="1"/>
  <c r="X42" i="43"/>
  <c r="W42" i="43"/>
  <c r="W39" i="43" s="1"/>
  <c r="V42" i="43"/>
  <c r="U42" i="43"/>
  <c r="U39" i="43" s="1"/>
  <c r="T42" i="43"/>
  <c r="S42" i="43"/>
  <c r="S39" i="43" s="1"/>
  <c r="R42" i="43"/>
  <c r="Q42" i="43"/>
  <c r="Q39" i="43" s="1"/>
  <c r="P42" i="43"/>
  <c r="O42" i="43"/>
  <c r="O39" i="43" s="1"/>
  <c r="N42" i="43"/>
  <c r="M42" i="43"/>
  <c r="M39" i="43" s="1"/>
  <c r="L42" i="43"/>
  <c r="L39" i="43" s="1"/>
  <c r="K42" i="43"/>
  <c r="K39" i="43" s="1"/>
  <c r="J42" i="43"/>
  <c r="J39" i="43" s="1"/>
  <c r="I42" i="43"/>
  <c r="H42" i="43"/>
  <c r="G42" i="43"/>
  <c r="G39" i="43" s="1"/>
  <c r="AJ39" i="43"/>
  <c r="AI39" i="43"/>
  <c r="AH39" i="43"/>
  <c r="AB39" i="43"/>
  <c r="Z39" i="43"/>
  <c r="X39" i="43"/>
  <c r="V39" i="43"/>
  <c r="T39" i="43"/>
  <c r="R39" i="43"/>
  <c r="P39" i="43"/>
  <c r="N39" i="43"/>
  <c r="AJ38" i="43"/>
  <c r="AI38" i="43"/>
  <c r="AH38" i="43"/>
  <c r="AB38" i="43"/>
  <c r="Z38" i="43"/>
  <c r="X38" i="43"/>
  <c r="V38" i="43"/>
  <c r="T38" i="43"/>
  <c r="R38" i="43"/>
  <c r="P38" i="43"/>
  <c r="N38" i="43"/>
  <c r="AS36" i="43"/>
  <c r="AP36" i="43"/>
  <c r="AM36" i="43"/>
  <c r="AJ36" i="43"/>
  <c r="AI36" i="43" s="1"/>
  <c r="E36" i="43"/>
  <c r="D36" i="43"/>
  <c r="AS35" i="43"/>
  <c r="AP35" i="43"/>
  <c r="AM35" i="43"/>
  <c r="AJ35" i="43"/>
  <c r="AI35" i="43" s="1"/>
  <c r="AH35" i="43"/>
  <c r="E35" i="43"/>
  <c r="D35" i="43"/>
  <c r="AS34" i="43"/>
  <c r="AP34" i="43"/>
  <c r="AM34" i="43"/>
  <c r="AJ34" i="43"/>
  <c r="AI34" i="43" s="1"/>
  <c r="E34" i="43"/>
  <c r="D34" i="43"/>
  <c r="AS33" i="43"/>
  <c r="AP33" i="43"/>
  <c r="AM33" i="43"/>
  <c r="AJ33" i="43"/>
  <c r="AI33" i="43" s="1"/>
  <c r="AH33" i="43"/>
  <c r="E33" i="43"/>
  <c r="D33" i="43"/>
  <c r="AS32" i="43"/>
  <c r="AP32" i="43"/>
  <c r="AM32" i="43"/>
  <c r="AJ32" i="43"/>
  <c r="AI32" i="43" s="1"/>
  <c r="E32" i="43"/>
  <c r="D32" i="43"/>
  <c r="AS31" i="43"/>
  <c r="AP31" i="43"/>
  <c r="AM31" i="43"/>
  <c r="AJ31" i="43"/>
  <c r="AI31" i="43" s="1"/>
  <c r="E31" i="43"/>
  <c r="D31" i="43"/>
  <c r="AS30" i="43"/>
  <c r="AP30" i="43"/>
  <c r="AM30" i="43"/>
  <c r="AJ30" i="43"/>
  <c r="AI30" i="43" s="1"/>
  <c r="E30" i="43"/>
  <c r="D30" i="43"/>
  <c r="AS29" i="43"/>
  <c r="AP29" i="43"/>
  <c r="AM29" i="43"/>
  <c r="AJ29" i="43"/>
  <c r="AI29" i="43" s="1"/>
  <c r="AH29" i="43"/>
  <c r="E29" i="43"/>
  <c r="D29" i="43"/>
  <c r="AS28" i="43"/>
  <c r="AP28" i="43"/>
  <c r="AM28" i="43"/>
  <c r="AJ28" i="43"/>
  <c r="AI28" i="43" s="1"/>
  <c r="E28" i="43"/>
  <c r="D28" i="43"/>
  <c r="AS27" i="43"/>
  <c r="AP27" i="43"/>
  <c r="AM27" i="43"/>
  <c r="AJ27" i="43"/>
  <c r="AI27" i="43" s="1"/>
  <c r="E27" i="43"/>
  <c r="D27" i="43"/>
  <c r="AS26" i="43"/>
  <c r="AP26" i="43"/>
  <c r="AM26" i="43"/>
  <c r="AJ26" i="43"/>
  <c r="AI26" i="43" s="1"/>
  <c r="E26" i="43"/>
  <c r="D26" i="43"/>
  <c r="AS25" i="43"/>
  <c r="AP25" i="43"/>
  <c r="AM25" i="43"/>
  <c r="AJ25" i="43"/>
  <c r="AI25" i="43"/>
  <c r="AH25" i="43"/>
  <c r="E25" i="43"/>
  <c r="D25" i="43"/>
  <c r="AS24" i="43"/>
  <c r="AP24" i="43"/>
  <c r="AM24" i="43"/>
  <c r="AJ24" i="43"/>
  <c r="AI24" i="43" s="1"/>
  <c r="E24" i="43"/>
  <c r="D24" i="43"/>
  <c r="AS23" i="43"/>
  <c r="AP23" i="43"/>
  <c r="AM23" i="43"/>
  <c r="AJ23" i="43"/>
  <c r="AI23" i="43" s="1"/>
  <c r="E23" i="43"/>
  <c r="D23" i="43"/>
  <c r="AS22" i="43"/>
  <c r="AP22" i="43"/>
  <c r="AM22" i="43"/>
  <c r="AJ22" i="43"/>
  <c r="AI22" i="43" s="1"/>
  <c r="E22" i="43"/>
  <c r="D22" i="43"/>
  <c r="AS21" i="43"/>
  <c r="AP21" i="43"/>
  <c r="AM21" i="43"/>
  <c r="AJ21" i="43"/>
  <c r="AI21" i="43"/>
  <c r="AH21" i="43"/>
  <c r="E21" i="43"/>
  <c r="D21" i="43"/>
  <c r="AS20" i="43"/>
  <c r="AP20" i="43"/>
  <c r="AM20" i="43"/>
  <c r="AJ20" i="43"/>
  <c r="AI20" i="43" s="1"/>
  <c r="E20" i="43"/>
  <c r="D20" i="43"/>
  <c r="AS19" i="43"/>
  <c r="AP19" i="43"/>
  <c r="AM19" i="43"/>
  <c r="AJ19" i="43"/>
  <c r="AI19" i="43" s="1"/>
  <c r="E19" i="43"/>
  <c r="D19" i="43"/>
  <c r="AS18" i="43"/>
  <c r="AP18" i="43"/>
  <c r="AM18" i="43"/>
  <c r="AJ18" i="43"/>
  <c r="AI18" i="43" s="1"/>
  <c r="E18" i="43"/>
  <c r="D18" i="43"/>
  <c r="AS17" i="43"/>
  <c r="AP17" i="43"/>
  <c r="AM17" i="43"/>
  <c r="AJ17" i="43"/>
  <c r="AI17" i="43" s="1"/>
  <c r="E17" i="43"/>
  <c r="D17" i="43"/>
  <c r="AS16" i="43"/>
  <c r="AP16" i="43"/>
  <c r="AM16" i="43"/>
  <c r="AJ16" i="43"/>
  <c r="AI16" i="43" s="1"/>
  <c r="E16" i="43"/>
  <c r="D16" i="43"/>
  <c r="AS15" i="43"/>
  <c r="AP15" i="43"/>
  <c r="AM15" i="43"/>
  <c r="AJ15" i="43"/>
  <c r="AI15" i="43"/>
  <c r="AH15" i="43"/>
  <c r="E15" i="43"/>
  <c r="D15" i="43"/>
  <c r="AS14" i="43"/>
  <c r="AP14" i="43"/>
  <c r="AM14" i="43"/>
  <c r="AJ14" i="43"/>
  <c r="AI14" i="43" s="1"/>
  <c r="E14" i="43"/>
  <c r="D14" i="43"/>
  <c r="AS13" i="43"/>
  <c r="AP13" i="43"/>
  <c r="AM13" i="43"/>
  <c r="AJ13" i="43"/>
  <c r="AI13" i="43" s="1"/>
  <c r="E13" i="43"/>
  <c r="D13" i="43"/>
  <c r="AS12" i="43"/>
  <c r="AP12" i="43"/>
  <c r="AM12" i="43"/>
  <c r="AJ12" i="43"/>
  <c r="AI12" i="43" s="1"/>
  <c r="E12" i="43"/>
  <c r="D12" i="43"/>
  <c r="AS11" i="43"/>
  <c r="AP11" i="43"/>
  <c r="AM11" i="43"/>
  <c r="AJ11" i="43"/>
  <c r="AI11" i="43"/>
  <c r="AH11" i="43"/>
  <c r="E11" i="43"/>
  <c r="D11" i="43"/>
  <c r="AS10" i="43"/>
  <c r="AP10" i="43"/>
  <c r="AM10" i="43"/>
  <c r="AJ10" i="43"/>
  <c r="AI10" i="43" s="1"/>
  <c r="E10" i="43"/>
  <c r="D10" i="43"/>
  <c r="AS9" i="43"/>
  <c r="AP9" i="43"/>
  <c r="AM9" i="43"/>
  <c r="AJ9" i="43"/>
  <c r="AI9" i="43" s="1"/>
  <c r="E9" i="43"/>
  <c r="D9" i="43"/>
  <c r="AS8" i="43"/>
  <c r="AP8" i="43"/>
  <c r="AM8" i="43"/>
  <c r="AJ8" i="43"/>
  <c r="AI8" i="43" s="1"/>
  <c r="E8" i="43"/>
  <c r="D8" i="43"/>
  <c r="AS7" i="43"/>
  <c r="AP7" i="43"/>
  <c r="AM7" i="43"/>
  <c r="AJ7" i="43"/>
  <c r="AI7" i="43" s="1"/>
  <c r="E7" i="43"/>
  <c r="D7" i="43"/>
  <c r="AS6" i="43"/>
  <c r="AP6" i="43"/>
  <c r="AM6" i="43"/>
  <c r="AJ6" i="43"/>
  <c r="AI6" i="43" s="1"/>
  <c r="E6" i="43"/>
  <c r="D6" i="43"/>
  <c r="AS5" i="43"/>
  <c r="AP5" i="43"/>
  <c r="AM5" i="43"/>
  <c r="AJ5" i="43"/>
  <c r="AI5" i="43" s="1"/>
  <c r="AH5" i="43"/>
  <c r="E5" i="43"/>
  <c r="D5" i="43"/>
  <c r="AS4" i="43"/>
  <c r="AP4" i="43"/>
  <c r="AM4" i="43"/>
  <c r="AJ4" i="43"/>
  <c r="AI4" i="43" s="1"/>
  <c r="E4" i="43"/>
  <c r="D4" i="43"/>
  <c r="AF44" i="42"/>
  <c r="AE44" i="42"/>
  <c r="AD44" i="42"/>
  <c r="AC44" i="42"/>
  <c r="AB44" i="42"/>
  <c r="AA44" i="42"/>
  <c r="Z44" i="42"/>
  <c r="U44" i="42"/>
  <c r="T44" i="42"/>
  <c r="S44" i="42"/>
  <c r="R44" i="42"/>
  <c r="Q44" i="42"/>
  <c r="P44" i="42"/>
  <c r="O44" i="42"/>
  <c r="N44" i="42"/>
  <c r="M44" i="42"/>
  <c r="L44" i="42"/>
  <c r="K44" i="42"/>
  <c r="J44" i="42"/>
  <c r="I44" i="42"/>
  <c r="H44" i="42"/>
  <c r="G44" i="42"/>
  <c r="AF43" i="42"/>
  <c r="AE43" i="42"/>
  <c r="AD43" i="42"/>
  <c r="AC43" i="42"/>
  <c r="AB43" i="42"/>
  <c r="AA43" i="42"/>
  <c r="Z43" i="42"/>
  <c r="U43" i="42"/>
  <c r="T43" i="42"/>
  <c r="T39" i="42" s="1"/>
  <c r="S43" i="42"/>
  <c r="S38" i="42" s="1"/>
  <c r="R43" i="42"/>
  <c r="Q43" i="42"/>
  <c r="P43" i="42"/>
  <c r="P39" i="42" s="1"/>
  <c r="O43" i="42"/>
  <c r="N43" i="42"/>
  <c r="M43" i="42"/>
  <c r="L43" i="42"/>
  <c r="K43" i="42"/>
  <c r="J43" i="42"/>
  <c r="I43" i="42"/>
  <c r="H43" i="42"/>
  <c r="G43" i="42"/>
  <c r="AF42" i="42"/>
  <c r="AE42" i="42"/>
  <c r="AE39" i="42" s="1"/>
  <c r="AD42" i="42"/>
  <c r="AC42" i="42"/>
  <c r="AC39" i="42" s="1"/>
  <c r="AB42" i="42"/>
  <c r="AA42" i="42"/>
  <c r="AA39" i="42" s="1"/>
  <c r="Z42" i="42"/>
  <c r="U42" i="42"/>
  <c r="U39" i="42" s="1"/>
  <c r="T42" i="42"/>
  <c r="S42" i="42"/>
  <c r="R42" i="42"/>
  <c r="R39" i="42" s="1"/>
  <c r="Q42" i="42"/>
  <c r="Q39" i="42" s="1"/>
  <c r="P42" i="42"/>
  <c r="O42" i="42"/>
  <c r="O39" i="42" s="1"/>
  <c r="N42" i="42"/>
  <c r="N39" i="42" s="1"/>
  <c r="M42" i="42"/>
  <c r="M39" i="42" s="1"/>
  <c r="L42" i="42"/>
  <c r="L38" i="42" s="1"/>
  <c r="K42" i="42"/>
  <c r="K39" i="42" s="1"/>
  <c r="J42" i="42"/>
  <c r="J39" i="42" s="1"/>
  <c r="I42" i="42"/>
  <c r="I39" i="42" s="1"/>
  <c r="H42" i="42"/>
  <c r="G42" i="42"/>
  <c r="G39" i="42" s="1"/>
  <c r="AI39" i="42"/>
  <c r="AH39" i="42"/>
  <c r="AG39" i="42"/>
  <c r="AF39" i="42"/>
  <c r="AD39" i="42"/>
  <c r="AB39" i="42"/>
  <c r="Z39" i="42"/>
  <c r="L39" i="42"/>
  <c r="H39" i="42"/>
  <c r="AI38" i="42"/>
  <c r="AH38" i="42"/>
  <c r="AG38" i="42"/>
  <c r="AF38" i="42"/>
  <c r="AE38" i="42"/>
  <c r="AD38" i="42"/>
  <c r="AC38" i="42"/>
  <c r="AB38" i="42"/>
  <c r="AA38" i="42"/>
  <c r="Z38" i="42"/>
  <c r="R38" i="42"/>
  <c r="O38" i="42"/>
  <c r="K38" i="42"/>
  <c r="H38" i="42"/>
  <c r="G38" i="42"/>
  <c r="AR36" i="42"/>
  <c r="AO36" i="42"/>
  <c r="AL36" i="42"/>
  <c r="AI36" i="42"/>
  <c r="AH36" i="42" s="1"/>
  <c r="E36" i="42"/>
  <c r="D36" i="42"/>
  <c r="AR35" i="42"/>
  <c r="AO35" i="42"/>
  <c r="AL35" i="42"/>
  <c r="AI35" i="42"/>
  <c r="AH35" i="42"/>
  <c r="AG35" i="42"/>
  <c r="E35" i="42"/>
  <c r="D35" i="42"/>
  <c r="AR34" i="42"/>
  <c r="AO34" i="42"/>
  <c r="AL34" i="42"/>
  <c r="AI34" i="42"/>
  <c r="AH34" i="42" s="1"/>
  <c r="E34" i="42"/>
  <c r="D34" i="42"/>
  <c r="AR33" i="42"/>
  <c r="AO33" i="42"/>
  <c r="AL33" i="42"/>
  <c r="AI33" i="42"/>
  <c r="AH33" i="42" s="1"/>
  <c r="AG33" i="42"/>
  <c r="E33" i="42"/>
  <c r="D33" i="42"/>
  <c r="AR32" i="42"/>
  <c r="AO32" i="42"/>
  <c r="AL32" i="42"/>
  <c r="AI32" i="42"/>
  <c r="AH32" i="42" s="1"/>
  <c r="E32" i="42"/>
  <c r="D32" i="42"/>
  <c r="AR31" i="42"/>
  <c r="AO31" i="42"/>
  <c r="AL31" i="42"/>
  <c r="AI31" i="42"/>
  <c r="AH31" i="42" s="1"/>
  <c r="AG31" i="42"/>
  <c r="E31" i="42"/>
  <c r="D31" i="42"/>
  <c r="AR30" i="42"/>
  <c r="AO30" i="42"/>
  <c r="AL30" i="42"/>
  <c r="AI30" i="42"/>
  <c r="AH30" i="42" s="1"/>
  <c r="E30" i="42"/>
  <c r="D30" i="42"/>
  <c r="AR29" i="42"/>
  <c r="AO29" i="42"/>
  <c r="AL29" i="42"/>
  <c r="AI29" i="42"/>
  <c r="AH29" i="42" s="1"/>
  <c r="E29" i="42"/>
  <c r="D29" i="42"/>
  <c r="AR28" i="42"/>
  <c r="AO28" i="42"/>
  <c r="AL28" i="42"/>
  <c r="AI28" i="42"/>
  <c r="AH28" i="42" s="1"/>
  <c r="E28" i="42"/>
  <c r="D28" i="42"/>
  <c r="AR27" i="42"/>
  <c r="AO27" i="42"/>
  <c r="AL27" i="42"/>
  <c r="AI27" i="42"/>
  <c r="AH27" i="42" s="1"/>
  <c r="E27" i="42"/>
  <c r="D27" i="42"/>
  <c r="AR26" i="42"/>
  <c r="AO26" i="42"/>
  <c r="AL26" i="42"/>
  <c r="AI26" i="42"/>
  <c r="AH26" i="42" s="1"/>
  <c r="E26" i="42"/>
  <c r="D26" i="42"/>
  <c r="AR25" i="42"/>
  <c r="AO25" i="42"/>
  <c r="AL25" i="42"/>
  <c r="AI25" i="42"/>
  <c r="AH25" i="42" s="1"/>
  <c r="E25" i="42"/>
  <c r="D25" i="42"/>
  <c r="AR24" i="42"/>
  <c r="AO24" i="42"/>
  <c r="AL24" i="42"/>
  <c r="AI24" i="42"/>
  <c r="AH24" i="42" s="1"/>
  <c r="E24" i="42"/>
  <c r="D24" i="42"/>
  <c r="AR23" i="42"/>
  <c r="AO23" i="42"/>
  <c r="AL23" i="42"/>
  <c r="AI23" i="42"/>
  <c r="AH23" i="42" s="1"/>
  <c r="AG23" i="42"/>
  <c r="E23" i="42"/>
  <c r="D23" i="42"/>
  <c r="AR22" i="42"/>
  <c r="AO22" i="42"/>
  <c r="AL22" i="42"/>
  <c r="AI22" i="42"/>
  <c r="AH22" i="42" s="1"/>
  <c r="E22" i="42"/>
  <c r="D22" i="42"/>
  <c r="AR21" i="42"/>
  <c r="AO21" i="42"/>
  <c r="AL21" i="42"/>
  <c r="AI21" i="42"/>
  <c r="AH21" i="42" s="1"/>
  <c r="E21" i="42"/>
  <c r="D21" i="42"/>
  <c r="AR20" i="42"/>
  <c r="AO20" i="42"/>
  <c r="AL20" i="42"/>
  <c r="AI20" i="42"/>
  <c r="AH20" i="42" s="1"/>
  <c r="E20" i="42"/>
  <c r="D20" i="42"/>
  <c r="AR19" i="42"/>
  <c r="AO19" i="42"/>
  <c r="AL19" i="42"/>
  <c r="AI19" i="42"/>
  <c r="AH19" i="42" s="1"/>
  <c r="E19" i="42"/>
  <c r="D19" i="42"/>
  <c r="AR18" i="42"/>
  <c r="AO18" i="42"/>
  <c r="AL18" i="42"/>
  <c r="AI18" i="42"/>
  <c r="AH18" i="42" s="1"/>
  <c r="E18" i="42"/>
  <c r="D18" i="42"/>
  <c r="AR17" i="42"/>
  <c r="AO17" i="42"/>
  <c r="AL17" i="42"/>
  <c r="AI17" i="42"/>
  <c r="AH17" i="42" s="1"/>
  <c r="AG17" i="42"/>
  <c r="E17" i="42"/>
  <c r="D17" i="42"/>
  <c r="AR16" i="42"/>
  <c r="AO16" i="42"/>
  <c r="AL16" i="42"/>
  <c r="AI16" i="42"/>
  <c r="AH16" i="42" s="1"/>
  <c r="E16" i="42"/>
  <c r="D16" i="42"/>
  <c r="AR15" i="42"/>
  <c r="AO15" i="42"/>
  <c r="AL15" i="42"/>
  <c r="AI15" i="42"/>
  <c r="AH15" i="42" s="1"/>
  <c r="E15" i="42"/>
  <c r="D15" i="42"/>
  <c r="AR14" i="42"/>
  <c r="AO14" i="42"/>
  <c r="AL14" i="42"/>
  <c r="AI14" i="42"/>
  <c r="AH14" i="42" s="1"/>
  <c r="E14" i="42"/>
  <c r="D14" i="42"/>
  <c r="AR13" i="42"/>
  <c r="AO13" i="42"/>
  <c r="AL13" i="42"/>
  <c r="AI13" i="42"/>
  <c r="AH13" i="42" s="1"/>
  <c r="AG13" i="42"/>
  <c r="E13" i="42"/>
  <c r="D13" i="42"/>
  <c r="AR12" i="42"/>
  <c r="AO12" i="42"/>
  <c r="AL12" i="42"/>
  <c r="AI12" i="42"/>
  <c r="AH12" i="42" s="1"/>
  <c r="E12" i="42"/>
  <c r="D12" i="42"/>
  <c r="AR11" i="42"/>
  <c r="AO11" i="42"/>
  <c r="AL11" i="42"/>
  <c r="AI11" i="42"/>
  <c r="AH11" i="42" s="1"/>
  <c r="E11" i="42"/>
  <c r="D11" i="42"/>
  <c r="AR10" i="42"/>
  <c r="AO10" i="42"/>
  <c r="AL10" i="42"/>
  <c r="AI10" i="42"/>
  <c r="AH10" i="42" s="1"/>
  <c r="E10" i="42"/>
  <c r="D10" i="42"/>
  <c r="AR9" i="42"/>
  <c r="AO9" i="42"/>
  <c r="AL9" i="42"/>
  <c r="AI9" i="42"/>
  <c r="AH9" i="42" s="1"/>
  <c r="AG9" i="42"/>
  <c r="E9" i="42"/>
  <c r="D9" i="42"/>
  <c r="AR8" i="42"/>
  <c r="AO8" i="42"/>
  <c r="AL8" i="42"/>
  <c r="AI8" i="42"/>
  <c r="AH8" i="42" s="1"/>
  <c r="E8" i="42"/>
  <c r="D8" i="42"/>
  <c r="AR7" i="42"/>
  <c r="AO7" i="42"/>
  <c r="AL7" i="42"/>
  <c r="AI7" i="42"/>
  <c r="AH7" i="42" s="1"/>
  <c r="AG7" i="42"/>
  <c r="E7" i="42"/>
  <c r="D7" i="42"/>
  <c r="AR6" i="42"/>
  <c r="AO6" i="42"/>
  <c r="AL6" i="42"/>
  <c r="AI6" i="42"/>
  <c r="AH6" i="42" s="1"/>
  <c r="E6" i="42"/>
  <c r="D6" i="42"/>
  <c r="AR5" i="42"/>
  <c r="AO5" i="42"/>
  <c r="AL5" i="42"/>
  <c r="AI5" i="42"/>
  <c r="AH5" i="42" s="1"/>
  <c r="AG5" i="42"/>
  <c r="E5" i="42"/>
  <c r="D5" i="42"/>
  <c r="AR4" i="42"/>
  <c r="AO4" i="42"/>
  <c r="AL4" i="42"/>
  <c r="AI4" i="42"/>
  <c r="AH4" i="42" s="1"/>
  <c r="E4" i="42"/>
  <c r="D4" i="42"/>
  <c r="AG44" i="41"/>
  <c r="AE44" i="41"/>
  <c r="AD44" i="41"/>
  <c r="AC44" i="41"/>
  <c r="AB44" i="41"/>
  <c r="AA44" i="41"/>
  <c r="Z44" i="41"/>
  <c r="Y44" i="41"/>
  <c r="X44" i="41"/>
  <c r="W44" i="41"/>
  <c r="V44" i="41"/>
  <c r="U44" i="41"/>
  <c r="T44" i="41"/>
  <c r="S44" i="41"/>
  <c r="R44" i="41"/>
  <c r="Q44" i="41"/>
  <c r="P44" i="41"/>
  <c r="O44" i="41"/>
  <c r="N44" i="41"/>
  <c r="M44" i="41"/>
  <c r="L44" i="41"/>
  <c r="K44" i="41"/>
  <c r="J44" i="41"/>
  <c r="I44" i="41"/>
  <c r="H44" i="41"/>
  <c r="G44" i="41"/>
  <c r="AG43" i="41"/>
  <c r="AE43" i="41"/>
  <c r="AD43" i="41"/>
  <c r="AC43" i="41"/>
  <c r="AB43" i="41"/>
  <c r="AA43" i="41"/>
  <c r="Z43" i="41"/>
  <c r="Y43" i="41"/>
  <c r="X43" i="41"/>
  <c r="W43" i="41"/>
  <c r="V43" i="41"/>
  <c r="U43" i="41"/>
  <c r="T43" i="41"/>
  <c r="S43" i="41"/>
  <c r="R43" i="41"/>
  <c r="Q43" i="41"/>
  <c r="P43" i="41"/>
  <c r="O43" i="41"/>
  <c r="N43" i="41"/>
  <c r="M43" i="41"/>
  <c r="L43" i="41"/>
  <c r="K43" i="41"/>
  <c r="J43" i="41"/>
  <c r="I43" i="41"/>
  <c r="H43" i="41"/>
  <c r="G43" i="41"/>
  <c r="AG42" i="41"/>
  <c r="AG39" i="41" s="1"/>
  <c r="AE42" i="41"/>
  <c r="AE39" i="41" s="1"/>
  <c r="AD42" i="41"/>
  <c r="AD38" i="41" s="1"/>
  <c r="AC42" i="41"/>
  <c r="AC39" i="41" s="1"/>
  <c r="AB42" i="41"/>
  <c r="AB39" i="41" s="1"/>
  <c r="AA42" i="41"/>
  <c r="AA39" i="41" s="1"/>
  <c r="Z42" i="41"/>
  <c r="Z38" i="41" s="1"/>
  <c r="Y42" i="41"/>
  <c r="Y39" i="41" s="1"/>
  <c r="X42" i="41"/>
  <c r="X39" i="41" s="1"/>
  <c r="W42" i="41"/>
  <c r="W39" i="41" s="1"/>
  <c r="V42" i="41"/>
  <c r="V38" i="41" s="1"/>
  <c r="U42" i="41"/>
  <c r="U39" i="41" s="1"/>
  <c r="T42" i="41"/>
  <c r="T39" i="41" s="1"/>
  <c r="S42" i="41"/>
  <c r="S39" i="41" s="1"/>
  <c r="R42" i="41"/>
  <c r="R38" i="41" s="1"/>
  <c r="Q42" i="41"/>
  <c r="Q39" i="41" s="1"/>
  <c r="P42" i="41"/>
  <c r="P39" i="41" s="1"/>
  <c r="O42" i="41"/>
  <c r="O39" i="41" s="1"/>
  <c r="N42" i="41"/>
  <c r="N38" i="41" s="1"/>
  <c r="M42" i="41"/>
  <c r="M39" i="41" s="1"/>
  <c r="L42" i="41"/>
  <c r="L39" i="41" s="1"/>
  <c r="K42" i="41"/>
  <c r="K39" i="41" s="1"/>
  <c r="J42" i="41"/>
  <c r="J38" i="41" s="1"/>
  <c r="I42" i="41"/>
  <c r="I39" i="41" s="1"/>
  <c r="H42" i="41"/>
  <c r="H39" i="41" s="1"/>
  <c r="G42" i="41"/>
  <c r="G39" i="41" s="1"/>
  <c r="AJ39" i="41"/>
  <c r="AI39" i="41"/>
  <c r="AH39" i="41"/>
  <c r="Z39" i="41"/>
  <c r="V39" i="41"/>
  <c r="R39" i="41"/>
  <c r="N39" i="41"/>
  <c r="AJ38" i="41"/>
  <c r="AI38" i="41"/>
  <c r="AH38" i="41"/>
  <c r="AC38" i="41"/>
  <c r="Y38" i="41"/>
  <c r="U38" i="41"/>
  <c r="Q38" i="41"/>
  <c r="M38" i="41"/>
  <c r="K38" i="41"/>
  <c r="G38" i="41"/>
  <c r="AS36" i="41"/>
  <c r="AP36" i="41"/>
  <c r="AM36" i="41"/>
  <c r="AJ36" i="41"/>
  <c r="AI36" i="41" s="1"/>
  <c r="AH36" i="41"/>
  <c r="E36" i="41"/>
  <c r="D36" i="41"/>
  <c r="AS35" i="41"/>
  <c r="AP35" i="41"/>
  <c r="AM35" i="41"/>
  <c r="AJ35" i="41"/>
  <c r="AI35" i="41" s="1"/>
  <c r="E35" i="41"/>
  <c r="D35" i="41"/>
  <c r="AS34" i="41"/>
  <c r="AP34" i="41"/>
  <c r="AM34" i="41"/>
  <c r="AJ34" i="41"/>
  <c r="AI34" i="41" s="1"/>
  <c r="E34" i="41"/>
  <c r="D34" i="41"/>
  <c r="AS33" i="41"/>
  <c r="AP33" i="41"/>
  <c r="AM33" i="41"/>
  <c r="AJ33" i="41"/>
  <c r="AI33" i="41" s="1"/>
  <c r="E33" i="41"/>
  <c r="D33" i="41"/>
  <c r="AS32" i="41"/>
  <c r="AP32" i="41"/>
  <c r="AM32" i="41"/>
  <c r="AJ32" i="41"/>
  <c r="AI32" i="41" s="1"/>
  <c r="E32" i="41"/>
  <c r="D32" i="41"/>
  <c r="AS31" i="41"/>
  <c r="AP31" i="41"/>
  <c r="AM31" i="41"/>
  <c r="AJ31" i="41"/>
  <c r="AI31" i="41" s="1"/>
  <c r="E31" i="41"/>
  <c r="D31" i="41"/>
  <c r="AS30" i="41"/>
  <c r="AP30" i="41"/>
  <c r="AM30" i="41"/>
  <c r="AJ30" i="41"/>
  <c r="AI30" i="41" s="1"/>
  <c r="E30" i="41"/>
  <c r="D30" i="41"/>
  <c r="AS29" i="41"/>
  <c r="AP29" i="41"/>
  <c r="AM29" i="41"/>
  <c r="AJ29" i="41"/>
  <c r="AI29" i="41" s="1"/>
  <c r="E29" i="41"/>
  <c r="D29" i="41"/>
  <c r="AS28" i="41"/>
  <c r="AP28" i="41"/>
  <c r="AM28" i="41"/>
  <c r="AJ28" i="41"/>
  <c r="AI28" i="41" s="1"/>
  <c r="E28" i="41"/>
  <c r="D28" i="41"/>
  <c r="AS27" i="41"/>
  <c r="AP27" i="41"/>
  <c r="AM27" i="41"/>
  <c r="AJ27" i="41"/>
  <c r="AI27" i="41" s="1"/>
  <c r="E27" i="41"/>
  <c r="D27" i="41"/>
  <c r="AS26" i="41"/>
  <c r="AP26" i="41"/>
  <c r="AM26" i="41"/>
  <c r="AJ26" i="41"/>
  <c r="AI26" i="41" s="1"/>
  <c r="AH26" i="41"/>
  <c r="E26" i="41"/>
  <c r="D26" i="41"/>
  <c r="AS25" i="41"/>
  <c r="AP25" i="41"/>
  <c r="AM25" i="41"/>
  <c r="AJ25" i="41"/>
  <c r="AI25" i="41" s="1"/>
  <c r="E25" i="41"/>
  <c r="D25" i="41"/>
  <c r="AS24" i="41"/>
  <c r="AP24" i="41"/>
  <c r="AM24" i="41"/>
  <c r="AJ24" i="41"/>
  <c r="AI24" i="41" s="1"/>
  <c r="AH24" i="41"/>
  <c r="E24" i="41"/>
  <c r="D24" i="41"/>
  <c r="AS23" i="41"/>
  <c r="AP23" i="41"/>
  <c r="AM23" i="41"/>
  <c r="AJ23" i="41"/>
  <c r="AI23" i="41" s="1"/>
  <c r="E23" i="41"/>
  <c r="D23" i="41"/>
  <c r="AS22" i="41"/>
  <c r="AP22" i="41"/>
  <c r="AM22" i="41"/>
  <c r="AJ22" i="41"/>
  <c r="AI22" i="41" s="1"/>
  <c r="E22" i="41"/>
  <c r="D22" i="41"/>
  <c r="AS21" i="41"/>
  <c r="AP21" i="41"/>
  <c r="AM21" i="41"/>
  <c r="AJ21" i="41"/>
  <c r="AI21" i="41" s="1"/>
  <c r="E21" i="41"/>
  <c r="D21" i="41"/>
  <c r="AS20" i="41"/>
  <c r="AP20" i="41"/>
  <c r="AM20" i="41"/>
  <c r="AJ20" i="41"/>
  <c r="AI20" i="41" s="1"/>
  <c r="E20" i="41"/>
  <c r="D20" i="41"/>
  <c r="AS19" i="41"/>
  <c r="AP19" i="41"/>
  <c r="AM19" i="41"/>
  <c r="AJ19" i="41"/>
  <c r="AI19" i="41" s="1"/>
  <c r="AH19" i="41"/>
  <c r="E19" i="41"/>
  <c r="D19" i="41"/>
  <c r="AS18" i="41"/>
  <c r="AP18" i="41"/>
  <c r="AM18" i="41"/>
  <c r="AJ18" i="41"/>
  <c r="AI18" i="41" s="1"/>
  <c r="E18" i="41"/>
  <c r="D18" i="41"/>
  <c r="AS17" i="41"/>
  <c r="AP17" i="41"/>
  <c r="AM17" i="41"/>
  <c r="AJ17" i="41"/>
  <c r="AI17" i="41" s="1"/>
  <c r="E17" i="41"/>
  <c r="D17" i="41"/>
  <c r="AS16" i="41"/>
  <c r="AP16" i="41"/>
  <c r="AM16" i="41"/>
  <c r="AJ16" i="41"/>
  <c r="AI16" i="41" s="1"/>
  <c r="E16" i="41"/>
  <c r="D16" i="41"/>
  <c r="AS15" i="41"/>
  <c r="AP15" i="41"/>
  <c r="AM15" i="41"/>
  <c r="AJ15" i="41"/>
  <c r="AI15" i="41" s="1"/>
  <c r="E15" i="41"/>
  <c r="D15" i="41"/>
  <c r="AS14" i="41"/>
  <c r="AP14" i="41"/>
  <c r="AM14" i="41"/>
  <c r="AJ14" i="41"/>
  <c r="AI14" i="41" s="1"/>
  <c r="E14" i="41"/>
  <c r="D14" i="41"/>
  <c r="AS13" i="41"/>
  <c r="AP13" i="41"/>
  <c r="AM13" i="41"/>
  <c r="AJ13" i="41"/>
  <c r="AI13" i="41" s="1"/>
  <c r="AH13" i="41"/>
  <c r="E13" i="41"/>
  <c r="D13" i="41"/>
  <c r="AS12" i="41"/>
  <c r="AP12" i="41"/>
  <c r="AM12" i="41"/>
  <c r="AJ12" i="41"/>
  <c r="AI12" i="41" s="1"/>
  <c r="E12" i="41"/>
  <c r="D12" i="41"/>
  <c r="AS11" i="41"/>
  <c r="AP11" i="41"/>
  <c r="AM11" i="41"/>
  <c r="AJ11" i="41"/>
  <c r="AI11" i="41" s="1"/>
  <c r="AH11" i="41"/>
  <c r="E11" i="41"/>
  <c r="D11" i="41"/>
  <c r="AS10" i="41"/>
  <c r="AP10" i="41"/>
  <c r="AM10" i="41"/>
  <c r="AJ10" i="41"/>
  <c r="AI10" i="41" s="1"/>
  <c r="E10" i="41"/>
  <c r="D10" i="41"/>
  <c r="AS9" i="41"/>
  <c r="AP9" i="41"/>
  <c r="AM9" i="41"/>
  <c r="AJ9" i="41"/>
  <c r="AI9" i="41" s="1"/>
  <c r="AH9" i="41"/>
  <c r="E9" i="41"/>
  <c r="D9" i="41"/>
  <c r="AS8" i="41"/>
  <c r="AP8" i="41"/>
  <c r="AM8" i="41"/>
  <c r="AJ8" i="41"/>
  <c r="AI8" i="41" s="1"/>
  <c r="E8" i="41"/>
  <c r="D8" i="41"/>
  <c r="AS7" i="41"/>
  <c r="AP7" i="41"/>
  <c r="AM7" i="41"/>
  <c r="AJ7" i="41"/>
  <c r="AI7" i="41" s="1"/>
  <c r="AH7" i="41"/>
  <c r="E7" i="41"/>
  <c r="D7" i="41"/>
  <c r="AS6" i="41"/>
  <c r="AP6" i="41"/>
  <c r="AM6" i="41"/>
  <c r="AJ6" i="41"/>
  <c r="AI6" i="41" s="1"/>
  <c r="E6" i="41"/>
  <c r="D6" i="41"/>
  <c r="AS5" i="41"/>
  <c r="AP5" i="41"/>
  <c r="AM5" i="41"/>
  <c r="AJ5" i="41"/>
  <c r="AI5" i="41"/>
  <c r="AH5" i="41"/>
  <c r="E5" i="41"/>
  <c r="D5" i="41"/>
  <c r="AS4" i="41"/>
  <c r="AP4" i="41"/>
  <c r="AM4" i="41"/>
  <c r="AJ4" i="41"/>
  <c r="AI4" i="41" s="1"/>
  <c r="E4" i="41"/>
  <c r="D4" i="41"/>
  <c r="AG44" i="40"/>
  <c r="AF44" i="40"/>
  <c r="AE44" i="40"/>
  <c r="AD44" i="40"/>
  <c r="AC44" i="40"/>
  <c r="AB44" i="40"/>
  <c r="AA44" i="40"/>
  <c r="Z44" i="40"/>
  <c r="Y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AG43" i="40"/>
  <c r="AF43" i="40"/>
  <c r="AE43" i="40"/>
  <c r="AD43" i="40"/>
  <c r="AC43" i="40"/>
  <c r="AB43" i="40"/>
  <c r="AA43" i="40"/>
  <c r="Z43" i="40"/>
  <c r="Y43" i="40"/>
  <c r="W43" i="40"/>
  <c r="V43" i="40"/>
  <c r="U43" i="40"/>
  <c r="T43" i="40"/>
  <c r="S43" i="40"/>
  <c r="R43" i="40"/>
  <c r="Q43" i="40"/>
  <c r="P43" i="40"/>
  <c r="O43" i="40"/>
  <c r="N43" i="40"/>
  <c r="M43" i="40"/>
  <c r="L43" i="40"/>
  <c r="K43" i="40"/>
  <c r="J43" i="40"/>
  <c r="I43" i="40"/>
  <c r="H43" i="40"/>
  <c r="G43" i="40"/>
  <c r="AG42" i="40"/>
  <c r="AG39" i="40" s="1"/>
  <c r="AF42" i="40"/>
  <c r="AF39" i="40" s="1"/>
  <c r="AE42" i="40"/>
  <c r="AE38" i="40" s="1"/>
  <c r="AD42" i="40"/>
  <c r="AD39" i="40" s="1"/>
  <c r="AC42" i="40"/>
  <c r="AC39" i="40" s="1"/>
  <c r="AB42" i="40"/>
  <c r="AB39" i="40" s="1"/>
  <c r="AA42" i="40"/>
  <c r="AA38" i="40" s="1"/>
  <c r="Z42" i="40"/>
  <c r="Y42" i="40"/>
  <c r="Y39" i="40" s="1"/>
  <c r="W42" i="40"/>
  <c r="W39" i="40" s="1"/>
  <c r="V42" i="40"/>
  <c r="U42" i="40"/>
  <c r="T42" i="40"/>
  <c r="T39" i="40" s="1"/>
  <c r="S42" i="40"/>
  <c r="S39" i="40" s="1"/>
  <c r="R42" i="40"/>
  <c r="R38" i="40" s="1"/>
  <c r="Q42" i="40"/>
  <c r="Q39" i="40" s="1"/>
  <c r="P42" i="40"/>
  <c r="P39" i="40" s="1"/>
  <c r="O42" i="40"/>
  <c r="O39" i="40" s="1"/>
  <c r="N42" i="40"/>
  <c r="N38" i="40" s="1"/>
  <c r="M42" i="40"/>
  <c r="M39" i="40" s="1"/>
  <c r="L42" i="40"/>
  <c r="K42" i="40"/>
  <c r="K39" i="40" s="1"/>
  <c r="J42" i="40"/>
  <c r="J38" i="40" s="1"/>
  <c r="I42" i="40"/>
  <c r="I39" i="40" s="1"/>
  <c r="H42" i="40"/>
  <c r="H39" i="40" s="1"/>
  <c r="G42" i="40"/>
  <c r="G39" i="40" s="1"/>
  <c r="AJ39" i="40"/>
  <c r="AI39" i="40"/>
  <c r="AH39" i="40"/>
  <c r="AE39" i="40"/>
  <c r="AA39" i="40"/>
  <c r="N39" i="40"/>
  <c r="AJ38" i="40"/>
  <c r="AI38" i="40"/>
  <c r="AH38" i="40"/>
  <c r="AF38" i="40"/>
  <c r="AD38" i="40"/>
  <c r="AB38" i="40"/>
  <c r="S38" i="40"/>
  <c r="Q38" i="40"/>
  <c r="O38" i="40"/>
  <c r="M38" i="40"/>
  <c r="AS36" i="40"/>
  <c r="AP36" i="40"/>
  <c r="AM36" i="40"/>
  <c r="AJ36" i="40"/>
  <c r="AI36" i="40" s="1"/>
  <c r="AH36" i="40"/>
  <c r="E36" i="40"/>
  <c r="D36" i="40"/>
  <c r="AS35" i="40"/>
  <c r="AP35" i="40"/>
  <c r="AM35" i="40"/>
  <c r="AJ35" i="40"/>
  <c r="AI35" i="40" s="1"/>
  <c r="AH35" i="40"/>
  <c r="E35" i="40"/>
  <c r="D35" i="40"/>
  <c r="AS34" i="40"/>
  <c r="AP34" i="40"/>
  <c r="AM34" i="40"/>
  <c r="AJ34" i="40"/>
  <c r="AI34" i="40" s="1"/>
  <c r="AH34" i="40"/>
  <c r="E34" i="40"/>
  <c r="D34" i="40"/>
  <c r="AS33" i="40"/>
  <c r="AP33" i="40"/>
  <c r="AM33" i="40"/>
  <c r="AJ33" i="40"/>
  <c r="AI33" i="40" s="1"/>
  <c r="E33" i="40"/>
  <c r="D33" i="40"/>
  <c r="AS32" i="40"/>
  <c r="AP32" i="40"/>
  <c r="AM32" i="40"/>
  <c r="AJ32" i="40"/>
  <c r="AI32" i="40" s="1"/>
  <c r="AH32" i="40"/>
  <c r="E32" i="40"/>
  <c r="D32" i="40"/>
  <c r="AS31" i="40"/>
  <c r="AP31" i="40"/>
  <c r="AM31" i="40"/>
  <c r="AJ31" i="40"/>
  <c r="AI31" i="40" s="1"/>
  <c r="E31" i="40"/>
  <c r="D31" i="40"/>
  <c r="AS30" i="40"/>
  <c r="AP30" i="40"/>
  <c r="AM30" i="40"/>
  <c r="AJ30" i="40"/>
  <c r="AI30" i="40" s="1"/>
  <c r="E30" i="40"/>
  <c r="D30" i="40"/>
  <c r="AS29" i="40"/>
  <c r="AP29" i="40"/>
  <c r="AM29" i="40"/>
  <c r="AJ29" i="40"/>
  <c r="AI29" i="40" s="1"/>
  <c r="E29" i="40"/>
  <c r="D29" i="40"/>
  <c r="AS28" i="40"/>
  <c r="AP28" i="40"/>
  <c r="AM28" i="40"/>
  <c r="AJ28" i="40"/>
  <c r="AI28" i="40" s="1"/>
  <c r="E28" i="40"/>
  <c r="D28" i="40"/>
  <c r="AS27" i="40"/>
  <c r="AP27" i="40"/>
  <c r="AM27" i="40"/>
  <c r="AJ27" i="40"/>
  <c r="AI27" i="40" s="1"/>
  <c r="E27" i="40"/>
  <c r="D27" i="40"/>
  <c r="AS26" i="40"/>
  <c r="AP26" i="40"/>
  <c r="AM26" i="40"/>
  <c r="AJ26" i="40"/>
  <c r="AI26" i="40" s="1"/>
  <c r="E26" i="40"/>
  <c r="D26" i="40"/>
  <c r="AS25" i="40"/>
  <c r="AP25" i="40"/>
  <c r="AM25" i="40"/>
  <c r="AJ25" i="40"/>
  <c r="AI25" i="40" s="1"/>
  <c r="E25" i="40"/>
  <c r="D25" i="40"/>
  <c r="AS24" i="40"/>
  <c r="AP24" i="40"/>
  <c r="AM24" i="40"/>
  <c r="AJ24" i="40"/>
  <c r="AI24" i="40" s="1"/>
  <c r="E24" i="40"/>
  <c r="D24" i="40"/>
  <c r="AS23" i="40"/>
  <c r="AP23" i="40"/>
  <c r="AM23" i="40"/>
  <c r="AJ23" i="40"/>
  <c r="AI23" i="40" s="1"/>
  <c r="E23" i="40"/>
  <c r="D23" i="40"/>
  <c r="AS22" i="40"/>
  <c r="AP22" i="40"/>
  <c r="AM22" i="40"/>
  <c r="AJ22" i="40"/>
  <c r="AI22" i="40" s="1"/>
  <c r="E22" i="40"/>
  <c r="D22" i="40"/>
  <c r="AS21" i="40"/>
  <c r="AP21" i="40"/>
  <c r="AM21" i="40"/>
  <c r="AJ21" i="40"/>
  <c r="AI21" i="40" s="1"/>
  <c r="E21" i="40"/>
  <c r="N20" i="17" s="1"/>
  <c r="D21" i="40"/>
  <c r="AS20" i="40"/>
  <c r="AP20" i="40"/>
  <c r="AM20" i="40"/>
  <c r="AJ20" i="40"/>
  <c r="AI20" i="40" s="1"/>
  <c r="AH20" i="40"/>
  <c r="E20" i="40"/>
  <c r="D20" i="40"/>
  <c r="AS19" i="40"/>
  <c r="AP19" i="40"/>
  <c r="AM19" i="40"/>
  <c r="AJ19" i="40"/>
  <c r="AI19" i="40" s="1"/>
  <c r="E19" i="40"/>
  <c r="D19" i="40"/>
  <c r="AS18" i="40"/>
  <c r="AP18" i="40"/>
  <c r="AM18" i="40"/>
  <c r="AJ18" i="40"/>
  <c r="AI18" i="40" s="1"/>
  <c r="AH18" i="40"/>
  <c r="E18" i="40"/>
  <c r="D18" i="40"/>
  <c r="AS17" i="40"/>
  <c r="AP17" i="40"/>
  <c r="AM17" i="40"/>
  <c r="AJ17" i="40"/>
  <c r="AI17" i="40" s="1"/>
  <c r="E17" i="40"/>
  <c r="D17" i="40"/>
  <c r="AS16" i="40"/>
  <c r="AP16" i="40"/>
  <c r="AM16" i="40"/>
  <c r="AJ16" i="40"/>
  <c r="AI16" i="40" s="1"/>
  <c r="E16" i="40"/>
  <c r="N15" i="17" s="1"/>
  <c r="D16" i="40"/>
  <c r="AS15" i="40"/>
  <c r="AP15" i="40"/>
  <c r="AM15" i="40"/>
  <c r="AJ15" i="40"/>
  <c r="AI15" i="40" s="1"/>
  <c r="AH15" i="40"/>
  <c r="E15" i="40"/>
  <c r="D15" i="40"/>
  <c r="AS14" i="40"/>
  <c r="AP14" i="40"/>
  <c r="AM14" i="40"/>
  <c r="AJ14" i="40"/>
  <c r="AI14" i="40" s="1"/>
  <c r="E14" i="40"/>
  <c r="D14" i="40"/>
  <c r="AS13" i="40"/>
  <c r="AP13" i="40"/>
  <c r="AM13" i="40"/>
  <c r="AJ13" i="40"/>
  <c r="AI13" i="40" s="1"/>
  <c r="AH13" i="40"/>
  <c r="E13" i="40"/>
  <c r="D13" i="40"/>
  <c r="AS12" i="40"/>
  <c r="AP12" i="40"/>
  <c r="AM12" i="40"/>
  <c r="AJ12" i="40"/>
  <c r="AI12" i="40" s="1"/>
  <c r="E12" i="40"/>
  <c r="D12" i="40"/>
  <c r="AS11" i="40"/>
  <c r="AP11" i="40"/>
  <c r="AM11" i="40"/>
  <c r="AJ11" i="40"/>
  <c r="AI11" i="40" s="1"/>
  <c r="AH11" i="40"/>
  <c r="E11" i="40"/>
  <c r="D11" i="40"/>
  <c r="AS10" i="40"/>
  <c r="AP10" i="40"/>
  <c r="AM10" i="40"/>
  <c r="AJ10" i="40"/>
  <c r="AI10" i="40" s="1"/>
  <c r="E10" i="40"/>
  <c r="D10" i="40"/>
  <c r="AS9" i="40"/>
  <c r="AP9" i="40"/>
  <c r="AM9" i="40"/>
  <c r="AJ9" i="40"/>
  <c r="AI9" i="40" s="1"/>
  <c r="AH9" i="40"/>
  <c r="E9" i="40"/>
  <c r="N8" i="17" s="1"/>
  <c r="D9" i="40"/>
  <c r="AS8" i="40"/>
  <c r="AP8" i="40"/>
  <c r="AM8" i="40"/>
  <c r="AJ8" i="40"/>
  <c r="AI8" i="40" s="1"/>
  <c r="E8" i="40"/>
  <c r="D8" i="40"/>
  <c r="AS7" i="40"/>
  <c r="AP7" i="40"/>
  <c r="AM7" i="40"/>
  <c r="AJ7" i="40"/>
  <c r="AI7" i="40" s="1"/>
  <c r="AH7" i="40"/>
  <c r="E7" i="40"/>
  <c r="D7" i="40"/>
  <c r="AS6" i="40"/>
  <c r="AP6" i="40"/>
  <c r="AM6" i="40"/>
  <c r="AJ6" i="40"/>
  <c r="AI6" i="40" s="1"/>
  <c r="AH6" i="40"/>
  <c r="E6" i="40"/>
  <c r="D6" i="40"/>
  <c r="AS5" i="40"/>
  <c r="AP5" i="40"/>
  <c r="AM5" i="40"/>
  <c r="AJ5" i="40"/>
  <c r="AI5" i="40" s="1"/>
  <c r="E5" i="40"/>
  <c r="D5" i="40"/>
  <c r="AS4" i="40"/>
  <c r="AP4" i="40"/>
  <c r="AM4" i="40"/>
  <c r="AJ4" i="40"/>
  <c r="AI4" i="40" s="1"/>
  <c r="E4" i="40"/>
  <c r="N3" i="17" s="1"/>
  <c r="D4" i="40"/>
  <c r="AG44" i="39"/>
  <c r="AE44" i="39"/>
  <c r="AD44" i="39"/>
  <c r="AC44" i="39"/>
  <c r="AB44" i="39"/>
  <c r="AA44" i="39"/>
  <c r="Z44" i="39"/>
  <c r="Y44" i="39"/>
  <c r="X44" i="39"/>
  <c r="W44" i="39"/>
  <c r="V44" i="39"/>
  <c r="U44" i="39"/>
  <c r="T44" i="39"/>
  <c r="S44" i="39"/>
  <c r="R44" i="39"/>
  <c r="Q44" i="39"/>
  <c r="P44" i="39"/>
  <c r="O44" i="39"/>
  <c r="N44" i="39"/>
  <c r="M44" i="39"/>
  <c r="L44" i="39"/>
  <c r="K44" i="39"/>
  <c r="J44" i="39"/>
  <c r="I44" i="39"/>
  <c r="H44" i="39"/>
  <c r="G44" i="39"/>
  <c r="AG43" i="39"/>
  <c r="AE43" i="39"/>
  <c r="AD43" i="39"/>
  <c r="AC43" i="39"/>
  <c r="AB43" i="39"/>
  <c r="AA43" i="39"/>
  <c r="Z43" i="39"/>
  <c r="Y43" i="39"/>
  <c r="X43" i="39"/>
  <c r="W43" i="39"/>
  <c r="V43" i="39"/>
  <c r="U43" i="39"/>
  <c r="T43" i="39"/>
  <c r="S43" i="39"/>
  <c r="R43" i="39"/>
  <c r="Q43" i="39"/>
  <c r="P43" i="39"/>
  <c r="O43" i="39"/>
  <c r="N43" i="39"/>
  <c r="M43" i="39"/>
  <c r="L43" i="39"/>
  <c r="K43" i="39"/>
  <c r="J43" i="39"/>
  <c r="I43" i="39"/>
  <c r="H43" i="39"/>
  <c r="G43" i="39"/>
  <c r="AG42" i="39"/>
  <c r="AG39" i="39" s="1"/>
  <c r="AE42" i="39"/>
  <c r="AE39" i="39" s="1"/>
  <c r="AD42" i="39"/>
  <c r="AD38" i="39" s="1"/>
  <c r="AC42" i="39"/>
  <c r="AC39" i="39" s="1"/>
  <c r="AB42" i="39"/>
  <c r="AB39" i="39" s="1"/>
  <c r="AA42" i="39"/>
  <c r="AA39" i="39" s="1"/>
  <c r="Z42" i="39"/>
  <c r="Z38" i="39" s="1"/>
  <c r="Y42" i="39"/>
  <c r="Y39" i="39" s="1"/>
  <c r="X42" i="39"/>
  <c r="X39" i="39" s="1"/>
  <c r="W42" i="39"/>
  <c r="W39" i="39" s="1"/>
  <c r="V42" i="39"/>
  <c r="V38" i="39" s="1"/>
  <c r="U42" i="39"/>
  <c r="U39" i="39" s="1"/>
  <c r="T42" i="39"/>
  <c r="T39" i="39" s="1"/>
  <c r="S42" i="39"/>
  <c r="S39" i="39" s="1"/>
  <c r="R42" i="39"/>
  <c r="R38" i="39" s="1"/>
  <c r="Q42" i="39"/>
  <c r="Q39" i="39" s="1"/>
  <c r="P42" i="39"/>
  <c r="P39" i="39" s="1"/>
  <c r="O42" i="39"/>
  <c r="O39" i="39" s="1"/>
  <c r="N42" i="39"/>
  <c r="N38" i="39" s="1"/>
  <c r="M42" i="39"/>
  <c r="M39" i="39" s="1"/>
  <c r="L42" i="39"/>
  <c r="L39" i="39" s="1"/>
  <c r="K42" i="39"/>
  <c r="K39" i="39" s="1"/>
  <c r="J42" i="39"/>
  <c r="J38" i="39" s="1"/>
  <c r="I42" i="39"/>
  <c r="I39" i="39" s="1"/>
  <c r="H42" i="39"/>
  <c r="H39" i="39" s="1"/>
  <c r="G42" i="39"/>
  <c r="G39" i="39" s="1"/>
  <c r="AJ39" i="39"/>
  <c r="AI39" i="39"/>
  <c r="AH39" i="39"/>
  <c r="AD39" i="39"/>
  <c r="Z39" i="39"/>
  <c r="V39" i="39"/>
  <c r="R39" i="39"/>
  <c r="N39" i="39"/>
  <c r="J39" i="39"/>
  <c r="AJ38" i="39"/>
  <c r="AI38" i="39"/>
  <c r="AH38" i="39"/>
  <c r="AE38" i="39"/>
  <c r="AC38" i="39"/>
  <c r="AA38" i="39"/>
  <c r="Y38" i="39"/>
  <c r="W38" i="39"/>
  <c r="U38" i="39"/>
  <c r="M38" i="39"/>
  <c r="G38" i="39"/>
  <c r="AS36" i="39"/>
  <c r="AP36" i="39"/>
  <c r="AM36" i="39"/>
  <c r="AJ36" i="39"/>
  <c r="AI36" i="39" s="1"/>
  <c r="E36" i="39"/>
  <c r="D36" i="39"/>
  <c r="AS35" i="39"/>
  <c r="AP35" i="39"/>
  <c r="AM35" i="39"/>
  <c r="AJ35" i="39"/>
  <c r="AI35" i="39" s="1"/>
  <c r="E35" i="39"/>
  <c r="D35" i="39"/>
  <c r="AS34" i="39"/>
  <c r="AP34" i="39"/>
  <c r="AM34" i="39"/>
  <c r="AJ34" i="39"/>
  <c r="AI34" i="39" s="1"/>
  <c r="E34" i="39"/>
  <c r="D34" i="39"/>
  <c r="AS33" i="39"/>
  <c r="AP33" i="39"/>
  <c r="AM33" i="39"/>
  <c r="AJ33" i="39"/>
  <c r="AI33" i="39" s="1"/>
  <c r="E33" i="39"/>
  <c r="D33" i="39"/>
  <c r="AS32" i="39"/>
  <c r="AP32" i="39"/>
  <c r="AM32" i="39"/>
  <c r="AJ32" i="39"/>
  <c r="AI32" i="39" s="1"/>
  <c r="E32" i="39"/>
  <c r="AH31" i="17" s="1"/>
  <c r="D32" i="39"/>
  <c r="AS31" i="39"/>
  <c r="AP31" i="39"/>
  <c r="AM31" i="39"/>
  <c r="AJ31" i="39"/>
  <c r="AI31" i="39" s="1"/>
  <c r="E31" i="39"/>
  <c r="D31" i="39"/>
  <c r="AS30" i="39"/>
  <c r="AP30" i="39"/>
  <c r="AM30" i="39"/>
  <c r="AJ30" i="39"/>
  <c r="AI30" i="39" s="1"/>
  <c r="E30" i="39"/>
  <c r="D30" i="39"/>
  <c r="AS29" i="39"/>
  <c r="AP29" i="39"/>
  <c r="AM29" i="39"/>
  <c r="AJ29" i="39"/>
  <c r="AI29" i="39" s="1"/>
  <c r="E29" i="39"/>
  <c r="D29" i="39"/>
  <c r="AS28" i="39"/>
  <c r="AP28" i="39"/>
  <c r="AM28" i="39"/>
  <c r="AJ28" i="39"/>
  <c r="AI28" i="39" s="1"/>
  <c r="E28" i="39"/>
  <c r="D28" i="39"/>
  <c r="AS27" i="39"/>
  <c r="AP27" i="39"/>
  <c r="AM27" i="39"/>
  <c r="AJ27" i="39"/>
  <c r="AI27" i="39" s="1"/>
  <c r="E27" i="39"/>
  <c r="D27" i="39"/>
  <c r="AS26" i="39"/>
  <c r="AP26" i="39"/>
  <c r="AM26" i="39"/>
  <c r="AJ26" i="39"/>
  <c r="AI26" i="39" s="1"/>
  <c r="E26" i="39"/>
  <c r="D26" i="39"/>
  <c r="AS25" i="39"/>
  <c r="AP25" i="39"/>
  <c r="AM25" i="39"/>
  <c r="AJ25" i="39"/>
  <c r="AI25" i="39" s="1"/>
  <c r="E25" i="39"/>
  <c r="D25" i="39"/>
  <c r="AS24" i="39"/>
  <c r="AP24" i="39"/>
  <c r="AM24" i="39"/>
  <c r="AJ24" i="39"/>
  <c r="AI24" i="39" s="1"/>
  <c r="E24" i="39"/>
  <c r="D24" i="39"/>
  <c r="AS23" i="39"/>
  <c r="AP23" i="39"/>
  <c r="AM23" i="39"/>
  <c r="AJ23" i="39"/>
  <c r="AI23" i="39" s="1"/>
  <c r="E23" i="39"/>
  <c r="D23" i="39"/>
  <c r="AS22" i="39"/>
  <c r="AP22" i="39"/>
  <c r="AM22" i="39"/>
  <c r="AJ22" i="39"/>
  <c r="AI22" i="39" s="1"/>
  <c r="E22" i="39"/>
  <c r="D22" i="39"/>
  <c r="AS21" i="39"/>
  <c r="AP21" i="39"/>
  <c r="AM21" i="39"/>
  <c r="AJ21" i="39"/>
  <c r="AI21" i="39" s="1"/>
  <c r="E21" i="39"/>
  <c r="D21" i="39"/>
  <c r="AS20" i="39"/>
  <c r="AP20" i="39"/>
  <c r="AM20" i="39"/>
  <c r="AJ20" i="39"/>
  <c r="AI20" i="39" s="1"/>
  <c r="E20" i="39"/>
  <c r="D20" i="39"/>
  <c r="AS19" i="39"/>
  <c r="AP19" i="39"/>
  <c r="AM19" i="39"/>
  <c r="AJ19" i="39"/>
  <c r="AI19" i="39" s="1"/>
  <c r="E19" i="39"/>
  <c r="D19" i="39"/>
  <c r="AS18" i="39"/>
  <c r="AP18" i="39"/>
  <c r="AM18" i="39"/>
  <c r="AJ18" i="39"/>
  <c r="AI18" i="39" s="1"/>
  <c r="E18" i="39"/>
  <c r="D18" i="39"/>
  <c r="AS17" i="39"/>
  <c r="AP17" i="39"/>
  <c r="AM17" i="39"/>
  <c r="AJ17" i="39"/>
  <c r="AI17" i="39" s="1"/>
  <c r="E17" i="39"/>
  <c r="D17" i="39"/>
  <c r="AS16" i="39"/>
  <c r="AP16" i="39"/>
  <c r="AM16" i="39"/>
  <c r="AJ16" i="39"/>
  <c r="AI16" i="39" s="1"/>
  <c r="E16" i="39"/>
  <c r="D16" i="39"/>
  <c r="AS15" i="39"/>
  <c r="AP15" i="39"/>
  <c r="AM15" i="39"/>
  <c r="AJ15" i="39"/>
  <c r="AI15" i="39" s="1"/>
  <c r="E15" i="39"/>
  <c r="D15" i="39"/>
  <c r="AS14" i="39"/>
  <c r="AP14" i="39"/>
  <c r="AM14" i="39"/>
  <c r="AJ14" i="39"/>
  <c r="AI14" i="39" s="1"/>
  <c r="E14" i="39"/>
  <c r="AH13" i="17" s="1"/>
  <c r="D14" i="39"/>
  <c r="AS13" i="39"/>
  <c r="AP13" i="39"/>
  <c r="AM13" i="39"/>
  <c r="AJ13" i="39"/>
  <c r="AI13" i="39" s="1"/>
  <c r="E13" i="39"/>
  <c r="D13" i="39"/>
  <c r="AS12" i="39"/>
  <c r="AP12" i="39"/>
  <c r="AM12" i="39"/>
  <c r="AJ12" i="39"/>
  <c r="AI12" i="39" s="1"/>
  <c r="E12" i="39"/>
  <c r="D12" i="39"/>
  <c r="AS11" i="39"/>
  <c r="AP11" i="39"/>
  <c r="AM11" i="39"/>
  <c r="AJ11" i="39"/>
  <c r="AI11" i="39" s="1"/>
  <c r="AH11" i="39"/>
  <c r="E11" i="39"/>
  <c r="D11" i="39"/>
  <c r="AS10" i="39"/>
  <c r="AP10" i="39"/>
  <c r="AM10" i="39"/>
  <c r="AJ10" i="39"/>
  <c r="AI10" i="39" s="1"/>
  <c r="E10" i="39"/>
  <c r="D10" i="39"/>
  <c r="AS9" i="39"/>
  <c r="AP9" i="39"/>
  <c r="AM9" i="39"/>
  <c r="AJ9" i="39"/>
  <c r="AI9" i="39" s="1"/>
  <c r="E9" i="39"/>
  <c r="D9" i="39"/>
  <c r="AS8" i="39"/>
  <c r="AP8" i="39"/>
  <c r="AM8" i="39"/>
  <c r="AJ8" i="39"/>
  <c r="AI8" i="39" s="1"/>
  <c r="E8" i="39"/>
  <c r="D8" i="39"/>
  <c r="AS7" i="39"/>
  <c r="AP7" i="39"/>
  <c r="AM7" i="39"/>
  <c r="AJ7" i="39"/>
  <c r="AI7" i="39" s="1"/>
  <c r="E7" i="39"/>
  <c r="D7" i="39"/>
  <c r="AS6" i="39"/>
  <c r="AP6" i="39"/>
  <c r="AM6" i="39"/>
  <c r="AJ6" i="39"/>
  <c r="AI6" i="39" s="1"/>
  <c r="E6" i="39"/>
  <c r="D6" i="39"/>
  <c r="AS5" i="39"/>
  <c r="AP5" i="39"/>
  <c r="AM5" i="39"/>
  <c r="AJ5" i="39"/>
  <c r="AI5" i="39" s="1"/>
  <c r="AH5" i="39"/>
  <c r="E5" i="39"/>
  <c r="AH4" i="17" s="1"/>
  <c r="D5" i="39"/>
  <c r="AS4" i="39"/>
  <c r="AP4" i="39"/>
  <c r="AM4" i="39"/>
  <c r="AJ4" i="39"/>
  <c r="AI4" i="39" s="1"/>
  <c r="E4" i="39"/>
  <c r="D4" i="39"/>
  <c r="AG44" i="38"/>
  <c r="AF44" i="38"/>
  <c r="AE44" i="38"/>
  <c r="AD44" i="38"/>
  <c r="AC44" i="38"/>
  <c r="AB44" i="38"/>
  <c r="AA44" i="38"/>
  <c r="Z44" i="38"/>
  <c r="Y44" i="38"/>
  <c r="X44" i="38"/>
  <c r="U44" i="38"/>
  <c r="T44" i="38"/>
  <c r="S44" i="38"/>
  <c r="R44" i="38"/>
  <c r="Q44" i="38"/>
  <c r="P44" i="38"/>
  <c r="O44" i="38"/>
  <c r="N44" i="38"/>
  <c r="M44" i="38"/>
  <c r="L44" i="38"/>
  <c r="K44" i="38"/>
  <c r="J44" i="38"/>
  <c r="I44" i="38"/>
  <c r="H44" i="38"/>
  <c r="G44" i="38"/>
  <c r="AG43" i="38"/>
  <c r="AG38" i="38" s="1"/>
  <c r="AF43" i="38"/>
  <c r="AE43" i="38"/>
  <c r="AE38" i="38" s="1"/>
  <c r="AD43" i="38"/>
  <c r="AC43" i="38"/>
  <c r="AB43" i="38"/>
  <c r="AA43" i="38"/>
  <c r="Z43" i="38"/>
  <c r="Z38" i="38" s="1"/>
  <c r="Y43" i="38"/>
  <c r="X43" i="38"/>
  <c r="U43" i="38"/>
  <c r="T43" i="38"/>
  <c r="S43" i="38"/>
  <c r="R43" i="38"/>
  <c r="Q43" i="38"/>
  <c r="P43" i="38"/>
  <c r="O43" i="38"/>
  <c r="N43" i="38"/>
  <c r="M43" i="38"/>
  <c r="L43" i="38"/>
  <c r="K43" i="38"/>
  <c r="J43" i="38"/>
  <c r="I43" i="38"/>
  <c r="H43" i="38"/>
  <c r="G43" i="38"/>
  <c r="G38" i="38" s="1"/>
  <c r="AG42" i="38"/>
  <c r="AF42" i="38"/>
  <c r="AF38" i="38" s="1"/>
  <c r="AE42" i="38"/>
  <c r="AD42" i="38"/>
  <c r="AD39" i="38" s="1"/>
  <c r="AC42" i="38"/>
  <c r="AB42" i="38"/>
  <c r="AA42" i="38"/>
  <c r="Z42" i="38"/>
  <c r="Y42" i="38"/>
  <c r="X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H39" i="38" s="1"/>
  <c r="G42" i="38"/>
  <c r="AJ39" i="38"/>
  <c r="AI39" i="38"/>
  <c r="AH39" i="38"/>
  <c r="AF39" i="38"/>
  <c r="AJ38" i="38"/>
  <c r="AI38" i="38"/>
  <c r="AH38" i="38"/>
  <c r="AD38" i="38"/>
  <c r="H38" i="38"/>
  <c r="AS36" i="38"/>
  <c r="AP36" i="38"/>
  <c r="AM36" i="38"/>
  <c r="AJ36" i="38"/>
  <c r="AI36" i="38" s="1"/>
  <c r="AH36" i="38"/>
  <c r="E36" i="38"/>
  <c r="D36" i="38"/>
  <c r="AS35" i="38"/>
  <c r="AP35" i="38"/>
  <c r="AM35" i="38"/>
  <c r="AJ35" i="38"/>
  <c r="AI35" i="38" s="1"/>
  <c r="E35" i="38"/>
  <c r="D35" i="38"/>
  <c r="AS34" i="38"/>
  <c r="AP34" i="38"/>
  <c r="AM34" i="38"/>
  <c r="AJ34" i="38"/>
  <c r="AI34" i="38" s="1"/>
  <c r="AH34" i="38"/>
  <c r="E34" i="38"/>
  <c r="D34" i="38"/>
  <c r="AS33" i="38"/>
  <c r="AP33" i="38"/>
  <c r="AM33" i="38"/>
  <c r="AJ33" i="38"/>
  <c r="AI33" i="38" s="1"/>
  <c r="E33" i="38"/>
  <c r="D33" i="38"/>
  <c r="AS32" i="38"/>
  <c r="AP32" i="38"/>
  <c r="AM32" i="38"/>
  <c r="AJ32" i="38"/>
  <c r="AI32" i="38" s="1"/>
  <c r="AH32" i="38"/>
  <c r="E32" i="38"/>
  <c r="D32" i="38"/>
  <c r="AS31" i="38"/>
  <c r="AP31" i="38"/>
  <c r="AM31" i="38"/>
  <c r="AJ31" i="38"/>
  <c r="AI31" i="38" s="1"/>
  <c r="E31" i="38"/>
  <c r="D31" i="38"/>
  <c r="AS30" i="38"/>
  <c r="AP30" i="38"/>
  <c r="AM30" i="38"/>
  <c r="AJ30" i="38"/>
  <c r="AI30" i="38" s="1"/>
  <c r="AH30" i="38"/>
  <c r="E30" i="38"/>
  <c r="D30" i="38"/>
  <c r="AS29" i="38"/>
  <c r="AP29" i="38"/>
  <c r="AM29" i="38"/>
  <c r="AJ29" i="38"/>
  <c r="AI29" i="38" s="1"/>
  <c r="E29" i="38"/>
  <c r="D29" i="38"/>
  <c r="AS28" i="38"/>
  <c r="AP28" i="38"/>
  <c r="AM28" i="38"/>
  <c r="AJ28" i="38"/>
  <c r="AI28" i="38" s="1"/>
  <c r="E28" i="38"/>
  <c r="D28" i="38"/>
  <c r="AS27" i="38"/>
  <c r="AP27" i="38"/>
  <c r="AM27" i="38"/>
  <c r="AJ27" i="38"/>
  <c r="AI27" i="38" s="1"/>
  <c r="E27" i="38"/>
  <c r="D27" i="38"/>
  <c r="AS26" i="38"/>
  <c r="AP26" i="38"/>
  <c r="AM26" i="38"/>
  <c r="AJ26" i="38"/>
  <c r="AI26" i="38" s="1"/>
  <c r="E26" i="38"/>
  <c r="D26" i="38"/>
  <c r="AS25" i="38"/>
  <c r="AP25" i="38"/>
  <c r="AM25" i="38"/>
  <c r="AJ25" i="38"/>
  <c r="AI25" i="38" s="1"/>
  <c r="E25" i="38"/>
  <c r="D25" i="38"/>
  <c r="AS24" i="38"/>
  <c r="AP24" i="38"/>
  <c r="AM24" i="38"/>
  <c r="AJ24" i="38"/>
  <c r="AI24" i="38" s="1"/>
  <c r="E24" i="38"/>
  <c r="D24" i="38"/>
  <c r="AS23" i="38"/>
  <c r="AP23" i="38"/>
  <c r="AM23" i="38"/>
  <c r="AJ23" i="38"/>
  <c r="AI23" i="38" s="1"/>
  <c r="E23" i="38"/>
  <c r="D23" i="38"/>
  <c r="AS22" i="38"/>
  <c r="AP22" i="38"/>
  <c r="AM22" i="38"/>
  <c r="AJ22" i="38"/>
  <c r="AI22" i="38" s="1"/>
  <c r="AH22" i="38"/>
  <c r="E22" i="38"/>
  <c r="D22" i="38"/>
  <c r="AS21" i="38"/>
  <c r="AP21" i="38"/>
  <c r="AM21" i="38"/>
  <c r="AJ21" i="38"/>
  <c r="AI21" i="38" s="1"/>
  <c r="E21" i="38"/>
  <c r="D21" i="38"/>
  <c r="AS20" i="38"/>
  <c r="AP20" i="38"/>
  <c r="AM20" i="38"/>
  <c r="AJ20" i="38"/>
  <c r="AI20" i="38" s="1"/>
  <c r="E20" i="38"/>
  <c r="D20" i="38"/>
  <c r="AS19" i="38"/>
  <c r="AP19" i="38"/>
  <c r="AM19" i="38"/>
  <c r="AJ19" i="38"/>
  <c r="AI19" i="38" s="1"/>
  <c r="E19" i="38"/>
  <c r="D19" i="38"/>
  <c r="AS18" i="38"/>
  <c r="AP18" i="38"/>
  <c r="AM18" i="38"/>
  <c r="AJ18" i="38"/>
  <c r="AI18" i="38" s="1"/>
  <c r="AH18" i="38"/>
  <c r="E18" i="38"/>
  <c r="D18" i="38"/>
  <c r="AS17" i="38"/>
  <c r="AP17" i="38"/>
  <c r="AM17" i="38"/>
  <c r="AJ17" i="38"/>
  <c r="AI17" i="38" s="1"/>
  <c r="E17" i="38"/>
  <c r="D17" i="38"/>
  <c r="AS16" i="38"/>
  <c r="AP16" i="38"/>
  <c r="AM16" i="38"/>
  <c r="AJ16" i="38"/>
  <c r="AI16" i="38" s="1"/>
  <c r="E16" i="38"/>
  <c r="D16" i="38"/>
  <c r="AS15" i="38"/>
  <c r="AP15" i="38"/>
  <c r="AM15" i="38"/>
  <c r="AJ15" i="38"/>
  <c r="AI15" i="38" s="1"/>
  <c r="E15" i="38"/>
  <c r="D15" i="38"/>
  <c r="AS14" i="38"/>
  <c r="AP14" i="38"/>
  <c r="AM14" i="38"/>
  <c r="AJ14" i="38"/>
  <c r="AI14" i="38" s="1"/>
  <c r="E14" i="38"/>
  <c r="D14" i="38"/>
  <c r="AS13" i="38"/>
  <c r="AP13" i="38"/>
  <c r="AM13" i="38"/>
  <c r="AJ13" i="38"/>
  <c r="AI13" i="38" s="1"/>
  <c r="E13" i="38"/>
  <c r="D13" i="38"/>
  <c r="AS12" i="38"/>
  <c r="AP12" i="38"/>
  <c r="AM12" i="38"/>
  <c r="AJ12" i="38"/>
  <c r="AI12" i="38" s="1"/>
  <c r="AH12" i="38"/>
  <c r="E12" i="38"/>
  <c r="D12" i="38"/>
  <c r="AS11" i="38"/>
  <c r="AP11" i="38"/>
  <c r="AM11" i="38"/>
  <c r="AJ11" i="38"/>
  <c r="AI11" i="38" s="1"/>
  <c r="E11" i="38"/>
  <c r="D11" i="38"/>
  <c r="AS10" i="38"/>
  <c r="AP10" i="38"/>
  <c r="AM10" i="38"/>
  <c r="AJ10" i="38"/>
  <c r="AI10" i="38" s="1"/>
  <c r="AH10" i="38"/>
  <c r="E10" i="38"/>
  <c r="D10" i="38"/>
  <c r="AS9" i="38"/>
  <c r="AP9" i="38"/>
  <c r="AM9" i="38"/>
  <c r="AJ9" i="38"/>
  <c r="AI9" i="38" s="1"/>
  <c r="E9" i="38"/>
  <c r="D9" i="38"/>
  <c r="AS8" i="38"/>
  <c r="AP8" i="38"/>
  <c r="AM8" i="38"/>
  <c r="AJ8" i="38"/>
  <c r="AI8" i="38" s="1"/>
  <c r="E8" i="38"/>
  <c r="D8" i="38"/>
  <c r="AS7" i="38"/>
  <c r="AP7" i="38"/>
  <c r="AM7" i="38"/>
  <c r="AJ7" i="38"/>
  <c r="AI7" i="38" s="1"/>
  <c r="E7" i="38"/>
  <c r="D7" i="38"/>
  <c r="AS6" i="38"/>
  <c r="AP6" i="38"/>
  <c r="AM6" i="38"/>
  <c r="AJ6" i="38"/>
  <c r="AI6" i="38" s="1"/>
  <c r="E6" i="38"/>
  <c r="D6" i="38"/>
  <c r="AS5" i="38"/>
  <c r="AP5" i="38"/>
  <c r="AM5" i="38"/>
  <c r="AJ5" i="38"/>
  <c r="AI5" i="38" s="1"/>
  <c r="AH5" i="38"/>
  <c r="E5" i="38"/>
  <c r="D5" i="38"/>
  <c r="AS4" i="38"/>
  <c r="AP4" i="38"/>
  <c r="AM4" i="38"/>
  <c r="AJ4" i="38"/>
  <c r="AI4" i="38" s="1"/>
  <c r="E4" i="38"/>
  <c r="D4" i="38"/>
  <c r="AD44" i="37"/>
  <c r="AC44" i="37"/>
  <c r="AB44" i="37"/>
  <c r="AA44" i="37"/>
  <c r="Z44" i="37"/>
  <c r="Y44" i="37"/>
  <c r="X44" i="37"/>
  <c r="W44" i="37"/>
  <c r="V44" i="37"/>
  <c r="U44" i="37"/>
  <c r="T44" i="37"/>
  <c r="S44" i="37"/>
  <c r="R44" i="37"/>
  <c r="Q44" i="37"/>
  <c r="P44" i="37"/>
  <c r="O44" i="37"/>
  <c r="N44" i="37"/>
  <c r="M44" i="37"/>
  <c r="L44" i="37"/>
  <c r="K44" i="37"/>
  <c r="J44" i="37"/>
  <c r="I44" i="37"/>
  <c r="H44" i="37"/>
  <c r="G44" i="37"/>
  <c r="AD43" i="37"/>
  <c r="AC43" i="37"/>
  <c r="AB43" i="37"/>
  <c r="AA43" i="37"/>
  <c r="Z43" i="37"/>
  <c r="Y43" i="37"/>
  <c r="X43" i="37"/>
  <c r="W43" i="37"/>
  <c r="V43" i="37"/>
  <c r="U43" i="37"/>
  <c r="T43" i="37"/>
  <c r="S43" i="37"/>
  <c r="R43" i="37"/>
  <c r="Q43" i="37"/>
  <c r="P43" i="37"/>
  <c r="O43" i="37"/>
  <c r="N43" i="37"/>
  <c r="M43" i="37"/>
  <c r="L43" i="37"/>
  <c r="K43" i="37"/>
  <c r="J43" i="37"/>
  <c r="I43" i="37"/>
  <c r="H43" i="37"/>
  <c r="G43" i="37"/>
  <c r="AD42" i="37"/>
  <c r="AC42" i="37"/>
  <c r="AC39" i="37" s="1"/>
  <c r="AB42" i="37"/>
  <c r="AB39" i="37" s="1"/>
  <c r="AA42" i="37"/>
  <c r="AA39" i="37" s="1"/>
  <c r="Z42" i="37"/>
  <c r="Z38" i="37" s="1"/>
  <c r="Y42" i="37"/>
  <c r="Y39" i="37" s="1"/>
  <c r="X42" i="37"/>
  <c r="X39" i="37" s="1"/>
  <c r="W42" i="37"/>
  <c r="W39" i="37" s="1"/>
  <c r="V42" i="37"/>
  <c r="V38" i="37" s="1"/>
  <c r="U42" i="37"/>
  <c r="U39" i="37" s="1"/>
  <c r="T42" i="37"/>
  <c r="T39" i="37" s="1"/>
  <c r="S42" i="37"/>
  <c r="S39" i="37" s="1"/>
  <c r="R42" i="37"/>
  <c r="R38" i="37" s="1"/>
  <c r="Q42" i="37"/>
  <c r="Q39" i="37" s="1"/>
  <c r="P42" i="37"/>
  <c r="P39" i="37" s="1"/>
  <c r="O42" i="37"/>
  <c r="O39" i="37" s="1"/>
  <c r="N42" i="37"/>
  <c r="N38" i="37" s="1"/>
  <c r="M42" i="37"/>
  <c r="M39" i="37" s="1"/>
  <c r="L42" i="37"/>
  <c r="K42" i="37"/>
  <c r="K39" i="37" s="1"/>
  <c r="J42" i="37"/>
  <c r="J38" i="37" s="1"/>
  <c r="I42" i="37"/>
  <c r="H42" i="37"/>
  <c r="G42" i="37"/>
  <c r="G39" i="37" s="1"/>
  <c r="AD45" i="37"/>
  <c r="AD40" i="37" s="1"/>
  <c r="AC45" i="37"/>
  <c r="AC40" i="37" s="1"/>
  <c r="AB45" i="37"/>
  <c r="AB40" i="37" s="1"/>
  <c r="AA45" i="37"/>
  <c r="Z45" i="37"/>
  <c r="Y45" i="37"/>
  <c r="X45" i="37"/>
  <c r="W45" i="37"/>
  <c r="V45" i="37"/>
  <c r="U45" i="37"/>
  <c r="U40" i="37" s="1"/>
  <c r="T45" i="37"/>
  <c r="T40" i="37" s="1"/>
  <c r="S45" i="37"/>
  <c r="S40" i="37" s="1"/>
  <c r="R45" i="37"/>
  <c r="R40" i="37" s="1"/>
  <c r="Q45" i="37"/>
  <c r="Q40" i="37" s="1"/>
  <c r="P45" i="37"/>
  <c r="P40" i="37" s="1"/>
  <c r="O45" i="37"/>
  <c r="O40" i="37" s="1"/>
  <c r="N45" i="37"/>
  <c r="N40" i="37" s="1"/>
  <c r="M45" i="37"/>
  <c r="M40" i="37" s="1"/>
  <c r="L45" i="37"/>
  <c r="L40" i="37" s="1"/>
  <c r="K45" i="37"/>
  <c r="K40" i="37" s="1"/>
  <c r="J45" i="37"/>
  <c r="J40" i="37" s="1"/>
  <c r="I45" i="37"/>
  <c r="I40" i="37" s="1"/>
  <c r="H45" i="37"/>
  <c r="H40" i="37" s="1"/>
  <c r="G45" i="37"/>
  <c r="G40" i="37" s="1"/>
  <c r="AJ39" i="37"/>
  <c r="AI39" i="37"/>
  <c r="AH39" i="37"/>
  <c r="Z39" i="37"/>
  <c r="V39" i="37"/>
  <c r="R39" i="37"/>
  <c r="AJ38" i="37"/>
  <c r="AI38" i="37"/>
  <c r="AH38" i="37"/>
  <c r="AA38" i="37"/>
  <c r="Y38" i="37"/>
  <c r="W38" i="37"/>
  <c r="U38" i="37"/>
  <c r="S38" i="37"/>
  <c r="AS36" i="37"/>
  <c r="AP36" i="37"/>
  <c r="AM36" i="37"/>
  <c r="AJ36" i="37"/>
  <c r="AI36" i="37" s="1"/>
  <c r="E36" i="37"/>
  <c r="D36" i="37"/>
  <c r="AS35" i="37"/>
  <c r="AP35" i="37"/>
  <c r="AM35" i="37"/>
  <c r="AJ35" i="37"/>
  <c r="AI35" i="37" s="1"/>
  <c r="E35" i="37"/>
  <c r="D35" i="37"/>
  <c r="AS34" i="37"/>
  <c r="AP34" i="37"/>
  <c r="AM34" i="37"/>
  <c r="AJ34" i="37"/>
  <c r="AI34" i="37" s="1"/>
  <c r="E34" i="37"/>
  <c r="D34" i="37"/>
  <c r="AS33" i="37"/>
  <c r="AP33" i="37"/>
  <c r="AM33" i="37"/>
  <c r="AJ33" i="37"/>
  <c r="AI33" i="37" s="1"/>
  <c r="E33" i="37"/>
  <c r="D33" i="37"/>
  <c r="AS32" i="37"/>
  <c r="AP32" i="37"/>
  <c r="AM32" i="37"/>
  <c r="AJ32" i="37"/>
  <c r="AI32" i="37" s="1"/>
  <c r="E32" i="37"/>
  <c r="D32" i="37"/>
  <c r="AS31" i="37"/>
  <c r="AP31" i="37"/>
  <c r="AM31" i="37"/>
  <c r="AJ31" i="37"/>
  <c r="AI31" i="37" s="1"/>
  <c r="E31" i="37"/>
  <c r="D31" i="37"/>
  <c r="AS30" i="37"/>
  <c r="AP30" i="37"/>
  <c r="AM30" i="37"/>
  <c r="AJ30" i="37"/>
  <c r="AI30" i="37" s="1"/>
  <c r="E30" i="37"/>
  <c r="D30" i="37"/>
  <c r="AS29" i="37"/>
  <c r="AP29" i="37"/>
  <c r="AM29" i="37"/>
  <c r="AJ29" i="37"/>
  <c r="AI29" i="37" s="1"/>
  <c r="E29" i="37"/>
  <c r="D29" i="37"/>
  <c r="AS28" i="37"/>
  <c r="AP28" i="37"/>
  <c r="AM28" i="37"/>
  <c r="AJ28" i="37"/>
  <c r="AI28" i="37" s="1"/>
  <c r="E28" i="37"/>
  <c r="D28" i="37"/>
  <c r="AS27" i="37"/>
  <c r="AP27" i="37"/>
  <c r="AM27" i="37"/>
  <c r="AJ27" i="37"/>
  <c r="AI27" i="37" s="1"/>
  <c r="E27" i="37"/>
  <c r="D27" i="37"/>
  <c r="AS26" i="37"/>
  <c r="AP26" i="37"/>
  <c r="AM26" i="37"/>
  <c r="AJ26" i="37"/>
  <c r="AI26" i="37" s="1"/>
  <c r="E26" i="37"/>
  <c r="D26" i="37"/>
  <c r="AS25" i="37"/>
  <c r="AP25" i="37"/>
  <c r="AM25" i="37"/>
  <c r="AJ25" i="37"/>
  <c r="AI25" i="37" s="1"/>
  <c r="E25" i="37"/>
  <c r="D25" i="37"/>
  <c r="AS24" i="37"/>
  <c r="AP24" i="37"/>
  <c r="AM24" i="37"/>
  <c r="AJ24" i="37"/>
  <c r="AI24" i="37" s="1"/>
  <c r="E24" i="37"/>
  <c r="D24" i="37"/>
  <c r="AS23" i="37"/>
  <c r="AP23" i="37"/>
  <c r="AM23" i="37"/>
  <c r="AJ23" i="37"/>
  <c r="AI23" i="37" s="1"/>
  <c r="E23" i="37"/>
  <c r="D23" i="37"/>
  <c r="AS22" i="37"/>
  <c r="AP22" i="37"/>
  <c r="AM22" i="37"/>
  <c r="AJ22" i="37"/>
  <c r="AI22" i="37" s="1"/>
  <c r="E22" i="37"/>
  <c r="D22" i="37"/>
  <c r="AS21" i="37"/>
  <c r="AP21" i="37"/>
  <c r="AM21" i="37"/>
  <c r="AJ21" i="37"/>
  <c r="AI21" i="37" s="1"/>
  <c r="E21" i="37"/>
  <c r="D21" i="37"/>
  <c r="AS20" i="37"/>
  <c r="AP20" i="37"/>
  <c r="AM20" i="37"/>
  <c r="AJ20" i="37"/>
  <c r="AI20" i="37" s="1"/>
  <c r="E20" i="37"/>
  <c r="D20" i="37"/>
  <c r="AS19" i="37"/>
  <c r="AP19" i="37"/>
  <c r="AM19" i="37"/>
  <c r="AJ19" i="37"/>
  <c r="AI19" i="37" s="1"/>
  <c r="E19" i="37"/>
  <c r="D19" i="37"/>
  <c r="AS18" i="37"/>
  <c r="AP18" i="37"/>
  <c r="AM18" i="37"/>
  <c r="AJ18" i="37"/>
  <c r="AI18" i="37" s="1"/>
  <c r="E18" i="37"/>
  <c r="D18" i="37"/>
  <c r="AS17" i="37"/>
  <c r="AP17" i="37"/>
  <c r="AM17" i="37"/>
  <c r="AJ17" i="37"/>
  <c r="AI17" i="37" s="1"/>
  <c r="E17" i="37"/>
  <c r="D17" i="37"/>
  <c r="AS16" i="37"/>
  <c r="AP16" i="37"/>
  <c r="AM16" i="37"/>
  <c r="AJ16" i="37"/>
  <c r="AI16" i="37" s="1"/>
  <c r="E16" i="37"/>
  <c r="D16" i="37"/>
  <c r="AS15" i="37"/>
  <c r="AP15" i="37"/>
  <c r="AM15" i="37"/>
  <c r="AJ15" i="37"/>
  <c r="AI15" i="37" s="1"/>
  <c r="E15" i="37"/>
  <c r="D15" i="37"/>
  <c r="AS14" i="37"/>
  <c r="AP14" i="37"/>
  <c r="AM14" i="37"/>
  <c r="AJ14" i="37"/>
  <c r="AI14" i="37" s="1"/>
  <c r="E14" i="37"/>
  <c r="D14" i="37"/>
  <c r="AS13" i="37"/>
  <c r="AP13" i="37"/>
  <c r="AM13" i="37"/>
  <c r="AJ13" i="37"/>
  <c r="AI13" i="37" s="1"/>
  <c r="E13" i="37"/>
  <c r="D13" i="37"/>
  <c r="AS12" i="37"/>
  <c r="AP12" i="37"/>
  <c r="AM12" i="37"/>
  <c r="AJ12" i="37"/>
  <c r="AI12" i="37" s="1"/>
  <c r="E12" i="37"/>
  <c r="D12" i="37"/>
  <c r="AS11" i="37"/>
  <c r="AP11" i="37"/>
  <c r="AM11" i="37"/>
  <c r="AJ11" i="37"/>
  <c r="AI11" i="37" s="1"/>
  <c r="E11" i="37"/>
  <c r="D11" i="37"/>
  <c r="AS10" i="37"/>
  <c r="AP10" i="37"/>
  <c r="AM10" i="37"/>
  <c r="AJ10" i="37"/>
  <c r="AI10" i="37" s="1"/>
  <c r="E10" i="37"/>
  <c r="D10" i="37"/>
  <c r="AS9" i="37"/>
  <c r="AP9" i="37"/>
  <c r="AM9" i="37"/>
  <c r="AJ9" i="37"/>
  <c r="AH9" i="37" s="1"/>
  <c r="E9" i="37"/>
  <c r="D9" i="37"/>
  <c r="AS8" i="37"/>
  <c r="AP8" i="37"/>
  <c r="AM8" i="37"/>
  <c r="AJ8" i="37"/>
  <c r="AI8" i="37" s="1"/>
  <c r="E8" i="37"/>
  <c r="D8" i="37"/>
  <c r="AS7" i="37"/>
  <c r="AP7" i="37"/>
  <c r="AM7" i="37"/>
  <c r="AJ7" i="37"/>
  <c r="AH7" i="37" s="1"/>
  <c r="E7" i="37"/>
  <c r="D7" i="37"/>
  <c r="AS6" i="37"/>
  <c r="AP6" i="37"/>
  <c r="AM6" i="37"/>
  <c r="AJ6" i="37"/>
  <c r="AI6" i="37" s="1"/>
  <c r="E6" i="37"/>
  <c r="D6" i="37"/>
  <c r="AS5" i="37"/>
  <c r="AP5" i="37"/>
  <c r="AM5" i="37"/>
  <c r="AJ5" i="37"/>
  <c r="AI5" i="37" s="1"/>
  <c r="E5" i="37"/>
  <c r="D5" i="37"/>
  <c r="AS4" i="37"/>
  <c r="AP4" i="37"/>
  <c r="AM4" i="37"/>
  <c r="AJ4" i="37"/>
  <c r="AI4" i="37" s="1"/>
  <c r="E4" i="37"/>
  <c r="D4" i="37"/>
  <c r="AI29" i="17" a="1"/>
  <c r="AI7" i="17" a="1"/>
  <c r="AI11" i="17" a="1"/>
  <c r="AI13" i="17" a="1"/>
  <c r="AI8" i="17" a="1"/>
  <c r="AI10" i="17" a="1"/>
  <c r="AI33" i="17" a="1"/>
  <c r="AI28" i="17" a="1"/>
  <c r="O29" i="17" a="1"/>
  <c r="AI5" i="17" a="1"/>
  <c r="AI30" i="17" a="1"/>
  <c r="O3" i="17" a="1"/>
  <c r="O15" i="17" a="1"/>
  <c r="AI15" i="17" a="1"/>
  <c r="AI21" i="17" a="1"/>
  <c r="AI19" i="17" a="1"/>
  <c r="O30" i="17" a="1"/>
  <c r="O28" i="17" a="1"/>
  <c r="O14" i="17" a="1"/>
  <c r="AI12" i="17" a="1"/>
  <c r="O33" i="17" a="1"/>
  <c r="O35" i="17" a="1"/>
  <c r="O4" i="17" a="1"/>
  <c r="AI32" i="17" a="1"/>
  <c r="AI35" i="17" a="1"/>
  <c r="AI18" i="17" a="1"/>
  <c r="O27" i="17" a="1"/>
  <c r="O17" i="17" a="1"/>
  <c r="AI3" i="17" a="1"/>
  <c r="AI31" i="17" a="1"/>
  <c r="O26" i="17" a="1"/>
  <c r="O20" i="17" a="1"/>
  <c r="O12" i="17" a="1"/>
  <c r="AI16" i="17" a="1"/>
  <c r="AI27" i="17" a="1"/>
  <c r="AI25" i="17" a="1"/>
  <c r="O25" i="17" a="1"/>
  <c r="O10" i="17" a="1"/>
  <c r="O18" i="17" a="1"/>
  <c r="AI9" i="17" a="1"/>
  <c r="AI26" i="17" a="1"/>
  <c r="O34" i="17" a="1"/>
  <c r="O7" i="17" a="1"/>
  <c r="O6" i="17" a="1"/>
  <c r="O22" i="17" a="1"/>
  <c r="AI20" i="17" a="1"/>
  <c r="AI4" i="17" a="1"/>
  <c r="O11" i="17" a="1"/>
  <c r="O31" i="17" a="1"/>
  <c r="O19" i="17" a="1"/>
  <c r="AI22" i="17" a="1"/>
  <c r="AI23" i="17" a="1"/>
  <c r="AI17" i="17" a="1"/>
  <c r="O23" i="17" a="1"/>
  <c r="O8" i="17" a="1"/>
  <c r="O32" i="17" a="1"/>
  <c r="AI24" i="17" a="1"/>
  <c r="AI14" i="17" a="1"/>
  <c r="O9" i="17" a="1"/>
  <c r="O13" i="17" a="1"/>
  <c r="O16" i="17" a="1"/>
  <c r="O24" i="17" a="1"/>
  <c r="AI6" i="17" a="1"/>
  <c r="AI34" i="17" a="1"/>
  <c r="O21" i="17" a="1"/>
  <c r="O5" i="17" a="1"/>
  <c r="AH5" i="40" l="1"/>
  <c r="U38" i="40"/>
  <c r="AH4" i="40"/>
  <c r="G38" i="40"/>
  <c r="AH4" i="38"/>
  <c r="AH8" i="38"/>
  <c r="J39" i="38"/>
  <c r="Z39" i="38"/>
  <c r="AB39" i="38"/>
  <c r="I38" i="38"/>
  <c r="AA38" i="38"/>
  <c r="AC38" i="38"/>
  <c r="X39" i="38"/>
  <c r="P38" i="38"/>
  <c r="N39" i="38"/>
  <c r="K38" i="38"/>
  <c r="K39" i="44"/>
  <c r="H39" i="37"/>
  <c r="T38" i="38"/>
  <c r="P38" i="42"/>
  <c r="T38" i="42"/>
  <c r="S39" i="42"/>
  <c r="Q38" i="42"/>
  <c r="U38" i="42"/>
  <c r="W38" i="40"/>
  <c r="Z39" i="40"/>
  <c r="Z38" i="40"/>
  <c r="V38" i="40"/>
  <c r="U39" i="40"/>
  <c r="O25" i="17"/>
  <c r="B25" i="30" s="1"/>
  <c r="O30" i="17"/>
  <c r="B30" i="30" s="1"/>
  <c r="O27" i="17"/>
  <c r="B27" i="30" s="1"/>
  <c r="O32" i="17"/>
  <c r="B32" i="30" s="1"/>
  <c r="O21" i="17"/>
  <c r="B21" i="30" s="1"/>
  <c r="O26" i="17"/>
  <c r="B26" i="30" s="1"/>
  <c r="O23" i="17"/>
  <c r="B23" i="30" s="1"/>
  <c r="O28" i="17"/>
  <c r="B28" i="30" s="1"/>
  <c r="O17" i="17"/>
  <c r="B17" i="30" s="1"/>
  <c r="O6" i="17"/>
  <c r="B6" i="30" s="1"/>
  <c r="O31" i="17"/>
  <c r="B31" i="30" s="1"/>
  <c r="O20" i="17"/>
  <c r="B20" i="30" s="1"/>
  <c r="O9" i="17"/>
  <c r="B9" i="30" s="1"/>
  <c r="O14" i="17"/>
  <c r="B14" i="30" s="1"/>
  <c r="O11" i="17"/>
  <c r="B11" i="30" s="1"/>
  <c r="O16" i="17"/>
  <c r="B16" i="30" s="1"/>
  <c r="O5" i="17"/>
  <c r="B5" i="30" s="1"/>
  <c r="O10" i="17"/>
  <c r="B10" i="30" s="1"/>
  <c r="O7" i="17"/>
  <c r="B7" i="30" s="1"/>
  <c r="O12" i="17"/>
  <c r="B12" i="30" s="1"/>
  <c r="O33" i="17"/>
  <c r="B33" i="30" s="1"/>
  <c r="O22" i="17"/>
  <c r="B22" i="30" s="1"/>
  <c r="O19" i="17"/>
  <c r="B19" i="30" s="1"/>
  <c r="O8" i="17"/>
  <c r="B8" i="30" s="1"/>
  <c r="O13" i="17"/>
  <c r="B13" i="30" s="1"/>
  <c r="O3" i="17"/>
  <c r="B3" i="30" s="1"/>
  <c r="O35" i="17"/>
  <c r="B35" i="30" s="1"/>
  <c r="O24" i="17"/>
  <c r="B24" i="30" s="1"/>
  <c r="O29" i="17"/>
  <c r="B29" i="30" s="1"/>
  <c r="O18" i="17"/>
  <c r="B18" i="30" s="1"/>
  <c r="O34" i="17"/>
  <c r="B34" i="30" s="1"/>
  <c r="O15" i="17"/>
  <c r="B15" i="30" s="1"/>
  <c r="O4" i="17"/>
  <c r="B4" i="30" s="1"/>
  <c r="AD39" i="43"/>
  <c r="AG38" i="43"/>
  <c r="AD38" i="37"/>
  <c r="AD39" i="37"/>
  <c r="AC38" i="37"/>
  <c r="AH13" i="43"/>
  <c r="AH19" i="43"/>
  <c r="AH23" i="43"/>
  <c r="AH9" i="43"/>
  <c r="I39" i="43"/>
  <c r="AH7" i="39"/>
  <c r="AH15" i="39"/>
  <c r="AH35" i="39"/>
  <c r="AH21" i="39"/>
  <c r="AI4" i="17"/>
  <c r="B4" i="48" s="1"/>
  <c r="C4" i="48" s="1"/>
  <c r="D4" i="48" s="1"/>
  <c r="AI8" i="17"/>
  <c r="B8" i="48" s="1"/>
  <c r="C8" i="48" s="1"/>
  <c r="D8" i="48" s="1"/>
  <c r="AI12" i="17"/>
  <c r="B12" i="48" s="1"/>
  <c r="C12" i="48" s="1"/>
  <c r="D12" i="48" s="1"/>
  <c r="AI16" i="17"/>
  <c r="B16" i="48" s="1"/>
  <c r="C16" i="48" s="1"/>
  <c r="D16" i="48" s="1"/>
  <c r="AI20" i="17"/>
  <c r="B20" i="48" s="1"/>
  <c r="C20" i="48" s="1"/>
  <c r="D20" i="48" s="1"/>
  <c r="AI24" i="17"/>
  <c r="B24" i="48" s="1"/>
  <c r="C24" i="48" s="1"/>
  <c r="D24" i="48" s="1"/>
  <c r="AI28" i="17"/>
  <c r="B28" i="48" s="1"/>
  <c r="C28" i="48" s="1"/>
  <c r="D28" i="48" s="1"/>
  <c r="AI32" i="17"/>
  <c r="B32" i="48" s="1"/>
  <c r="C32" i="48" s="1"/>
  <c r="D32" i="48" s="1"/>
  <c r="AI3" i="17"/>
  <c r="B3" i="48" s="1"/>
  <c r="C3" i="48" s="1"/>
  <c r="D3" i="48" s="1"/>
  <c r="AI5" i="17"/>
  <c r="B5" i="48" s="1"/>
  <c r="C5" i="48" s="1"/>
  <c r="D5" i="48" s="1"/>
  <c r="AI9" i="17"/>
  <c r="B9" i="48" s="1"/>
  <c r="C9" i="48" s="1"/>
  <c r="D9" i="48" s="1"/>
  <c r="AI13" i="17"/>
  <c r="B13" i="48" s="1"/>
  <c r="C13" i="48" s="1"/>
  <c r="D13" i="48" s="1"/>
  <c r="AI17" i="17"/>
  <c r="B17" i="48" s="1"/>
  <c r="C17" i="48" s="1"/>
  <c r="D17" i="48" s="1"/>
  <c r="AI21" i="17"/>
  <c r="B21" i="48" s="1"/>
  <c r="C21" i="48" s="1"/>
  <c r="D21" i="48" s="1"/>
  <c r="AI25" i="17"/>
  <c r="B25" i="48" s="1"/>
  <c r="C25" i="48" s="1"/>
  <c r="D25" i="48" s="1"/>
  <c r="AI29" i="17"/>
  <c r="B29" i="48" s="1"/>
  <c r="C29" i="48" s="1"/>
  <c r="D29" i="48" s="1"/>
  <c r="AI33" i="17"/>
  <c r="B33" i="48" s="1"/>
  <c r="C33" i="48" s="1"/>
  <c r="D33" i="48" s="1"/>
  <c r="AI6" i="17"/>
  <c r="B6" i="48" s="1"/>
  <c r="C6" i="48" s="1"/>
  <c r="D6" i="48" s="1"/>
  <c r="AI10" i="17"/>
  <c r="B10" i="48" s="1"/>
  <c r="C10" i="48" s="1"/>
  <c r="D10" i="48" s="1"/>
  <c r="AI14" i="17"/>
  <c r="B14" i="48" s="1"/>
  <c r="C14" i="48" s="1"/>
  <c r="D14" i="48" s="1"/>
  <c r="AI18" i="17"/>
  <c r="B18" i="48" s="1"/>
  <c r="C18" i="48" s="1"/>
  <c r="D18" i="48" s="1"/>
  <c r="AI22" i="17"/>
  <c r="B22" i="48" s="1"/>
  <c r="C22" i="48" s="1"/>
  <c r="D22" i="48" s="1"/>
  <c r="AI26" i="17"/>
  <c r="B26" i="48" s="1"/>
  <c r="C26" i="48" s="1"/>
  <c r="D26" i="48" s="1"/>
  <c r="AI30" i="17"/>
  <c r="B30" i="48" s="1"/>
  <c r="C30" i="48" s="1"/>
  <c r="D30" i="48" s="1"/>
  <c r="AI34" i="17"/>
  <c r="B34" i="48" s="1"/>
  <c r="C34" i="48" s="1"/>
  <c r="D34" i="48" s="1"/>
  <c r="AI11" i="17"/>
  <c r="B11" i="48" s="1"/>
  <c r="C11" i="48" s="1"/>
  <c r="D11" i="48" s="1"/>
  <c r="AI19" i="17"/>
  <c r="B19" i="48" s="1"/>
  <c r="C19" i="48" s="1"/>
  <c r="D19" i="48" s="1"/>
  <c r="AI27" i="17"/>
  <c r="B27" i="48" s="1"/>
  <c r="C27" i="48" s="1"/>
  <c r="D27" i="48" s="1"/>
  <c r="AI35" i="17"/>
  <c r="B35" i="48" s="1"/>
  <c r="C35" i="48" s="1"/>
  <c r="D35" i="48" s="1"/>
  <c r="AI7" i="17"/>
  <c r="B7" i="48" s="1"/>
  <c r="C7" i="48" s="1"/>
  <c r="D7" i="48" s="1"/>
  <c r="AI15" i="17"/>
  <c r="B15" i="48" s="1"/>
  <c r="C15" i="48" s="1"/>
  <c r="D15" i="48" s="1"/>
  <c r="AI23" i="17"/>
  <c r="B23" i="48" s="1"/>
  <c r="C23" i="48" s="1"/>
  <c r="D23" i="48" s="1"/>
  <c r="AI31" i="17"/>
  <c r="B31" i="48" s="1"/>
  <c r="C31" i="48" s="1"/>
  <c r="D31" i="48" s="1"/>
  <c r="AH27" i="43"/>
  <c r="O38" i="41"/>
  <c r="J39" i="41"/>
  <c r="I38" i="41"/>
  <c r="AH31" i="39"/>
  <c r="Q38" i="39"/>
  <c r="AH33" i="39"/>
  <c r="AH25" i="39"/>
  <c r="L38" i="38"/>
  <c r="AH28" i="41"/>
  <c r="AH32" i="41"/>
  <c r="AH34" i="41"/>
  <c r="AD39" i="41"/>
  <c r="AH30" i="41"/>
  <c r="M38" i="42"/>
  <c r="AH28" i="40"/>
  <c r="R39" i="40"/>
  <c r="AH30" i="40"/>
  <c r="AH33" i="40"/>
  <c r="AH31" i="43"/>
  <c r="L39" i="40"/>
  <c r="J38" i="43"/>
  <c r="AH21" i="37"/>
  <c r="I38" i="39"/>
  <c r="AH17" i="39"/>
  <c r="AH26" i="38"/>
  <c r="AH17" i="41"/>
  <c r="AG11" i="42"/>
  <c r="AG15" i="42"/>
  <c r="AG19" i="42"/>
  <c r="AH18" i="44"/>
  <c r="AH15" i="44"/>
  <c r="AH8" i="40"/>
  <c r="AH10" i="40"/>
  <c r="AH12" i="40"/>
  <c r="AH14" i="40"/>
  <c r="AH16" i="40"/>
  <c r="I38" i="42"/>
  <c r="I38" i="40"/>
  <c r="I39" i="37"/>
  <c r="H39" i="43"/>
  <c r="AH7" i="43"/>
  <c r="AH17" i="43"/>
  <c r="L38" i="43"/>
  <c r="H38" i="43"/>
  <c r="AH13" i="37"/>
  <c r="AH24" i="40"/>
  <c r="K38" i="40"/>
  <c r="AH22" i="40"/>
  <c r="AH26" i="40"/>
  <c r="AH29" i="40"/>
  <c r="AH31" i="40"/>
  <c r="J39" i="40"/>
  <c r="AH14" i="44"/>
  <c r="K38" i="44"/>
  <c r="O38" i="44"/>
  <c r="AG27" i="42"/>
  <c r="J38" i="42"/>
  <c r="N38" i="42"/>
  <c r="AH22" i="41"/>
  <c r="AH15" i="41"/>
  <c r="AH18" i="41"/>
  <c r="AH20" i="41"/>
  <c r="AH14" i="38"/>
  <c r="N38" i="38"/>
  <c r="P39" i="38"/>
  <c r="M38" i="38"/>
  <c r="O38" i="38"/>
  <c r="AH9" i="39"/>
  <c r="AH13" i="39"/>
  <c r="AG25" i="42"/>
  <c r="AH16" i="38"/>
  <c r="L39" i="38"/>
  <c r="J39" i="37"/>
  <c r="AH33" i="37"/>
  <c r="AH19" i="37"/>
  <c r="AH31" i="37"/>
  <c r="AH35" i="37"/>
  <c r="AK40" i="40"/>
  <c r="AH17" i="40"/>
  <c r="AH19" i="40"/>
  <c r="AH21" i="40"/>
  <c r="AH23" i="40"/>
  <c r="AH25" i="40"/>
  <c r="AH27" i="40"/>
  <c r="AH22" i="44"/>
  <c r="AH30" i="44"/>
  <c r="S38" i="44"/>
  <c r="W38" i="44"/>
  <c r="AK40" i="44"/>
  <c r="AK39" i="44"/>
  <c r="AJ40" i="42"/>
  <c r="AJ39" i="42"/>
  <c r="AG21" i="42"/>
  <c r="AH21" i="41"/>
  <c r="AH23" i="41"/>
  <c r="AH25" i="41"/>
  <c r="AH27" i="41"/>
  <c r="AH29" i="41"/>
  <c r="AH31" i="41"/>
  <c r="AH33" i="41"/>
  <c r="AH35" i="41"/>
  <c r="S38" i="41"/>
  <c r="W38" i="41"/>
  <c r="AA38" i="41"/>
  <c r="AE38" i="41"/>
  <c r="AK40" i="41"/>
  <c r="AK40" i="39"/>
  <c r="AK39" i="39"/>
  <c r="AH19" i="39"/>
  <c r="AH23" i="39"/>
  <c r="AH29" i="39"/>
  <c r="K38" i="39"/>
  <c r="O38" i="39"/>
  <c r="S38" i="39"/>
  <c r="AK40" i="38"/>
  <c r="AH20" i="38"/>
  <c r="AH24" i="38"/>
  <c r="AH28" i="38"/>
  <c r="R39" i="38"/>
  <c r="T39" i="38"/>
  <c r="X38" i="38"/>
  <c r="Q38" i="38"/>
  <c r="S38" i="38"/>
  <c r="U38" i="38"/>
  <c r="Y38" i="38"/>
  <c r="V39" i="40"/>
  <c r="AK40" i="43"/>
  <c r="AH27" i="39"/>
  <c r="AH27" i="37"/>
  <c r="AH25" i="37"/>
  <c r="Q38" i="37"/>
  <c r="AK40" i="37"/>
  <c r="N39" i="37"/>
  <c r="M38" i="37"/>
  <c r="AH11" i="37"/>
  <c r="AH15" i="37"/>
  <c r="AH29" i="37"/>
  <c r="O38" i="37"/>
  <c r="AH5" i="37"/>
  <c r="AI7" i="37"/>
  <c r="L39" i="37"/>
  <c r="AH23" i="37"/>
  <c r="AH17" i="37"/>
  <c r="G38" i="37"/>
  <c r="I38" i="37"/>
  <c r="K38" i="37"/>
  <c r="G37" i="37"/>
  <c r="K1" i="40"/>
  <c r="F1" i="43"/>
  <c r="F1" i="44" s="1"/>
  <c r="F1" i="42" s="1"/>
  <c r="F1" i="41" s="1"/>
  <c r="F1" i="38" s="1"/>
  <c r="F1" i="39" s="1"/>
  <c r="AI9" i="37"/>
  <c r="H38" i="39"/>
  <c r="L38" i="39"/>
  <c r="P38" i="39"/>
  <c r="T38" i="39"/>
  <c r="X38" i="39"/>
  <c r="AB38" i="39"/>
  <c r="AG38" i="39"/>
  <c r="AF38" i="39"/>
  <c r="AH7" i="38"/>
  <c r="AH9" i="38"/>
  <c r="AH11" i="38"/>
  <c r="AH13" i="38"/>
  <c r="AH15" i="38"/>
  <c r="AH17" i="38"/>
  <c r="AH19" i="38"/>
  <c r="AH21" i="38"/>
  <c r="AH23" i="38"/>
  <c r="AH25" i="38"/>
  <c r="AH27" i="38"/>
  <c r="AH29" i="38"/>
  <c r="AH31" i="38"/>
  <c r="AH33" i="38"/>
  <c r="AH35" i="38"/>
  <c r="J38" i="38"/>
  <c r="R38" i="38"/>
  <c r="AB38" i="38"/>
  <c r="AF38" i="41"/>
  <c r="AH4" i="41"/>
  <c r="AH6" i="41"/>
  <c r="AH8" i="41"/>
  <c r="AH10" i="41"/>
  <c r="AH12" i="41"/>
  <c r="AH14" i="41"/>
  <c r="H38" i="41"/>
  <c r="L38" i="41"/>
  <c r="P38" i="41"/>
  <c r="T38" i="41"/>
  <c r="X38" i="41"/>
  <c r="AB38" i="41"/>
  <c r="AG38" i="41"/>
  <c r="AF39" i="41"/>
  <c r="AG29" i="42"/>
  <c r="AH13" i="44"/>
  <c r="AH17" i="44"/>
  <c r="AH21" i="44"/>
  <c r="AH25" i="44"/>
  <c r="AH29" i="44"/>
  <c r="AH33" i="44"/>
  <c r="H38" i="44"/>
  <c r="L38" i="44"/>
  <c r="P38" i="44"/>
  <c r="T38" i="44"/>
  <c r="X38" i="44"/>
  <c r="AB38" i="44"/>
  <c r="AG38" i="44"/>
  <c r="H38" i="40"/>
  <c r="L38" i="40"/>
  <c r="P38" i="40"/>
  <c r="T38" i="40"/>
  <c r="Y38" i="40"/>
  <c r="AC38" i="40"/>
  <c r="AG38" i="40"/>
  <c r="AH34" i="43"/>
  <c r="G38" i="43"/>
  <c r="I38" i="43"/>
  <c r="K38" i="43"/>
  <c r="M38" i="43"/>
  <c r="O38" i="43"/>
  <c r="Q38" i="43"/>
  <c r="S38" i="43"/>
  <c r="U38" i="43"/>
  <c r="W38" i="43"/>
  <c r="Y38" i="43"/>
  <c r="AA38" i="43"/>
  <c r="AC38" i="43"/>
  <c r="AE38" i="43"/>
  <c r="H38" i="37"/>
  <c r="L38" i="37"/>
  <c r="P38" i="37"/>
  <c r="T38" i="37"/>
  <c r="X38" i="37"/>
  <c r="AB38" i="37"/>
  <c r="G39" i="38"/>
  <c r="I39" i="38"/>
  <c r="K39" i="38"/>
  <c r="M39" i="38"/>
  <c r="O39" i="38"/>
  <c r="Q39" i="38"/>
  <c r="S39" i="38"/>
  <c r="U39" i="38"/>
  <c r="Y39" i="38"/>
  <c r="AA39" i="38"/>
  <c r="AC39" i="38"/>
  <c r="AE39" i="38"/>
  <c r="AG39" i="38"/>
  <c r="AH16" i="41"/>
  <c r="AG34" i="42"/>
  <c r="AG36" i="42"/>
  <c r="AH12" i="44"/>
  <c r="AH16" i="44"/>
  <c r="AH20" i="44"/>
  <c r="AH24" i="44"/>
  <c r="AH28" i="44"/>
  <c r="AH32" i="44"/>
  <c r="AH36" i="44"/>
  <c r="AF38" i="44"/>
  <c r="AH10" i="44"/>
  <c r="AH4" i="44"/>
  <c r="AH6" i="44"/>
  <c r="AH8" i="44"/>
  <c r="AH8" i="43"/>
  <c r="AH10" i="43"/>
  <c r="AH12" i="43"/>
  <c r="AH20" i="43"/>
  <c r="AH22" i="43"/>
  <c r="AH24" i="43"/>
  <c r="AH26" i="43"/>
  <c r="AH28" i="43"/>
  <c r="AH30" i="43"/>
  <c r="AH32" i="43"/>
  <c r="AH36" i="43"/>
  <c r="AH4" i="43"/>
  <c r="AH6" i="43"/>
  <c r="AH14" i="43"/>
  <c r="AH16" i="43"/>
  <c r="AH18" i="43"/>
  <c r="AG4" i="42"/>
  <c r="AG8" i="42"/>
  <c r="AG10" i="42"/>
  <c r="AG26" i="42"/>
  <c r="AG32" i="42"/>
  <c r="AG6" i="42"/>
  <c r="AG12" i="42"/>
  <c r="AG14" i="42"/>
  <c r="AG16" i="42"/>
  <c r="AG18" i="42"/>
  <c r="AG20" i="42"/>
  <c r="AG22" i="42"/>
  <c r="AG24" i="42"/>
  <c r="AG28" i="42"/>
  <c r="AG30" i="42"/>
  <c r="AH6" i="39"/>
  <c r="AH8" i="39"/>
  <c r="AH10" i="39"/>
  <c r="AH12" i="39"/>
  <c r="AH14" i="39"/>
  <c r="AH16" i="39"/>
  <c r="AH20" i="39"/>
  <c r="AH24" i="39"/>
  <c r="AH26" i="39"/>
  <c r="AH28" i="39"/>
  <c r="AH30" i="39"/>
  <c r="AH32" i="39"/>
  <c r="AH34" i="39"/>
  <c r="AH36" i="39"/>
  <c r="AH4" i="39"/>
  <c r="AH18" i="39"/>
  <c r="AH22" i="39"/>
  <c r="AH6" i="38"/>
  <c r="AH8" i="37"/>
  <c r="AH4" i="37"/>
  <c r="AH6" i="37"/>
  <c r="AH10" i="37"/>
  <c r="AH12" i="37"/>
  <c r="AH14" i="37"/>
  <c r="AH16" i="37"/>
  <c r="AH18" i="37"/>
  <c r="AH20" i="37"/>
  <c r="AH22" i="37"/>
  <c r="AH24" i="37"/>
  <c r="AH26" i="37"/>
  <c r="AH28" i="37"/>
  <c r="AH30" i="37"/>
  <c r="AH32" i="37"/>
  <c r="AH34" i="37"/>
  <c r="AH36" i="37"/>
  <c r="AJ5" i="12"/>
  <c r="AI5" i="12" s="1"/>
  <c r="AJ6" i="12"/>
  <c r="AH6" i="12" s="1"/>
  <c r="AJ7" i="12"/>
  <c r="AI7" i="12" s="1"/>
  <c r="H45" i="12"/>
  <c r="H40" i="12" s="1"/>
  <c r="I45" i="12"/>
  <c r="I40" i="12" s="1"/>
  <c r="J45" i="12"/>
  <c r="J40" i="12" s="1"/>
  <c r="K45" i="12"/>
  <c r="K40" i="12" s="1"/>
  <c r="L45" i="12"/>
  <c r="L40" i="12" s="1"/>
  <c r="M45" i="12"/>
  <c r="M40" i="12" s="1"/>
  <c r="N45" i="12"/>
  <c r="N40" i="12" s="1"/>
  <c r="O45" i="12"/>
  <c r="O40" i="12" s="1"/>
  <c r="P45" i="12"/>
  <c r="P40" i="12" s="1"/>
  <c r="Q45" i="12"/>
  <c r="Q40" i="12" s="1"/>
  <c r="R45" i="12"/>
  <c r="R40" i="12" s="1"/>
  <c r="S45" i="12"/>
  <c r="S40" i="12" s="1"/>
  <c r="T45" i="12"/>
  <c r="T40" i="12" s="1"/>
  <c r="U45" i="12"/>
  <c r="U40" i="12" s="1"/>
  <c r="V45" i="12"/>
  <c r="V40" i="12" s="1"/>
  <c r="W45" i="12"/>
  <c r="W40" i="12" s="1"/>
  <c r="X45" i="12"/>
  <c r="X40" i="12" s="1"/>
  <c r="Y45" i="12"/>
  <c r="Y40" i="12" s="1"/>
  <c r="Z45" i="12"/>
  <c r="Z40" i="12" s="1"/>
  <c r="AA45" i="12"/>
  <c r="AA40" i="12" s="1"/>
  <c r="AB45" i="12"/>
  <c r="AB40" i="12" s="1"/>
  <c r="AC45" i="12"/>
  <c r="AC40" i="12" s="1"/>
  <c r="AD45" i="12"/>
  <c r="AD40" i="12" s="1"/>
  <c r="G45" i="12"/>
  <c r="G40" i="12" s="1"/>
  <c r="AH38" i="12"/>
  <c r="AI38" i="12"/>
  <c r="AJ38" i="12"/>
  <c r="AH39" i="12"/>
  <c r="AI39" i="12"/>
  <c r="AJ39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J38" i="42" l="1"/>
  <c r="AK39" i="43"/>
  <c r="AK39" i="37"/>
  <c r="AK38" i="41"/>
  <c r="AK38" i="44"/>
  <c r="F42" i="44" s="1"/>
  <c r="AK39" i="41"/>
  <c r="AK39" i="40"/>
  <c r="AK38" i="43"/>
  <c r="AK38" i="40"/>
  <c r="F42" i="40" s="1"/>
  <c r="AK38" i="38"/>
  <c r="AK38" i="39"/>
  <c r="F42" i="39" s="1"/>
  <c r="AK38" i="37"/>
  <c r="F42" i="37" s="1"/>
  <c r="F42" i="42"/>
  <c r="AK39" i="38"/>
  <c r="F42" i="38" s="1"/>
  <c r="AI6" i="12"/>
  <c r="AK40" i="12"/>
  <c r="G37" i="43"/>
  <c r="G37" i="40"/>
  <c r="K1" i="44"/>
  <c r="AB38" i="12"/>
  <c r="Z38" i="12"/>
  <c r="X38" i="12"/>
  <c r="V38" i="12"/>
  <c r="T38" i="12"/>
  <c r="R38" i="12"/>
  <c r="P38" i="12"/>
  <c r="N38" i="12"/>
  <c r="L38" i="12"/>
  <c r="AH7" i="12"/>
  <c r="AH5" i="12"/>
  <c r="AD38" i="12"/>
  <c r="AC38" i="12"/>
  <c r="AA38" i="12"/>
  <c r="Y38" i="12"/>
  <c r="W38" i="12"/>
  <c r="U38" i="12"/>
  <c r="S38" i="12"/>
  <c r="Q38" i="12"/>
  <c r="O38" i="12"/>
  <c r="M38" i="12"/>
  <c r="K38" i="12"/>
  <c r="AD39" i="12"/>
  <c r="AB39" i="12"/>
  <c r="Z39" i="12"/>
  <c r="X39" i="12"/>
  <c r="V39" i="12"/>
  <c r="T39" i="12"/>
  <c r="R39" i="12"/>
  <c r="P39" i="12"/>
  <c r="N39" i="12"/>
  <c r="L39" i="12"/>
  <c r="AC39" i="12"/>
  <c r="AA39" i="12"/>
  <c r="Y39" i="12"/>
  <c r="W39" i="12"/>
  <c r="U39" i="12"/>
  <c r="S39" i="12"/>
  <c r="Q39" i="12"/>
  <c r="O39" i="12"/>
  <c r="M39" i="12"/>
  <c r="K39" i="12"/>
  <c r="G44" i="12"/>
  <c r="G43" i="12"/>
  <c r="G42" i="12"/>
  <c r="F42" i="43" l="1"/>
  <c r="F42" i="41"/>
  <c r="G37" i="44"/>
  <c r="K1" i="42"/>
  <c r="G39" i="12"/>
  <c r="J38" i="12"/>
  <c r="J39" i="12"/>
  <c r="H39" i="12"/>
  <c r="H38" i="12"/>
  <c r="I38" i="12"/>
  <c r="G38" i="12"/>
  <c r="I39" i="12"/>
  <c r="AK38" i="12" l="1"/>
  <c r="AK39" i="12"/>
  <c r="K1" i="41"/>
  <c r="G37" i="42"/>
  <c r="E14" i="12"/>
  <c r="F44" i="12" l="1"/>
  <c r="F44" i="37" s="1"/>
  <c r="F44" i="43" s="1"/>
  <c r="F44" i="40" s="1"/>
  <c r="F44" i="44" s="1"/>
  <c r="F44" i="42" s="1"/>
  <c r="F44" i="41" s="1"/>
  <c r="F42" i="12"/>
  <c r="K1" i="38"/>
  <c r="G37" i="41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2" i="12"/>
  <c r="D11" i="12"/>
  <c r="D13" i="12"/>
  <c r="D10" i="12"/>
  <c r="D9" i="12"/>
  <c r="D8" i="12"/>
  <c r="D7" i="12"/>
  <c r="D6" i="12"/>
  <c r="D5" i="12"/>
  <c r="D4" i="12"/>
  <c r="F44" i="38" l="1"/>
  <c r="G37" i="38"/>
  <c r="K1" i="39"/>
  <c r="G37" i="39" s="1"/>
  <c r="F44" i="39" l="1"/>
  <c r="D69" i="2" s="1"/>
  <c r="B69" i="2" s="1"/>
  <c r="AS5" i="12"/>
  <c r="AS6" i="12"/>
  <c r="AS7" i="12"/>
  <c r="AS8" i="12"/>
  <c r="AS9" i="12"/>
  <c r="AS10" i="12"/>
  <c r="AS11" i="12"/>
  <c r="AS12" i="12"/>
  <c r="AS13" i="12"/>
  <c r="AS14" i="12"/>
  <c r="AS15" i="12"/>
  <c r="AS16" i="12"/>
  <c r="AS17" i="12"/>
  <c r="AS18" i="12"/>
  <c r="AS19" i="12"/>
  <c r="AS20" i="12"/>
  <c r="AS21" i="12"/>
  <c r="AS22" i="12"/>
  <c r="AS23" i="12"/>
  <c r="AS24" i="12"/>
  <c r="AS25" i="12"/>
  <c r="AS26" i="12"/>
  <c r="AS27" i="12"/>
  <c r="AS28" i="12"/>
  <c r="AS29" i="12"/>
  <c r="AS30" i="12"/>
  <c r="AS31" i="12"/>
  <c r="AS32" i="12"/>
  <c r="AS33" i="12"/>
  <c r="AS34" i="12"/>
  <c r="AS35" i="12"/>
  <c r="AS36" i="12"/>
  <c r="AS4" i="12"/>
  <c r="AP5" i="12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4" i="12"/>
  <c r="AM5" i="12"/>
  <c r="AM6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4" i="12"/>
  <c r="E6" i="12" l="1"/>
  <c r="A1" i="31" l="1"/>
  <c r="A1" i="30"/>
  <c r="A1" i="29"/>
  <c r="A1" i="20"/>
  <c r="A1" i="18"/>
  <c r="B4" i="17" l="1"/>
  <c r="B5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E4" i="12" l="1"/>
  <c r="B3" i="17" l="1"/>
  <c r="C2" i="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3" i="12"/>
  <c r="E12" i="12"/>
  <c r="E11" i="12"/>
  <c r="E10" i="12"/>
  <c r="E9" i="12"/>
  <c r="E8" i="12"/>
  <c r="E7" i="12"/>
  <c r="B9" i="17" l="1"/>
  <c r="B8" i="17"/>
  <c r="B7" i="17"/>
  <c r="B23" i="17"/>
  <c r="B6" i="17"/>
  <c r="C4" i="2"/>
  <c r="C6" i="2"/>
  <c r="F6" i="12" s="1"/>
  <c r="C8" i="2"/>
  <c r="F7" i="12" s="1"/>
  <c r="C10" i="2"/>
  <c r="C12" i="2"/>
  <c r="C14" i="2"/>
  <c r="C16" i="2"/>
  <c r="C18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C56" i="2"/>
  <c r="C58" i="2"/>
  <c r="C60" i="2"/>
  <c r="C62" i="2"/>
  <c r="C64" i="2"/>
  <c r="C66" i="2"/>
  <c r="C28" i="17" a="1"/>
  <c r="C27" i="17" a="1"/>
  <c r="C11" i="17" a="1"/>
  <c r="C34" i="17" a="1"/>
  <c r="C23" i="17" a="1"/>
  <c r="C6" i="17" a="1"/>
  <c r="C3" i="17" a="1"/>
  <c r="C9" i="17" a="1"/>
  <c r="C20" i="17" a="1"/>
  <c r="C4" i="17" a="1"/>
  <c r="C31" i="17" a="1"/>
  <c r="C14" i="17" a="1"/>
  <c r="C7" i="17" a="1"/>
  <c r="C33" i="17" a="1"/>
  <c r="C21" i="17" a="1"/>
  <c r="C22" i="17" a="1"/>
  <c r="C17" i="17" a="1"/>
  <c r="C8" i="17" a="1"/>
  <c r="C25" i="17" a="1"/>
  <c r="C18" i="17" a="1"/>
  <c r="C19" i="17" a="1"/>
  <c r="C13" i="17" a="1"/>
  <c r="C26" i="17" a="1"/>
  <c r="C12" i="17" a="1"/>
  <c r="C29" i="17" a="1"/>
  <c r="C10" i="17" a="1"/>
  <c r="C15" i="17" a="1"/>
  <c r="C5" i="17" a="1"/>
  <c r="C24" i="17" a="1"/>
  <c r="C30" i="17" a="1"/>
  <c r="C16" i="17" a="1"/>
  <c r="C35" i="17" a="1"/>
  <c r="C32" i="17" a="1"/>
  <c r="F6" i="37" l="1"/>
  <c r="F6" i="43" s="1"/>
  <c r="F6" i="40" s="1"/>
  <c r="F6" i="44" s="1"/>
  <c r="F6" i="42" s="1"/>
  <c r="F6" i="41" s="1"/>
  <c r="D5" i="17"/>
  <c r="C3" i="17"/>
  <c r="B3" i="18" s="1"/>
  <c r="F7" i="37"/>
  <c r="F7" i="43" s="1"/>
  <c r="D6" i="17"/>
  <c r="C4" i="17"/>
  <c r="B4" i="18" s="1"/>
  <c r="C7" i="17"/>
  <c r="B7" i="18" s="1"/>
  <c r="C8" i="17"/>
  <c r="B8" i="18" s="1"/>
  <c r="C10" i="17"/>
  <c r="B10" i="18" s="1"/>
  <c r="C12" i="17"/>
  <c r="B12" i="18" s="1"/>
  <c r="C14" i="17"/>
  <c r="B14" i="18" s="1"/>
  <c r="C16" i="17"/>
  <c r="B16" i="18" s="1"/>
  <c r="C18" i="17"/>
  <c r="B18" i="18" s="1"/>
  <c r="C20" i="17"/>
  <c r="B20" i="18" s="1"/>
  <c r="C22" i="17"/>
  <c r="B22" i="18" s="1"/>
  <c r="C24" i="17"/>
  <c r="B24" i="18" s="1"/>
  <c r="C26" i="17"/>
  <c r="B26" i="18" s="1"/>
  <c r="C28" i="17"/>
  <c r="B28" i="18" s="1"/>
  <c r="C31" i="17"/>
  <c r="B31" i="18" s="1"/>
  <c r="C33" i="17"/>
  <c r="B33" i="18" s="1"/>
  <c r="C35" i="17"/>
  <c r="B35" i="18" s="1"/>
  <c r="C5" i="17"/>
  <c r="B5" i="18" s="1"/>
  <c r="C6" i="17"/>
  <c r="B6" i="18" s="1"/>
  <c r="C9" i="17"/>
  <c r="B9" i="18" s="1"/>
  <c r="C11" i="17"/>
  <c r="B11" i="18" s="1"/>
  <c r="C13" i="17"/>
  <c r="B13" i="18" s="1"/>
  <c r="C15" i="17"/>
  <c r="B15" i="18" s="1"/>
  <c r="C17" i="17"/>
  <c r="B17" i="18" s="1"/>
  <c r="C19" i="17"/>
  <c r="B19" i="18" s="1"/>
  <c r="C21" i="17"/>
  <c r="B21" i="18" s="1"/>
  <c r="C23" i="17"/>
  <c r="B23" i="18" s="1"/>
  <c r="C25" i="17"/>
  <c r="B25" i="18" s="1"/>
  <c r="C27" i="17"/>
  <c r="B27" i="18" s="1"/>
  <c r="C29" i="17"/>
  <c r="B29" i="18" s="1"/>
  <c r="C30" i="17"/>
  <c r="B30" i="18" s="1"/>
  <c r="C32" i="17"/>
  <c r="B32" i="18" s="1"/>
  <c r="C34" i="17"/>
  <c r="B34" i="18" s="1"/>
  <c r="E5" i="12"/>
  <c r="F5" i="12" s="1"/>
  <c r="F5" i="37" s="1"/>
  <c r="F5" i="43" s="1"/>
  <c r="F5" i="40" s="1"/>
  <c r="F5" i="44" s="1"/>
  <c r="F5" i="42" s="1"/>
  <c r="F5" i="41" s="1"/>
  <c r="F5" i="38" s="1"/>
  <c r="F5" i="39" s="1"/>
  <c r="AJ4" i="17" s="1"/>
  <c r="AJ8" i="12"/>
  <c r="AI8" i="12" s="1"/>
  <c r="AJ9" i="12"/>
  <c r="AI9" i="12" s="1"/>
  <c r="AJ10" i="12"/>
  <c r="AI10" i="12" s="1"/>
  <c r="AJ11" i="12"/>
  <c r="AI11" i="12" s="1"/>
  <c r="AJ12" i="12"/>
  <c r="AI12" i="12" s="1"/>
  <c r="AJ13" i="12"/>
  <c r="AI13" i="12" s="1"/>
  <c r="AJ14" i="12"/>
  <c r="AI14" i="12" s="1"/>
  <c r="AJ15" i="12"/>
  <c r="AI15" i="12" s="1"/>
  <c r="AJ16" i="12"/>
  <c r="AI16" i="12" s="1"/>
  <c r="AJ17" i="12"/>
  <c r="AI17" i="12" s="1"/>
  <c r="AJ18" i="12"/>
  <c r="AI18" i="12" s="1"/>
  <c r="AJ19" i="12"/>
  <c r="AI19" i="12" s="1"/>
  <c r="AJ20" i="12"/>
  <c r="AH20" i="12" s="1"/>
  <c r="AJ21" i="12"/>
  <c r="AI21" i="12" s="1"/>
  <c r="AJ22" i="12"/>
  <c r="AI22" i="12" s="1"/>
  <c r="AJ23" i="12"/>
  <c r="AI23" i="12" s="1"/>
  <c r="AJ24" i="12"/>
  <c r="AI24" i="12" s="1"/>
  <c r="AJ25" i="12"/>
  <c r="AI25" i="12" s="1"/>
  <c r="AJ26" i="12"/>
  <c r="AH26" i="12" s="1"/>
  <c r="AJ27" i="12"/>
  <c r="AI27" i="12" s="1"/>
  <c r="AJ28" i="12"/>
  <c r="AI28" i="12" s="1"/>
  <c r="AJ29" i="12"/>
  <c r="AI29" i="12" s="1"/>
  <c r="AJ30" i="12"/>
  <c r="AI30" i="12" s="1"/>
  <c r="AJ31" i="12"/>
  <c r="AH31" i="12" s="1"/>
  <c r="AJ32" i="12"/>
  <c r="AI32" i="12" s="1"/>
  <c r="AJ33" i="12"/>
  <c r="AI33" i="12" s="1"/>
  <c r="AJ34" i="12"/>
  <c r="AH34" i="12" s="1"/>
  <c r="AJ35" i="12"/>
  <c r="AI35" i="12" s="1"/>
  <c r="AJ36" i="12"/>
  <c r="AI36" i="12" s="1"/>
  <c r="F6" i="38" l="1"/>
  <c r="F6" i="39" s="1"/>
  <c r="AB5" i="17"/>
  <c r="F7" i="40"/>
  <c r="F7" i="44" s="1"/>
  <c r="L6" i="17"/>
  <c r="C34" i="30"/>
  <c r="D34" i="30" s="1"/>
  <c r="C13" i="18"/>
  <c r="D13" i="18" s="1"/>
  <c r="C11" i="18"/>
  <c r="D11" i="18" s="1"/>
  <c r="C12" i="18"/>
  <c r="D12" i="18" s="1"/>
  <c r="C15" i="30"/>
  <c r="D15" i="30" s="1"/>
  <c r="C3" i="30"/>
  <c r="D3" i="30" s="1"/>
  <c r="C31" i="20"/>
  <c r="D31" i="20" s="1"/>
  <c r="C21" i="20"/>
  <c r="D21" i="20" s="1"/>
  <c r="C17" i="20"/>
  <c r="D17" i="20" s="1"/>
  <c r="C32" i="31"/>
  <c r="D32" i="31" s="1"/>
  <c r="C17" i="29"/>
  <c r="D17" i="29" s="1"/>
  <c r="C22" i="30"/>
  <c r="D22" i="30" s="1"/>
  <c r="C12" i="30"/>
  <c r="D12" i="30" s="1"/>
  <c r="C20" i="30"/>
  <c r="D20" i="30" s="1"/>
  <c r="C33" i="20"/>
  <c r="D33" i="20" s="1"/>
  <c r="C26" i="29"/>
  <c r="D26" i="29" s="1"/>
  <c r="C8" i="18"/>
  <c r="D8" i="18" s="1"/>
  <c r="C24" i="18"/>
  <c r="D24" i="18" s="1"/>
  <c r="C18" i="18"/>
  <c r="D18" i="18" s="1"/>
  <c r="C14" i="18"/>
  <c r="D14" i="18" s="1"/>
  <c r="C3" i="20"/>
  <c r="D3" i="20" s="1"/>
  <c r="C16" i="18"/>
  <c r="D16" i="18" s="1"/>
  <c r="C31" i="18"/>
  <c r="D31" i="18" s="1"/>
  <c r="C25" i="18"/>
  <c r="D25" i="18" s="1"/>
  <c r="C27" i="18"/>
  <c r="D27" i="18" s="1"/>
  <c r="C25" i="30"/>
  <c r="D25" i="30" s="1"/>
  <c r="C4" i="29"/>
  <c r="D4" i="29" s="1"/>
  <c r="C12" i="29"/>
  <c r="D12" i="29" s="1"/>
  <c r="C35" i="31"/>
  <c r="D35" i="31" s="1"/>
  <c r="C12" i="31"/>
  <c r="D12" i="31" s="1"/>
  <c r="C6" i="29"/>
  <c r="D6" i="29" s="1"/>
  <c r="C7" i="30"/>
  <c r="D7" i="30" s="1"/>
  <c r="C5" i="20"/>
  <c r="D5" i="20" s="1"/>
  <c r="C4" i="20"/>
  <c r="D4" i="20" s="1"/>
  <c r="C17" i="30"/>
  <c r="D17" i="30" s="1"/>
  <c r="C19" i="20"/>
  <c r="D19" i="20" s="1"/>
  <c r="C12" i="20"/>
  <c r="D12" i="20" s="1"/>
  <c r="C8" i="30"/>
  <c r="D8" i="30" s="1"/>
  <c r="C31" i="29"/>
  <c r="D31" i="29" s="1"/>
  <c r="C30" i="31"/>
  <c r="D30" i="31" s="1"/>
  <c r="C24" i="30"/>
  <c r="D24" i="30" s="1"/>
  <c r="C16" i="20"/>
  <c r="D16" i="20" s="1"/>
  <c r="C13" i="29"/>
  <c r="D13" i="29" s="1"/>
  <c r="C22" i="31"/>
  <c r="D22" i="31" s="1"/>
  <c r="C31" i="30"/>
  <c r="D31" i="30" s="1"/>
  <c r="C27" i="20"/>
  <c r="D27" i="20" s="1"/>
  <c r="C32" i="18"/>
  <c r="D32" i="18" s="1"/>
  <c r="C17" i="18"/>
  <c r="D17" i="18" s="1"/>
  <c r="C20" i="18"/>
  <c r="D20" i="18" s="1"/>
  <c r="C23" i="18"/>
  <c r="D23" i="18" s="1"/>
  <c r="C13" i="30"/>
  <c r="D13" i="30" s="1"/>
  <c r="C22" i="20"/>
  <c r="D22" i="20" s="1"/>
  <c r="C7" i="29"/>
  <c r="D7" i="29" s="1"/>
  <c r="C11" i="30"/>
  <c r="D11" i="30" s="1"/>
  <c r="C20" i="20"/>
  <c r="D20" i="20" s="1"/>
  <c r="C19" i="31"/>
  <c r="D19" i="31" s="1"/>
  <c r="C6" i="20"/>
  <c r="D6" i="20" s="1"/>
  <c r="C18" i="30"/>
  <c r="D18" i="30" s="1"/>
  <c r="C33" i="30"/>
  <c r="D33" i="30" s="1"/>
  <c r="C11" i="20"/>
  <c r="D11" i="20" s="1"/>
  <c r="C33" i="31"/>
  <c r="D33" i="31" s="1"/>
  <c r="C29" i="30"/>
  <c r="D29" i="30" s="1"/>
  <c r="C8" i="31"/>
  <c r="D8" i="31" s="1"/>
  <c r="C11" i="29"/>
  <c r="D11" i="29" s="1"/>
  <c r="C32" i="29"/>
  <c r="D32" i="29" s="1"/>
  <c r="C6" i="31"/>
  <c r="D6" i="31" s="1"/>
  <c r="C16" i="29"/>
  <c r="D16" i="29" s="1"/>
  <c r="C7" i="31"/>
  <c r="D7" i="31" s="1"/>
  <c r="C20" i="31"/>
  <c r="D20" i="31" s="1"/>
  <c r="C15" i="20"/>
  <c r="D15" i="20" s="1"/>
  <c r="C24" i="29"/>
  <c r="D24" i="29" s="1"/>
  <c r="C6" i="30"/>
  <c r="D6" i="30" s="1"/>
  <c r="C28" i="29"/>
  <c r="D28" i="29" s="1"/>
  <c r="C20" i="29"/>
  <c r="D20" i="29" s="1"/>
  <c r="C26" i="31"/>
  <c r="D26" i="31" s="1"/>
  <c r="C35" i="30"/>
  <c r="D35" i="30" s="1"/>
  <c r="C21" i="31"/>
  <c r="D21" i="31" s="1"/>
  <c r="C18" i="31"/>
  <c r="D18" i="31" s="1"/>
  <c r="C30" i="29"/>
  <c r="D30" i="29" s="1"/>
  <c r="C5" i="30"/>
  <c r="D5" i="30" s="1"/>
  <c r="C18" i="20"/>
  <c r="D18" i="20" s="1"/>
  <c r="C33" i="18"/>
  <c r="D33" i="18" s="1"/>
  <c r="C4" i="18"/>
  <c r="D4" i="18" s="1"/>
  <c r="C26" i="18"/>
  <c r="D26" i="18" s="1"/>
  <c r="C15" i="18"/>
  <c r="D15" i="18" s="1"/>
  <c r="C3" i="29"/>
  <c r="D3" i="29" s="1"/>
  <c r="C13" i="31"/>
  <c r="D13" i="31" s="1"/>
  <c r="C34" i="18"/>
  <c r="D34" i="18" s="1"/>
  <c r="C5" i="18"/>
  <c r="D5" i="18" s="1"/>
  <c r="C30" i="18"/>
  <c r="D30" i="18" s="1"/>
  <c r="C35" i="18"/>
  <c r="D35" i="18" s="1"/>
  <c r="C19" i="18"/>
  <c r="D19" i="18" s="1"/>
  <c r="C7" i="18"/>
  <c r="D7" i="18" s="1"/>
  <c r="C15" i="31"/>
  <c r="D15" i="31" s="1"/>
  <c r="C21" i="30"/>
  <c r="D21" i="30" s="1"/>
  <c r="C25" i="31"/>
  <c r="D25" i="31" s="1"/>
  <c r="C35" i="20"/>
  <c r="D35" i="20" s="1"/>
  <c r="C27" i="30"/>
  <c r="D27" i="30" s="1"/>
  <c r="C32" i="30"/>
  <c r="D32" i="30" s="1"/>
  <c r="C14" i="29"/>
  <c r="D14" i="29" s="1"/>
  <c r="C34" i="20"/>
  <c r="D34" i="20" s="1"/>
  <c r="C9" i="31"/>
  <c r="D9" i="31" s="1"/>
  <c r="C10" i="31"/>
  <c r="D10" i="31" s="1"/>
  <c r="C35" i="29"/>
  <c r="D35" i="29" s="1"/>
  <c r="C31" i="31"/>
  <c r="D31" i="31" s="1"/>
  <c r="C29" i="29"/>
  <c r="D29" i="29" s="1"/>
  <c r="C3" i="31"/>
  <c r="D3" i="31" s="1"/>
  <c r="C23" i="31"/>
  <c r="D23" i="31" s="1"/>
  <c r="C10" i="30"/>
  <c r="D10" i="30" s="1"/>
  <c r="C26" i="20"/>
  <c r="D26" i="20" s="1"/>
  <c r="C10" i="29"/>
  <c r="D10" i="29" s="1"/>
  <c r="C19" i="29"/>
  <c r="D19" i="29" s="1"/>
  <c r="C13" i="20"/>
  <c r="D13" i="20" s="1"/>
  <c r="C21" i="29"/>
  <c r="D21" i="29" s="1"/>
  <c r="C14" i="31"/>
  <c r="D14" i="31" s="1"/>
  <c r="C30" i="20"/>
  <c r="D30" i="20" s="1"/>
  <c r="C29" i="31"/>
  <c r="D29" i="31" s="1"/>
  <c r="C29" i="20"/>
  <c r="D29" i="20" s="1"/>
  <c r="C33" i="29"/>
  <c r="D33" i="29" s="1"/>
  <c r="C30" i="30"/>
  <c r="D30" i="30" s="1"/>
  <c r="C8" i="29"/>
  <c r="D8" i="29" s="1"/>
  <c r="C9" i="29"/>
  <c r="D9" i="29" s="1"/>
  <c r="C7" i="20"/>
  <c r="D7" i="20" s="1"/>
  <c r="C11" i="31"/>
  <c r="D11" i="31" s="1"/>
  <c r="C4" i="30"/>
  <c r="D4" i="30" s="1"/>
  <c r="C28" i="31"/>
  <c r="D28" i="31" s="1"/>
  <c r="C22" i="18"/>
  <c r="D22" i="18" s="1"/>
  <c r="C29" i="18"/>
  <c r="D29" i="18" s="1"/>
  <c r="C6" i="18"/>
  <c r="D6" i="18" s="1"/>
  <c r="C32" i="20"/>
  <c r="D32" i="20" s="1"/>
  <c r="C23" i="20"/>
  <c r="D23" i="20" s="1"/>
  <c r="C24" i="31"/>
  <c r="D24" i="31" s="1"/>
  <c r="C17" i="31"/>
  <c r="D17" i="31" s="1"/>
  <c r="C4" i="31"/>
  <c r="D4" i="31" s="1"/>
  <c r="C22" i="29"/>
  <c r="D22" i="29" s="1"/>
  <c r="C27" i="31"/>
  <c r="D27" i="31" s="1"/>
  <c r="C23" i="30"/>
  <c r="D23" i="30" s="1"/>
  <c r="C16" i="30"/>
  <c r="D16" i="30" s="1"/>
  <c r="C34" i="29"/>
  <c r="D34" i="29" s="1"/>
  <c r="C27" i="29"/>
  <c r="D27" i="29" s="1"/>
  <c r="C25" i="20"/>
  <c r="D25" i="20" s="1"/>
  <c r="C24" i="20"/>
  <c r="D24" i="20" s="1"/>
  <c r="C23" i="29"/>
  <c r="D23" i="29" s="1"/>
  <c r="C14" i="30"/>
  <c r="D14" i="30" s="1"/>
  <c r="C14" i="20"/>
  <c r="D14" i="20" s="1"/>
  <c r="C5" i="29"/>
  <c r="D5" i="29" s="1"/>
  <c r="C18" i="29"/>
  <c r="D18" i="29" s="1"/>
  <c r="C34" i="31"/>
  <c r="D34" i="31" s="1"/>
  <c r="C9" i="30"/>
  <c r="D9" i="30" s="1"/>
  <c r="C28" i="30"/>
  <c r="D28" i="30" s="1"/>
  <c r="C16" i="31"/>
  <c r="D16" i="31" s="1"/>
  <c r="C19" i="30"/>
  <c r="D19" i="30" s="1"/>
  <c r="C15" i="29"/>
  <c r="D15" i="29" s="1"/>
  <c r="C28" i="20"/>
  <c r="D28" i="20" s="1"/>
  <c r="C10" i="20"/>
  <c r="D10" i="20" s="1"/>
  <c r="C9" i="20"/>
  <c r="D9" i="20" s="1"/>
  <c r="C5" i="31"/>
  <c r="D5" i="31" s="1"/>
  <c r="C8" i="20"/>
  <c r="D8" i="20" s="1"/>
  <c r="C25" i="29"/>
  <c r="D25" i="29" s="1"/>
  <c r="C26" i="30"/>
  <c r="D26" i="30" s="1"/>
  <c r="AH21" i="12"/>
  <c r="F21" i="12" s="1"/>
  <c r="F21" i="37" s="1"/>
  <c r="AH25" i="12"/>
  <c r="F25" i="12" s="1"/>
  <c r="F25" i="37" s="1"/>
  <c r="AH23" i="12"/>
  <c r="F23" i="12" s="1"/>
  <c r="F23" i="37" s="1"/>
  <c r="C9" i="18"/>
  <c r="D9" i="18" s="1"/>
  <c r="AH33" i="12"/>
  <c r="F33" i="12" s="1"/>
  <c r="F33" i="37" s="1"/>
  <c r="AI31" i="12"/>
  <c r="F31" i="12" s="1"/>
  <c r="F31" i="37" s="1"/>
  <c r="AH13" i="12"/>
  <c r="F13" i="12" s="1"/>
  <c r="F13" i="37" s="1"/>
  <c r="AH9" i="12"/>
  <c r="F9" i="12" s="1"/>
  <c r="F9" i="37" s="1"/>
  <c r="AH24" i="12"/>
  <c r="F24" i="12" s="1"/>
  <c r="F24" i="37" s="1"/>
  <c r="AH22" i="12"/>
  <c r="F22" i="12" s="1"/>
  <c r="AH35" i="12"/>
  <c r="F35" i="12" s="1"/>
  <c r="F35" i="37" s="1"/>
  <c r="AH27" i="12"/>
  <c r="F27" i="12" s="1"/>
  <c r="F27" i="37" s="1"/>
  <c r="AH15" i="12"/>
  <c r="F15" i="12" s="1"/>
  <c r="F15" i="37" s="1"/>
  <c r="AH11" i="12"/>
  <c r="F11" i="12" s="1"/>
  <c r="AH32" i="12"/>
  <c r="F32" i="12" s="1"/>
  <c r="F32" i="37" s="1"/>
  <c r="AH30" i="12"/>
  <c r="F30" i="12" s="1"/>
  <c r="F30" i="37" s="1"/>
  <c r="AH10" i="12"/>
  <c r="F10" i="12" s="1"/>
  <c r="F10" i="37" s="1"/>
  <c r="AI34" i="12"/>
  <c r="F34" i="12" s="1"/>
  <c r="F34" i="37" s="1"/>
  <c r="AH36" i="12"/>
  <c r="F36" i="12" s="1"/>
  <c r="F36" i="37" s="1"/>
  <c r="AH28" i="12"/>
  <c r="F28" i="12" s="1"/>
  <c r="F28" i="37" s="1"/>
  <c r="AH14" i="12"/>
  <c r="F14" i="12" s="1"/>
  <c r="AI20" i="12"/>
  <c r="F20" i="12" s="1"/>
  <c r="F20" i="37" s="1"/>
  <c r="AI26" i="12"/>
  <c r="F26" i="12" s="1"/>
  <c r="F26" i="37" s="1"/>
  <c r="AH19" i="12"/>
  <c r="F19" i="12" s="1"/>
  <c r="F19" i="37" s="1"/>
  <c r="AH29" i="12"/>
  <c r="F29" i="12" s="1"/>
  <c r="AH18" i="12"/>
  <c r="F18" i="12" s="1"/>
  <c r="F18" i="37" s="1"/>
  <c r="AH12" i="12"/>
  <c r="F12" i="12" s="1"/>
  <c r="F12" i="37" s="1"/>
  <c r="AH16" i="12"/>
  <c r="F16" i="12" s="1"/>
  <c r="F16" i="37" s="1"/>
  <c r="AH17" i="12"/>
  <c r="F17" i="12" s="1"/>
  <c r="F17" i="37" s="1"/>
  <c r="AH8" i="12"/>
  <c r="F8" i="12" s="1"/>
  <c r="F8" i="37" s="1"/>
  <c r="F7" i="42" l="1"/>
  <c r="F7" i="41" s="1"/>
  <c r="F7" i="38" s="1"/>
  <c r="F7" i="39" s="1"/>
  <c r="T6" i="17"/>
  <c r="F14" i="37"/>
  <c r="F14" i="43" s="1"/>
  <c r="F14" i="40" s="1"/>
  <c r="F14" i="44" s="1"/>
  <c r="F14" i="42" s="1"/>
  <c r="F14" i="41" s="1"/>
  <c r="D13" i="17"/>
  <c r="D28" i="17"/>
  <c r="C28" i="18" s="1"/>
  <c r="D28" i="18" s="1"/>
  <c r="F29" i="37"/>
  <c r="F29" i="43" s="1"/>
  <c r="F29" i="40" s="1"/>
  <c r="F29" i="44" s="1"/>
  <c r="F29" i="42" s="1"/>
  <c r="F29" i="41" s="1"/>
  <c r="F29" i="38" s="1"/>
  <c r="F29" i="39" s="1"/>
  <c r="D21" i="17"/>
  <c r="F22" i="37"/>
  <c r="F22" i="43" s="1"/>
  <c r="F22" i="40" s="1"/>
  <c r="F22" i="44" s="1"/>
  <c r="F22" i="42" s="1"/>
  <c r="F22" i="41" s="1"/>
  <c r="F22" i="38" s="1"/>
  <c r="F22" i="39" s="1"/>
  <c r="F11" i="37"/>
  <c r="D10" i="17"/>
  <c r="C10" i="18" s="1"/>
  <c r="D10" i="18" s="1"/>
  <c r="C3" i="18"/>
  <c r="D3" i="18" s="1"/>
  <c r="F8" i="43"/>
  <c r="F8" i="40" s="1"/>
  <c r="F8" i="44" s="1"/>
  <c r="F8" i="42" s="1"/>
  <c r="F8" i="41" s="1"/>
  <c r="F8" i="38" s="1"/>
  <c r="F8" i="39" s="1"/>
  <c r="F19" i="43"/>
  <c r="F19" i="40" s="1"/>
  <c r="F19" i="44" s="1"/>
  <c r="F19" i="42" s="1"/>
  <c r="F19" i="41" s="1"/>
  <c r="F19" i="38" s="1"/>
  <c r="F19" i="39" s="1"/>
  <c r="F17" i="43"/>
  <c r="F12" i="43"/>
  <c r="F26" i="43"/>
  <c r="F26" i="40" s="1"/>
  <c r="F26" i="44" s="1"/>
  <c r="F26" i="42" s="1"/>
  <c r="F26" i="41" s="1"/>
  <c r="F36" i="43"/>
  <c r="F36" i="40" s="1"/>
  <c r="F36" i="44" s="1"/>
  <c r="F36" i="42" s="1"/>
  <c r="F36" i="41" s="1"/>
  <c r="F36" i="38" s="1"/>
  <c r="F36" i="39" s="1"/>
  <c r="F10" i="43"/>
  <c r="F10" i="40" s="1"/>
  <c r="F10" i="44" s="1"/>
  <c r="F10" i="42" s="1"/>
  <c r="F32" i="43"/>
  <c r="F32" i="40" s="1"/>
  <c r="F32" i="44" s="1"/>
  <c r="F32" i="42" s="1"/>
  <c r="F32" i="41" s="1"/>
  <c r="F32" i="38" s="1"/>
  <c r="F32" i="39" s="1"/>
  <c r="AJ31" i="17" s="1"/>
  <c r="F15" i="43"/>
  <c r="F15" i="40" s="1"/>
  <c r="F15" i="44" s="1"/>
  <c r="F15" i="42" s="1"/>
  <c r="F15" i="41" s="1"/>
  <c r="F15" i="38" s="1"/>
  <c r="F15" i="39" s="1"/>
  <c r="F35" i="43"/>
  <c r="F35" i="40" s="1"/>
  <c r="F35" i="44" s="1"/>
  <c r="F35" i="42" s="1"/>
  <c r="F35" i="41" s="1"/>
  <c r="F35" i="38" s="1"/>
  <c r="F35" i="39" s="1"/>
  <c r="F24" i="43"/>
  <c r="F24" i="40" s="1"/>
  <c r="F24" i="44" s="1"/>
  <c r="F24" i="42" s="1"/>
  <c r="F13" i="43"/>
  <c r="F33" i="43"/>
  <c r="F33" i="40" s="1"/>
  <c r="F33" i="44" s="1"/>
  <c r="F33" i="42" s="1"/>
  <c r="F33" i="41" s="1"/>
  <c r="F33" i="38" s="1"/>
  <c r="F33" i="39" s="1"/>
  <c r="F23" i="43"/>
  <c r="F23" i="40" s="1"/>
  <c r="F23" i="44" s="1"/>
  <c r="F23" i="42" s="1"/>
  <c r="F23" i="41" s="1"/>
  <c r="F23" i="38" s="1"/>
  <c r="F23" i="39" s="1"/>
  <c r="F21" i="43"/>
  <c r="F21" i="40" s="1"/>
  <c r="F16" i="43"/>
  <c r="F16" i="40" s="1"/>
  <c r="F18" i="43"/>
  <c r="F18" i="40" s="1"/>
  <c r="F18" i="44" s="1"/>
  <c r="F18" i="42" s="1"/>
  <c r="F18" i="41" s="1"/>
  <c r="F18" i="38" s="1"/>
  <c r="F20" i="43"/>
  <c r="F20" i="40" s="1"/>
  <c r="F20" i="44" s="1"/>
  <c r="F20" i="42" s="1"/>
  <c r="F20" i="41" s="1"/>
  <c r="F20" i="38" s="1"/>
  <c r="F20" i="39" s="1"/>
  <c r="F28" i="43"/>
  <c r="F28" i="40" s="1"/>
  <c r="F28" i="44" s="1"/>
  <c r="F28" i="42" s="1"/>
  <c r="F28" i="41" s="1"/>
  <c r="F28" i="38" s="1"/>
  <c r="F28" i="39" s="1"/>
  <c r="F34" i="43"/>
  <c r="F34" i="40" s="1"/>
  <c r="F34" i="44" s="1"/>
  <c r="F34" i="42" s="1"/>
  <c r="F34" i="41" s="1"/>
  <c r="F34" i="38" s="1"/>
  <c r="F34" i="39" s="1"/>
  <c r="F30" i="43"/>
  <c r="F30" i="40" s="1"/>
  <c r="F30" i="44" s="1"/>
  <c r="F30" i="42" s="1"/>
  <c r="F30" i="41" s="1"/>
  <c r="F30" i="38" s="1"/>
  <c r="F11" i="43"/>
  <c r="F11" i="40" s="1"/>
  <c r="F11" i="44" s="1"/>
  <c r="F11" i="42" s="1"/>
  <c r="F11" i="41" s="1"/>
  <c r="F11" i="38" s="1"/>
  <c r="F11" i="39" s="1"/>
  <c r="F27" i="43"/>
  <c r="F27" i="40" s="1"/>
  <c r="F27" i="44" s="1"/>
  <c r="F27" i="42" s="1"/>
  <c r="F27" i="41" s="1"/>
  <c r="F27" i="38" s="1"/>
  <c r="F27" i="39" s="1"/>
  <c r="F9" i="43"/>
  <c r="F9" i="40" s="1"/>
  <c r="F31" i="43"/>
  <c r="F31" i="40" s="1"/>
  <c r="F31" i="44" s="1"/>
  <c r="F31" i="42" s="1"/>
  <c r="F31" i="41" s="1"/>
  <c r="F31" i="38" s="1"/>
  <c r="F31" i="39" s="1"/>
  <c r="F21" i="44" l="1"/>
  <c r="F21" i="42" s="1"/>
  <c r="F21" i="41" s="1"/>
  <c r="F21" i="38" s="1"/>
  <c r="F21" i="39" s="1"/>
  <c r="P20" i="17"/>
  <c r="F10" i="41"/>
  <c r="F10" i="38" s="1"/>
  <c r="F10" i="39" s="1"/>
  <c r="X9" i="17"/>
  <c r="F24" i="41"/>
  <c r="F24" i="38" s="1"/>
  <c r="F24" i="39" s="1"/>
  <c r="X23" i="17"/>
  <c r="F12" i="40"/>
  <c r="F12" i="44" s="1"/>
  <c r="F12" i="42" s="1"/>
  <c r="L11" i="17"/>
  <c r="F30" i="39"/>
  <c r="AF29" i="17"/>
  <c r="F18" i="39"/>
  <c r="AF17" i="17"/>
  <c r="F14" i="38"/>
  <c r="F14" i="39" s="1"/>
  <c r="AJ13" i="17" s="1"/>
  <c r="AB13" i="17"/>
  <c r="F17" i="40"/>
  <c r="F17" i="44" s="1"/>
  <c r="F17" i="42" s="1"/>
  <c r="F17" i="41" s="1"/>
  <c r="F17" i="38" s="1"/>
  <c r="F17" i="39" s="1"/>
  <c r="L16" i="17"/>
  <c r="F9" i="44"/>
  <c r="F9" i="42" s="1"/>
  <c r="F9" i="41" s="1"/>
  <c r="F9" i="38" s="1"/>
  <c r="F9" i="39" s="1"/>
  <c r="P8" i="17"/>
  <c r="F16" i="44"/>
  <c r="F16" i="42" s="1"/>
  <c r="F16" i="41" s="1"/>
  <c r="F16" i="38" s="1"/>
  <c r="F16" i="39" s="1"/>
  <c r="P15" i="17"/>
  <c r="F13" i="40"/>
  <c r="F13" i="44" s="1"/>
  <c r="L12" i="17"/>
  <c r="F26" i="38"/>
  <c r="F26" i="39" s="1"/>
  <c r="AB25" i="17"/>
  <c r="C21" i="18"/>
  <c r="D21" i="18" s="1"/>
  <c r="F25" i="43"/>
  <c r="F25" i="40" s="1"/>
  <c r="F25" i="44" s="1"/>
  <c r="F25" i="42" s="1"/>
  <c r="F25" i="41" s="1"/>
  <c r="F25" i="38" s="1"/>
  <c r="F25" i="39" s="1"/>
  <c r="AJ4" i="12"/>
  <c r="AH4" i="12" s="1"/>
  <c r="AC23" i="17" a="1"/>
  <c r="AC24" i="17" a="1"/>
  <c r="AK29" i="17" a="1"/>
  <c r="AK19" i="17" a="1"/>
  <c r="AK28" i="17" a="1"/>
  <c r="AC11" i="17" a="1"/>
  <c r="AC6" i="17" a="1"/>
  <c r="AC13" i="17" a="1"/>
  <c r="AK15" i="17" a="1"/>
  <c r="AK20" i="17" a="1"/>
  <c r="AC14" i="17" a="1"/>
  <c r="AK26" i="17" a="1"/>
  <c r="AK27" i="17" a="1"/>
  <c r="AK16" i="17" a="1"/>
  <c r="AK33" i="17" a="1"/>
  <c r="AK21" i="17" a="1"/>
  <c r="AK7" i="17" a="1"/>
  <c r="AK4" i="17" a="1"/>
  <c r="AK8" i="17" a="1"/>
  <c r="AK14" i="17" a="1"/>
  <c r="AC3" i="17" a="1"/>
  <c r="AC17" i="17" a="1"/>
  <c r="AK9" i="17" a="1"/>
  <c r="AK10" i="17" a="1"/>
  <c r="AC25" i="17" a="1"/>
  <c r="AC20" i="17" a="1"/>
  <c r="AC12" i="17" a="1"/>
  <c r="AC31" i="17" a="1"/>
  <c r="AC5" i="17" a="1"/>
  <c r="AC16" i="17" a="1"/>
  <c r="AC32" i="17" a="1"/>
  <c r="AC8" i="17" a="1"/>
  <c r="AK6" i="17" a="1"/>
  <c r="AC26" i="17" a="1"/>
  <c r="AC18" i="17" a="1"/>
  <c r="AC29" i="17" a="1"/>
  <c r="AK34" i="17" a="1"/>
  <c r="AK35" i="17" a="1"/>
  <c r="AC27" i="17" a="1"/>
  <c r="AC30" i="17" a="1"/>
  <c r="AC21" i="17" a="1"/>
  <c r="AK30" i="17" a="1"/>
  <c r="AK31" i="17" a="1"/>
  <c r="AK24" i="17" a="1"/>
  <c r="AC34" i="17" a="1"/>
  <c r="AK11" i="17" a="1"/>
  <c r="AK12" i="17" a="1"/>
  <c r="AK17" i="17" a="1"/>
  <c r="AK18" i="17" a="1"/>
  <c r="AK22" i="17" a="1"/>
  <c r="AK23" i="17" a="1"/>
  <c r="AK3" i="17" a="1"/>
  <c r="AK13" i="17" a="1"/>
  <c r="AC22" i="17" a="1"/>
  <c r="AC33" i="17" a="1"/>
  <c r="AK32" i="17" a="1"/>
  <c r="AK25" i="17" a="1"/>
  <c r="AC28" i="17" a="1"/>
  <c r="AC10" i="17" a="1"/>
  <c r="AC9" i="17" a="1"/>
  <c r="AK5" i="17" a="1"/>
  <c r="AC19" i="17" a="1"/>
  <c r="AC4" i="17" a="1"/>
  <c r="AC7" i="17" a="1"/>
  <c r="AC15" i="17" a="1"/>
  <c r="AC35" i="17" a="1"/>
  <c r="AI4" i="12" l="1"/>
  <c r="F4" i="12" s="1"/>
  <c r="AC27" i="17"/>
  <c r="E27" i="46" s="1"/>
  <c r="AC14" i="17"/>
  <c r="E14" i="46" s="1"/>
  <c r="AC28" i="17"/>
  <c r="E28" i="46" s="1"/>
  <c r="AC13" i="17"/>
  <c r="E13" i="46" s="1"/>
  <c r="AC25" i="17"/>
  <c r="E25" i="46" s="1"/>
  <c r="AC26" i="17"/>
  <c r="E26" i="46" s="1"/>
  <c r="AC23" i="17"/>
  <c r="E23" i="46" s="1"/>
  <c r="AC18" i="17"/>
  <c r="E18" i="46" s="1"/>
  <c r="AC24" i="17"/>
  <c r="E24" i="46" s="1"/>
  <c r="AC11" i="17"/>
  <c r="E11" i="46" s="1"/>
  <c r="AC30" i="17"/>
  <c r="E30" i="46" s="1"/>
  <c r="AC6" i="17"/>
  <c r="E6" i="46" s="1"/>
  <c r="AC21" i="17"/>
  <c r="E21" i="46" s="1"/>
  <c r="AC5" i="17"/>
  <c r="E5" i="46" s="1"/>
  <c r="AC4" i="17"/>
  <c r="E4" i="46" s="1"/>
  <c r="AC16" i="17"/>
  <c r="E16" i="46" s="1"/>
  <c r="AC7" i="17"/>
  <c r="E7" i="46" s="1"/>
  <c r="AC29" i="17"/>
  <c r="E29" i="46" s="1"/>
  <c r="AC31" i="17"/>
  <c r="E31" i="46" s="1"/>
  <c r="AC34" i="17"/>
  <c r="E34" i="46" s="1"/>
  <c r="AC19" i="17"/>
  <c r="E19" i="46" s="1"/>
  <c r="AC10" i="17"/>
  <c r="E10" i="46" s="1"/>
  <c r="AC20" i="17"/>
  <c r="E20" i="46" s="1"/>
  <c r="AC9" i="17"/>
  <c r="E9" i="46" s="1"/>
  <c r="AC12" i="17"/>
  <c r="E12" i="46" s="1"/>
  <c r="AC32" i="17"/>
  <c r="E32" i="46" s="1"/>
  <c r="AC15" i="17"/>
  <c r="E15" i="46" s="1"/>
  <c r="AC8" i="17"/>
  <c r="E8" i="46" s="1"/>
  <c r="AC35" i="17"/>
  <c r="E35" i="46" s="1"/>
  <c r="AC22" i="17"/>
  <c r="E22" i="46" s="1"/>
  <c r="AC3" i="17"/>
  <c r="E3" i="46" s="1"/>
  <c r="AC33" i="17"/>
  <c r="E33" i="46" s="1"/>
  <c r="AC17" i="17"/>
  <c r="E17" i="46" s="1"/>
  <c r="AK5" i="17"/>
  <c r="E5" i="48" s="1"/>
  <c r="AK21" i="17"/>
  <c r="E21" i="48" s="1"/>
  <c r="AK6" i="17"/>
  <c r="E6" i="48" s="1"/>
  <c r="AK22" i="17"/>
  <c r="E22" i="48" s="1"/>
  <c r="AK7" i="17"/>
  <c r="E7" i="48" s="1"/>
  <c r="AK23" i="17"/>
  <c r="E23" i="48" s="1"/>
  <c r="AK4" i="17"/>
  <c r="E4" i="48" s="1"/>
  <c r="AK3" i="17"/>
  <c r="E3" i="48" s="1"/>
  <c r="AK32" i="17"/>
  <c r="E32" i="48" s="1"/>
  <c r="AK9" i="17"/>
  <c r="E9" i="48" s="1"/>
  <c r="AK25" i="17"/>
  <c r="E25" i="48" s="1"/>
  <c r="AK10" i="17"/>
  <c r="E10" i="48" s="1"/>
  <c r="AK26" i="17"/>
  <c r="E26" i="48" s="1"/>
  <c r="AK11" i="17"/>
  <c r="E11" i="48" s="1"/>
  <c r="AK27" i="17"/>
  <c r="E27" i="48" s="1"/>
  <c r="AK12" i="17"/>
  <c r="E12" i="48" s="1"/>
  <c r="AK8" i="17"/>
  <c r="E8" i="48" s="1"/>
  <c r="AK13" i="17"/>
  <c r="E13" i="48" s="1"/>
  <c r="AK29" i="17"/>
  <c r="E29" i="48" s="1"/>
  <c r="AK14" i="17"/>
  <c r="E14" i="48" s="1"/>
  <c r="AK30" i="17"/>
  <c r="E30" i="48" s="1"/>
  <c r="AK15" i="17"/>
  <c r="E15" i="48" s="1"/>
  <c r="AK31" i="17"/>
  <c r="E31" i="48" s="1"/>
  <c r="AK20" i="17"/>
  <c r="E20" i="48" s="1"/>
  <c r="AK16" i="17"/>
  <c r="E16" i="48" s="1"/>
  <c r="AK17" i="17"/>
  <c r="E17" i="48" s="1"/>
  <c r="AK33" i="17"/>
  <c r="E33" i="48" s="1"/>
  <c r="AK18" i="17"/>
  <c r="E18" i="48" s="1"/>
  <c r="AK34" i="17"/>
  <c r="E34" i="48" s="1"/>
  <c r="AK19" i="17"/>
  <c r="E19" i="48" s="1"/>
  <c r="AK35" i="17"/>
  <c r="E35" i="48" s="1"/>
  <c r="AK28" i="17"/>
  <c r="E28" i="48" s="1"/>
  <c r="AK24" i="17"/>
  <c r="E24" i="48" s="1"/>
  <c r="F12" i="41"/>
  <c r="F12" i="38" s="1"/>
  <c r="F12" i="39" s="1"/>
  <c r="X11" i="17"/>
  <c r="F13" i="42"/>
  <c r="F13" i="41" s="1"/>
  <c r="F13" i="38" s="1"/>
  <c r="F13" i="39" s="1"/>
  <c r="T12" i="17"/>
  <c r="Y25" i="17" a="1"/>
  <c r="Y15" i="17" a="1"/>
  <c r="Y29" i="17" a="1"/>
  <c r="Y12" i="17" a="1"/>
  <c r="Y24" i="17" a="1"/>
  <c r="Y6" i="17" a="1"/>
  <c r="Y26" i="17" a="1"/>
  <c r="Y3" i="17" a="1"/>
  <c r="Y19" i="17" a="1"/>
  <c r="Y10" i="17" a="1"/>
  <c r="Y16" i="17" a="1"/>
  <c r="Y31" i="17" a="1"/>
  <c r="Y18" i="17" a="1"/>
  <c r="Y34" i="17" a="1"/>
  <c r="Y7" i="17" a="1"/>
  <c r="Y21" i="17" a="1"/>
  <c r="Y4" i="17" a="1"/>
  <c r="Y17" i="17" a="1"/>
  <c r="Y33" i="17" a="1"/>
  <c r="Y20" i="17" a="1"/>
  <c r="Y35" i="17" a="1"/>
  <c r="Y8" i="17" a="1"/>
  <c r="Y30" i="17" a="1"/>
  <c r="Y13" i="17" a="1"/>
  <c r="Y23" i="17" a="1"/>
  <c r="Y14" i="17" a="1"/>
  <c r="Y27" i="17" a="1"/>
  <c r="Y11" i="17" a="1"/>
  <c r="Y22" i="17" a="1"/>
  <c r="Y5" i="17" a="1"/>
  <c r="Y9" i="17" a="1"/>
  <c r="Y32" i="17" a="1"/>
  <c r="Y28" i="17" a="1"/>
  <c r="F4" i="37" l="1"/>
  <c r="H3" i="17" s="1"/>
  <c r="D3" i="17"/>
  <c r="Y26" i="17"/>
  <c r="E26" i="45" s="1"/>
  <c r="Y28" i="17"/>
  <c r="E28" i="45" s="1"/>
  <c r="Y30" i="17"/>
  <c r="E30" i="45" s="1"/>
  <c r="Y32" i="17"/>
  <c r="E32" i="45" s="1"/>
  <c r="Y19" i="17"/>
  <c r="E19" i="45" s="1"/>
  <c r="Y21" i="17"/>
  <c r="E21" i="45" s="1"/>
  <c r="Y23" i="17"/>
  <c r="E23" i="45" s="1"/>
  <c r="Y25" i="17"/>
  <c r="E25" i="45" s="1"/>
  <c r="Y10" i="17"/>
  <c r="E10" i="45" s="1"/>
  <c r="Y11" i="17"/>
  <c r="E11" i="45" s="1"/>
  <c r="Y12" i="17"/>
  <c r="E12" i="45" s="1"/>
  <c r="Y13" i="17"/>
  <c r="E13" i="45" s="1"/>
  <c r="Y14" i="17"/>
  <c r="E14" i="45" s="1"/>
  <c r="Y15" i="17"/>
  <c r="E15" i="45" s="1"/>
  <c r="Y16" i="17"/>
  <c r="E16" i="45" s="1"/>
  <c r="Y17" i="17"/>
  <c r="E17" i="45" s="1"/>
  <c r="Y27" i="17"/>
  <c r="E27" i="45" s="1"/>
  <c r="Y29" i="17"/>
  <c r="E29" i="45" s="1"/>
  <c r="Y31" i="17"/>
  <c r="E31" i="45" s="1"/>
  <c r="Y33" i="17"/>
  <c r="E33" i="45" s="1"/>
  <c r="Y18" i="17"/>
  <c r="E18" i="45" s="1"/>
  <c r="Y20" i="17"/>
  <c r="E20" i="45" s="1"/>
  <c r="Y22" i="17"/>
  <c r="E22" i="45" s="1"/>
  <c r="Y24" i="17"/>
  <c r="E24" i="45" s="1"/>
  <c r="Y34" i="17"/>
  <c r="E34" i="45" s="1"/>
  <c r="Y35" i="17"/>
  <c r="E35" i="45" s="1"/>
  <c r="Y3" i="17"/>
  <c r="E3" i="45" s="1"/>
  <c r="Y4" i="17"/>
  <c r="E4" i="45" s="1"/>
  <c r="Y5" i="17"/>
  <c r="E5" i="45" s="1"/>
  <c r="Y6" i="17"/>
  <c r="E6" i="45" s="1"/>
  <c r="Y7" i="17"/>
  <c r="E7" i="45" s="1"/>
  <c r="Y8" i="17"/>
  <c r="E8" i="45" s="1"/>
  <c r="Y9" i="17"/>
  <c r="E9" i="45" s="1"/>
  <c r="F37" i="12"/>
  <c r="I10" i="17" a="1"/>
  <c r="E14" i="17" a="1"/>
  <c r="I26" i="17" a="1"/>
  <c r="E6" i="17" a="1"/>
  <c r="E22" i="17" a="1"/>
  <c r="I4" i="17" a="1"/>
  <c r="E13" i="17" a="1"/>
  <c r="I17" i="17" a="1"/>
  <c r="E30" i="17" a="1"/>
  <c r="E20" i="17" a="1"/>
  <c r="E29" i="17" a="1"/>
  <c r="I32" i="17" a="1"/>
  <c r="I9" i="17" a="1"/>
  <c r="I33" i="17" a="1"/>
  <c r="E24" i="17" a="1"/>
  <c r="E33" i="17" a="1"/>
  <c r="E23" i="17" a="1"/>
  <c r="I12" i="17" a="1"/>
  <c r="E18" i="17" a="1"/>
  <c r="I13" i="17" a="1"/>
  <c r="E8" i="17" a="1"/>
  <c r="E26" i="17" a="1"/>
  <c r="I15" i="17" a="1"/>
  <c r="E17" i="17" a="1"/>
  <c r="I25" i="17" a="1"/>
  <c r="E27" i="17" a="1"/>
  <c r="E5" i="17" a="1"/>
  <c r="E11" i="17" a="1"/>
  <c r="E32" i="17" a="1"/>
  <c r="I7" i="17" a="1"/>
  <c r="I3" i="17" a="1"/>
  <c r="E9" i="17" a="1"/>
  <c r="E15" i="17" a="1"/>
  <c r="I8" i="17" a="1"/>
  <c r="E3" i="17" a="1"/>
  <c r="I14" i="17" a="1"/>
  <c r="E10" i="17" a="1"/>
  <c r="I27" i="17" a="1"/>
  <c r="E31" i="17" a="1"/>
  <c r="I19" i="17" a="1"/>
  <c r="E21" i="17" a="1"/>
  <c r="I16" i="17" a="1"/>
  <c r="I29" i="17" a="1"/>
  <c r="E19" i="17" a="1"/>
  <c r="I11" i="17" a="1"/>
  <c r="E16" i="17" a="1"/>
  <c r="E7" i="17" a="1"/>
  <c r="I28" i="17" a="1"/>
  <c r="I18" i="17" a="1"/>
  <c r="I20" i="17" a="1"/>
  <c r="E28" i="17" a="1"/>
  <c r="I6" i="17" a="1"/>
  <c r="E35" i="17" a="1"/>
  <c r="I5" i="17" a="1"/>
  <c r="I21" i="17" a="1"/>
  <c r="E12" i="17" a="1"/>
  <c r="I34" i="17" a="1"/>
  <c r="E25" i="17" a="1"/>
  <c r="I31" i="17" a="1"/>
  <c r="I35" i="17" a="1"/>
  <c r="I24" i="17" a="1"/>
  <c r="I22" i="17" a="1"/>
  <c r="E34" i="17" a="1"/>
  <c r="E4" i="17" a="1"/>
  <c r="I30" i="17" a="1"/>
  <c r="I23" i="17" a="1"/>
  <c r="F4" i="43" l="1"/>
  <c r="L3" i="17" s="1"/>
  <c r="E19" i="17"/>
  <c r="E19" i="18" s="1"/>
  <c r="E32" i="17"/>
  <c r="E32" i="18" s="1"/>
  <c r="E3" i="17"/>
  <c r="E3" i="18" s="1"/>
  <c r="E9" i="17"/>
  <c r="E9" i="18" s="1"/>
  <c r="E17" i="17"/>
  <c r="E17" i="18" s="1"/>
  <c r="E26" i="17"/>
  <c r="E26" i="18" s="1"/>
  <c r="E16" i="17"/>
  <c r="E16" i="18" s="1"/>
  <c r="E10" i="17"/>
  <c r="E10" i="18" s="1"/>
  <c r="E15" i="17"/>
  <c r="E15" i="18" s="1"/>
  <c r="E25" i="17"/>
  <c r="E25" i="18" s="1"/>
  <c r="E18" i="17"/>
  <c r="E18" i="18" s="1"/>
  <c r="E7" i="17"/>
  <c r="E7" i="18" s="1"/>
  <c r="E13" i="17"/>
  <c r="E13" i="18" s="1"/>
  <c r="E24" i="17"/>
  <c r="E24" i="18" s="1"/>
  <c r="E27" i="17"/>
  <c r="E27" i="18" s="1"/>
  <c r="E8" i="17"/>
  <c r="E8" i="18" s="1"/>
  <c r="E11" i="17"/>
  <c r="E11" i="18" s="1"/>
  <c r="E23" i="17"/>
  <c r="E23" i="18" s="1"/>
  <c r="E14" i="17"/>
  <c r="E14" i="18" s="1"/>
  <c r="E5" i="17"/>
  <c r="E5" i="18" s="1"/>
  <c r="E12" i="17"/>
  <c r="E12" i="18" s="1"/>
  <c r="E22" i="17"/>
  <c r="E22" i="18" s="1"/>
  <c r="E34" i="17"/>
  <c r="E34" i="18" s="1"/>
  <c r="E6" i="17"/>
  <c r="E6" i="18" s="1"/>
  <c r="E33" i="17"/>
  <c r="E33" i="18" s="1"/>
  <c r="E21" i="17"/>
  <c r="E21" i="18" s="1"/>
  <c r="E28" i="17"/>
  <c r="E28" i="18" s="1"/>
  <c r="E4" i="17"/>
  <c r="E4" i="18" s="1"/>
  <c r="E31" i="17"/>
  <c r="E31" i="18" s="1"/>
  <c r="E20" i="17"/>
  <c r="E20" i="18" s="1"/>
  <c r="E30" i="17"/>
  <c r="E30" i="18" s="1"/>
  <c r="E35" i="17"/>
  <c r="E35" i="18" s="1"/>
  <c r="E29" i="17"/>
  <c r="E29" i="18" s="1"/>
  <c r="I32" i="17"/>
  <c r="I8" i="17"/>
  <c r="I16" i="17"/>
  <c r="I15" i="17"/>
  <c r="I25" i="17"/>
  <c r="I9" i="17"/>
  <c r="I14" i="17"/>
  <c r="I30" i="17"/>
  <c r="I5" i="17"/>
  <c r="I12" i="17"/>
  <c r="I33" i="17"/>
  <c r="I4" i="17"/>
  <c r="I23" i="17"/>
  <c r="I7" i="17"/>
  <c r="I13" i="17"/>
  <c r="I35" i="17"/>
  <c r="I17" i="17"/>
  <c r="I10" i="17"/>
  <c r="I31" i="17"/>
  <c r="I21" i="17"/>
  <c r="I24" i="17"/>
  <c r="I11" i="17"/>
  <c r="I26" i="17"/>
  <c r="I28" i="17"/>
  <c r="I34" i="17"/>
  <c r="I20" i="17"/>
  <c r="I3" i="17"/>
  <c r="I27" i="17"/>
  <c r="I18" i="17"/>
  <c r="I22" i="17"/>
  <c r="I6" i="17"/>
  <c r="I29" i="17"/>
  <c r="I19" i="17"/>
  <c r="F37" i="37"/>
  <c r="M23" i="17" a="1"/>
  <c r="M3" i="17" a="1"/>
  <c r="M5" i="17" a="1"/>
  <c r="M30" i="17" a="1"/>
  <c r="M26" i="17" a="1"/>
  <c r="M32" i="17" a="1"/>
  <c r="M10" i="17" a="1"/>
  <c r="M18" i="17" a="1"/>
  <c r="M24" i="17" a="1"/>
  <c r="M15" i="17" a="1"/>
  <c r="M17" i="17" a="1"/>
  <c r="M33" i="17" a="1"/>
  <c r="M11" i="17" a="1"/>
  <c r="M34" i="17" a="1"/>
  <c r="M29" i="17" a="1"/>
  <c r="M8" i="17" a="1"/>
  <c r="M16" i="17" a="1"/>
  <c r="M31" i="17" a="1"/>
  <c r="M13" i="17" a="1"/>
  <c r="M21" i="17" a="1"/>
  <c r="M7" i="17" a="1"/>
  <c r="M28" i="17" a="1"/>
  <c r="M9" i="17" a="1"/>
  <c r="M19" i="17" a="1"/>
  <c r="M6" i="17" a="1"/>
  <c r="M27" i="17" a="1"/>
  <c r="M14" i="17" a="1"/>
  <c r="M20" i="17" a="1"/>
  <c r="M25" i="17" a="1"/>
  <c r="M35" i="17" a="1"/>
  <c r="M22" i="17" a="1"/>
  <c r="M4" i="17" a="1"/>
  <c r="M12" i="17" a="1"/>
  <c r="M16" i="17" l="1"/>
  <c r="M12" i="17"/>
  <c r="M8" i="17"/>
  <c r="M4" i="17"/>
  <c r="M29" i="17"/>
  <c r="M22" i="17"/>
  <c r="M34" i="17"/>
  <c r="M35" i="17"/>
  <c r="M11" i="17"/>
  <c r="M25" i="17"/>
  <c r="M33" i="17"/>
  <c r="M20" i="17"/>
  <c r="M17" i="17"/>
  <c r="M14" i="17"/>
  <c r="M15" i="17"/>
  <c r="M27" i="17"/>
  <c r="M24" i="17"/>
  <c r="M6" i="17"/>
  <c r="M18" i="17"/>
  <c r="M19" i="17"/>
  <c r="M10" i="17"/>
  <c r="M9" i="17"/>
  <c r="M32" i="17"/>
  <c r="M28" i="17"/>
  <c r="M26" i="17"/>
  <c r="M7" i="17"/>
  <c r="M30" i="17"/>
  <c r="M21" i="17"/>
  <c r="M5" i="17"/>
  <c r="M13" i="17"/>
  <c r="M3" i="17"/>
  <c r="M31" i="17"/>
  <c r="M23" i="17"/>
  <c r="F37" i="43"/>
  <c r="F4" i="40"/>
  <c r="P3" i="17" s="1"/>
  <c r="E5" i="20"/>
  <c r="E7" i="20"/>
  <c r="E9" i="20"/>
  <c r="E11" i="20"/>
  <c r="E13" i="20"/>
  <c r="E15" i="20"/>
  <c r="E17" i="20"/>
  <c r="E19" i="20"/>
  <c r="E21" i="20"/>
  <c r="E23" i="20"/>
  <c r="E25" i="20"/>
  <c r="E27" i="20"/>
  <c r="E29" i="20"/>
  <c r="E31" i="20"/>
  <c r="E33" i="20"/>
  <c r="E35" i="20"/>
  <c r="E4" i="20"/>
  <c r="E8" i="20"/>
  <c r="E12" i="20"/>
  <c r="E16" i="20"/>
  <c r="E20" i="20"/>
  <c r="E24" i="20"/>
  <c r="E28" i="20"/>
  <c r="E32" i="20"/>
  <c r="E3" i="20"/>
  <c r="E6" i="20"/>
  <c r="E10" i="20"/>
  <c r="E14" i="20"/>
  <c r="E18" i="20"/>
  <c r="E22" i="20"/>
  <c r="E26" i="20"/>
  <c r="E30" i="20"/>
  <c r="E34" i="20"/>
  <c r="Q33" i="17" a="1"/>
  <c r="Q20" i="17" a="1"/>
  <c r="Q5" i="17" a="1"/>
  <c r="Q31" i="17" a="1"/>
  <c r="Q23" i="17" a="1"/>
  <c r="Q34" i="17" a="1"/>
  <c r="Q15" i="17" a="1"/>
  <c r="Q17" i="17" a="1"/>
  <c r="Q30" i="17" a="1"/>
  <c r="Q13" i="17" a="1"/>
  <c r="Q16" i="17" a="1"/>
  <c r="Q32" i="17" a="1"/>
  <c r="Q11" i="17" a="1"/>
  <c r="Q19" i="17" a="1"/>
  <c r="Q26" i="17" a="1"/>
  <c r="Q10" i="17" a="1"/>
  <c r="Q9" i="17" a="1"/>
  <c r="Q14" i="17" a="1"/>
  <c r="Q12" i="17" a="1"/>
  <c r="Q29" i="17" a="1"/>
  <c r="Q24" i="17" a="1"/>
  <c r="Q3" i="17" a="1"/>
  <c r="Q22" i="17" a="1"/>
  <c r="Q7" i="17" a="1"/>
  <c r="Q28" i="17" a="1"/>
  <c r="Q21" i="17" a="1"/>
  <c r="Q6" i="17" a="1"/>
  <c r="Q8" i="17" a="1"/>
  <c r="Q25" i="17" a="1"/>
  <c r="Q27" i="17" a="1"/>
  <c r="Q4" i="17" a="1"/>
  <c r="Q18" i="17" a="1"/>
  <c r="Q35" i="17" a="1"/>
  <c r="Q17" i="17" l="1"/>
  <c r="Q16" i="17"/>
  <c r="Q27" i="17"/>
  <c r="Q26" i="17"/>
  <c r="Q21" i="17"/>
  <c r="Q20" i="17"/>
  <c r="Q31" i="17"/>
  <c r="Q30" i="17"/>
  <c r="Q9" i="17"/>
  <c r="Q8" i="17"/>
  <c r="Q19" i="17"/>
  <c r="Q18" i="17"/>
  <c r="Q13" i="17"/>
  <c r="Q12" i="17"/>
  <c r="Q23" i="17"/>
  <c r="Q22" i="17"/>
  <c r="Q33" i="17"/>
  <c r="Q32" i="17"/>
  <c r="Q11" i="17"/>
  <c r="Q10" i="17"/>
  <c r="Q4" i="17"/>
  <c r="Q5" i="17"/>
  <c r="Q3" i="17"/>
  <c r="E3" i="30" s="1"/>
  <c r="Q15" i="17"/>
  <c r="Q14" i="17"/>
  <c r="Q25" i="17"/>
  <c r="Q24" i="17"/>
  <c r="Q35" i="17"/>
  <c r="Q34" i="17"/>
  <c r="Q29" i="17"/>
  <c r="Q28" i="17"/>
  <c r="Q7" i="17"/>
  <c r="Q6" i="17"/>
  <c r="F37" i="40"/>
  <c r="F4" i="44"/>
  <c r="T3" i="17" s="1"/>
  <c r="E3" i="29"/>
  <c r="E32" i="29"/>
  <c r="E28" i="29"/>
  <c r="E24" i="29"/>
  <c r="E20" i="29"/>
  <c r="E16" i="29"/>
  <c r="E12" i="29"/>
  <c r="E8" i="29"/>
  <c r="E4" i="29"/>
  <c r="E34" i="29"/>
  <c r="E30" i="29"/>
  <c r="E26" i="29"/>
  <c r="E22" i="29"/>
  <c r="E18" i="29"/>
  <c r="E14" i="29"/>
  <c r="E10" i="29"/>
  <c r="E6" i="29"/>
  <c r="E35" i="29"/>
  <c r="E33" i="29"/>
  <c r="E31" i="29"/>
  <c r="E29" i="29"/>
  <c r="E27" i="29"/>
  <c r="E25" i="29"/>
  <c r="E23" i="29"/>
  <c r="E21" i="29"/>
  <c r="E19" i="29"/>
  <c r="E17" i="29"/>
  <c r="E15" i="29"/>
  <c r="E13" i="29"/>
  <c r="E11" i="29"/>
  <c r="E9" i="29"/>
  <c r="E7" i="29"/>
  <c r="E5" i="29"/>
  <c r="U7" i="17" a="1"/>
  <c r="U31" i="17" a="1"/>
  <c r="U30" i="17" a="1"/>
  <c r="U18" i="17" a="1"/>
  <c r="U26" i="17" a="1"/>
  <c r="U33" i="17" a="1"/>
  <c r="U3" i="17" a="1"/>
  <c r="U10" i="17" a="1"/>
  <c r="U21" i="17" a="1"/>
  <c r="U8" i="17" a="1"/>
  <c r="U23" i="17" a="1"/>
  <c r="U16" i="17" a="1"/>
  <c r="U13" i="17" a="1"/>
  <c r="U34" i="17" a="1"/>
  <c r="U15" i="17" a="1"/>
  <c r="U6" i="17" a="1"/>
  <c r="U25" i="17" a="1"/>
  <c r="U14" i="17" a="1"/>
  <c r="U11" i="17" a="1"/>
  <c r="U27" i="17" a="1"/>
  <c r="U19" i="17" a="1"/>
  <c r="U5" i="17" a="1"/>
  <c r="U29" i="17" a="1"/>
  <c r="U32" i="17" a="1"/>
  <c r="U24" i="17" a="1"/>
  <c r="U12" i="17" a="1"/>
  <c r="U9" i="17" a="1"/>
  <c r="U4" i="17" a="1"/>
  <c r="U17" i="17" a="1"/>
  <c r="U20" i="17" a="1"/>
  <c r="U35" i="17" a="1"/>
  <c r="U22" i="17" a="1"/>
  <c r="U28" i="17" a="1"/>
  <c r="U12" i="17" l="1"/>
  <c r="E12" i="31" s="1"/>
  <c r="U28" i="17"/>
  <c r="E28" i="31" s="1"/>
  <c r="U17" i="17"/>
  <c r="E17" i="31" s="1"/>
  <c r="U33" i="17"/>
  <c r="E33" i="31" s="1"/>
  <c r="U14" i="17"/>
  <c r="E14" i="31" s="1"/>
  <c r="U30" i="17"/>
  <c r="E30" i="31" s="1"/>
  <c r="U19" i="17"/>
  <c r="E19" i="31" s="1"/>
  <c r="U35" i="17"/>
  <c r="E35" i="31" s="1"/>
  <c r="U8" i="17"/>
  <c r="E8" i="31" s="1"/>
  <c r="U24" i="17"/>
  <c r="E24" i="31" s="1"/>
  <c r="U13" i="17"/>
  <c r="E13" i="31" s="1"/>
  <c r="U29" i="17"/>
  <c r="E29" i="31" s="1"/>
  <c r="U10" i="17"/>
  <c r="E10" i="31" s="1"/>
  <c r="U26" i="17"/>
  <c r="E26" i="31" s="1"/>
  <c r="U15" i="17"/>
  <c r="E15" i="31" s="1"/>
  <c r="U31" i="17"/>
  <c r="E31" i="31" s="1"/>
  <c r="U4" i="17"/>
  <c r="E4" i="31" s="1"/>
  <c r="U20" i="17"/>
  <c r="E20" i="31" s="1"/>
  <c r="U3" i="17"/>
  <c r="E3" i="31" s="1"/>
  <c r="U9" i="17"/>
  <c r="E9" i="31" s="1"/>
  <c r="U25" i="17"/>
  <c r="E25" i="31" s="1"/>
  <c r="U6" i="17"/>
  <c r="E6" i="31" s="1"/>
  <c r="U22" i="17"/>
  <c r="E22" i="31" s="1"/>
  <c r="U11" i="17"/>
  <c r="E11" i="31" s="1"/>
  <c r="U27" i="17"/>
  <c r="E27" i="31" s="1"/>
  <c r="U16" i="17"/>
  <c r="E16" i="31" s="1"/>
  <c r="U32" i="17"/>
  <c r="E32" i="31" s="1"/>
  <c r="U5" i="17"/>
  <c r="E5" i="31" s="1"/>
  <c r="U21" i="17"/>
  <c r="E21" i="31" s="1"/>
  <c r="U18" i="17"/>
  <c r="E18" i="31" s="1"/>
  <c r="U34" i="17"/>
  <c r="E34" i="31" s="1"/>
  <c r="U7" i="17"/>
  <c r="E7" i="31" s="1"/>
  <c r="U23" i="17"/>
  <c r="E23" i="31" s="1"/>
  <c r="F37" i="44"/>
  <c r="F4" i="42"/>
  <c r="E5" i="30"/>
  <c r="E7" i="30"/>
  <c r="E9" i="30"/>
  <c r="E11" i="30"/>
  <c r="E13" i="30"/>
  <c r="E15" i="30"/>
  <c r="E17" i="30"/>
  <c r="E19" i="30"/>
  <c r="E21" i="30"/>
  <c r="E23" i="30"/>
  <c r="E25" i="30"/>
  <c r="E27" i="30"/>
  <c r="E29" i="30"/>
  <c r="E31" i="30"/>
  <c r="E33" i="30"/>
  <c r="E35" i="30"/>
  <c r="E4" i="30"/>
  <c r="E8" i="30"/>
  <c r="E12" i="30"/>
  <c r="E16" i="30"/>
  <c r="E20" i="30"/>
  <c r="E24" i="30"/>
  <c r="E28" i="30"/>
  <c r="E32" i="30"/>
  <c r="E6" i="30"/>
  <c r="E10" i="30"/>
  <c r="E14" i="30"/>
  <c r="E18" i="30"/>
  <c r="E22" i="30"/>
  <c r="E26" i="30"/>
  <c r="E30" i="30"/>
  <c r="E34" i="30"/>
  <c r="F37" i="42" l="1"/>
  <c r="F4" i="41"/>
  <c r="F37" i="41" l="1"/>
  <c r="F4" i="38"/>
  <c r="AF3" i="17" s="1"/>
  <c r="AG14" i="17" a="1"/>
  <c r="AG28" i="17" a="1"/>
  <c r="AG22" i="17" a="1"/>
  <c r="AG12" i="17" a="1"/>
  <c r="AG6" i="17" a="1"/>
  <c r="AG24" i="17" a="1"/>
  <c r="AG33" i="17" a="1"/>
  <c r="AG8" i="17" a="1"/>
  <c r="AG17" i="17" a="1"/>
  <c r="AG29" i="17" a="1"/>
  <c r="AG18" i="17" a="1"/>
  <c r="AG31" i="17" a="1"/>
  <c r="AG4" i="17" a="1"/>
  <c r="AG13" i="17" a="1"/>
  <c r="AG10" i="17" a="1"/>
  <c r="AG27" i="17" a="1"/>
  <c r="AG3" i="17" a="1"/>
  <c r="AG32" i="17" a="1"/>
  <c r="AG25" i="17" a="1"/>
  <c r="AG15" i="17" a="1"/>
  <c r="AG7" i="17" a="1"/>
  <c r="AG16" i="17" a="1"/>
  <c r="AG21" i="17" a="1"/>
  <c r="AG11" i="17" a="1"/>
  <c r="AG20" i="17" a="1"/>
  <c r="AG35" i="17" a="1"/>
  <c r="AG9" i="17" a="1"/>
  <c r="AG34" i="17" a="1"/>
  <c r="AG26" i="17" a="1"/>
  <c r="AG19" i="17" a="1"/>
  <c r="AG5" i="17" a="1"/>
  <c r="AG30" i="17" a="1"/>
  <c r="AG23" i="17" a="1"/>
  <c r="AG7" i="17" l="1"/>
  <c r="E7" i="47" s="1"/>
  <c r="AG11" i="17"/>
  <c r="E11" i="47" s="1"/>
  <c r="AG15" i="17"/>
  <c r="E15" i="47" s="1"/>
  <c r="AG19" i="17"/>
  <c r="E19" i="47" s="1"/>
  <c r="AG23" i="17"/>
  <c r="E23" i="47" s="1"/>
  <c r="AG27" i="17"/>
  <c r="E27" i="47" s="1"/>
  <c r="AG31" i="17"/>
  <c r="E31" i="47" s="1"/>
  <c r="AG35" i="17"/>
  <c r="E35" i="47" s="1"/>
  <c r="AG4" i="17"/>
  <c r="E4" i="47" s="1"/>
  <c r="AG8" i="17"/>
  <c r="E8" i="47" s="1"/>
  <c r="AG12" i="17"/>
  <c r="E12" i="47" s="1"/>
  <c r="AG16" i="17"/>
  <c r="E16" i="47" s="1"/>
  <c r="AG20" i="17"/>
  <c r="E20" i="47" s="1"/>
  <c r="AG24" i="17"/>
  <c r="E24" i="47" s="1"/>
  <c r="AG28" i="17"/>
  <c r="E28" i="47" s="1"/>
  <c r="AG32" i="17"/>
  <c r="E32" i="47" s="1"/>
  <c r="AG3" i="17"/>
  <c r="E3" i="47" s="1"/>
  <c r="AG5" i="17"/>
  <c r="E5" i="47" s="1"/>
  <c r="AG9" i="17"/>
  <c r="E9" i="47" s="1"/>
  <c r="AG13" i="17"/>
  <c r="E13" i="47" s="1"/>
  <c r="AG17" i="17"/>
  <c r="E17" i="47" s="1"/>
  <c r="AG21" i="17"/>
  <c r="E21" i="47" s="1"/>
  <c r="AG25" i="17"/>
  <c r="E25" i="47" s="1"/>
  <c r="AG29" i="17"/>
  <c r="E29" i="47" s="1"/>
  <c r="AG33" i="17"/>
  <c r="E33" i="47" s="1"/>
  <c r="AG10" i="17"/>
  <c r="E10" i="47" s="1"/>
  <c r="AG18" i="17"/>
  <c r="E18" i="47" s="1"/>
  <c r="AG26" i="17"/>
  <c r="E26" i="47" s="1"/>
  <c r="AG34" i="17"/>
  <c r="E34" i="47" s="1"/>
  <c r="AG6" i="17"/>
  <c r="E6" i="47" s="1"/>
  <c r="AG14" i="17"/>
  <c r="E14" i="47" s="1"/>
  <c r="AG22" i="17"/>
  <c r="E22" i="47" s="1"/>
  <c r="AG30" i="17"/>
  <c r="E30" i="47" s="1"/>
  <c r="F37" i="38"/>
  <c r="F4" i="39"/>
  <c r="F37" i="39" s="1"/>
</calcChain>
</file>

<file path=xl/comments1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отметьте тех, кому распечатать сумму долга на сегодняшнюю дату за обеды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Введите стоимость завтраков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Введите стоимость обедов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отметьте тех, кому распечатать сумму долга на сегодняшнюю дату за обеды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Введите стоимость завтраков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Введите стоимость обедов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отметьте тех, кому распечатать сумму долга на сегодняшнюю дату за обеды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Введите стоимость завтраков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Введите стоимость обедов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отметьте тех, кому распечатать сумму долга на сегодняшнюю дату за обеды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Введите стоимость завтраков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Введите стоимость обедов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отметьте тех, кому распечатать сумму долга на сегодняшнюю дату за обеды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Введите стоимость завтраков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Введите стоимость обедов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отметьте тех, кому распечатать сумму долга на сегодняшнюю дату за обеды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Введите стоимость завтраков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Введите стоимость обедов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отметьте тех, кому распечатать сумму долга на сегодняшнюю дату за обеды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Введите стоимость завтраков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Введите стоимость обедов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отметьте тех, кому распечатать сумму долга на сегодняшнюю дату за обеды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Введите стоимость завтраков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Введите стоимость обедов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отметьте тех, кому распечатать сумму долга на сегодняшнюю дату за обеды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Введите стоимость завтраков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Введите стоимость обедов</t>
        </r>
      </text>
    </comment>
  </commentList>
</comments>
</file>

<file path=xl/sharedStrings.xml><?xml version="1.0" encoding="utf-8"?>
<sst xmlns="http://schemas.openxmlformats.org/spreadsheetml/2006/main" count="363" uniqueCount="112">
  <si>
    <t>№</t>
  </si>
  <si>
    <t>Ф.И.О.</t>
  </si>
  <si>
    <t>з</t>
  </si>
  <si>
    <t>о</t>
  </si>
  <si>
    <t>зо</t>
  </si>
  <si>
    <t>дата</t>
  </si>
  <si>
    <t>обедов</t>
  </si>
  <si>
    <t>завтраков</t>
  </si>
  <si>
    <t>завтрак, руб:</t>
  </si>
  <si>
    <t>обед, руб:</t>
  </si>
  <si>
    <t>сумма</t>
  </si>
  <si>
    <t>май</t>
  </si>
  <si>
    <t>долг за питание на</t>
  </si>
  <si>
    <t>на печать</t>
  </si>
  <si>
    <t>Сухпайки</t>
  </si>
  <si>
    <t>сухпайки</t>
  </si>
  <si>
    <t>стоимость</t>
  </si>
  <si>
    <t>1.</t>
  </si>
  <si>
    <t>2.</t>
  </si>
  <si>
    <t>3.</t>
  </si>
  <si>
    <t>пароль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</si>
  <si>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</si>
  <si>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</si>
  <si>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</si>
  <si>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</si>
  <si>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</si>
  <si>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</si>
  <si>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</si>
  <si>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</si>
  <si>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</si>
  <si>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</si>
  <si>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</si>
  <si>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</si>
  <si>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</si>
  <si>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</si>
  <si>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</si>
  <si>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</si>
  <si>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</si>
  <si>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</si>
  <si>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24.</t>
  </si>
  <si>
    <t>22.</t>
  </si>
  <si>
    <t>23.</t>
  </si>
  <si>
    <t>25.</t>
  </si>
  <si>
    <t>26.</t>
  </si>
  <si>
    <t>27.</t>
  </si>
  <si>
    <t>38.</t>
  </si>
  <si>
    <t>29.</t>
  </si>
  <si>
    <t>30.</t>
  </si>
  <si>
    <t>31.</t>
  </si>
  <si>
    <t>32.</t>
  </si>
  <si>
    <t>33.</t>
  </si>
  <si>
    <t>Сдано в столовую:</t>
  </si>
  <si>
    <t>долг/ переплата</t>
  </si>
  <si>
    <t>завтраков:</t>
  </si>
  <si>
    <t>обедов:</t>
  </si>
  <si>
    <t>л</t>
  </si>
  <si>
    <t>итого долг класса:</t>
  </si>
  <si>
    <t>сент</t>
  </si>
  <si>
    <t>окт</t>
  </si>
  <si>
    <t>нояб</t>
  </si>
  <si>
    <t>дек</t>
  </si>
  <si>
    <t>янв</t>
  </si>
  <si>
    <t>фев</t>
  </si>
  <si>
    <t>мар</t>
  </si>
  <si>
    <t>апр</t>
  </si>
  <si>
    <t>Программа автоматизации расчетов питания класса в школьной столовой.</t>
  </si>
  <si>
    <t>Инструкция по работе с программой.</t>
  </si>
  <si>
    <t>Если стоимость обедов и завтраков в Вашей школьной столовой меняется не каждый день, а высчитывается средняя за месяц, то данная программка</t>
  </si>
  <si>
    <t>вполне Вам подойдет. Хотя при умении работать в Excel, Вы вполне можете её переделать под Ваши условия.</t>
  </si>
  <si>
    <t>Далее список автоматически копируется на все оставшиеся месяцы.</t>
  </si>
  <si>
    <t>выделить цветом (для удобства, чтобы отделить недели одна  от другой)</t>
  </si>
  <si>
    <t>например, так:</t>
  </si>
  <si>
    <t>з - ученик в этот день только завтракал</t>
  </si>
  <si>
    <t>о - ученик в этот день только обедал</t>
  </si>
  <si>
    <t>зо - ученик в этот день завтракал и обедал</t>
  </si>
  <si>
    <t>а напротив фамилии ученика, получавшего сухпаёк ставим галочку:</t>
  </si>
  <si>
    <t>Если в текущем месяце выдавались сухпайки, то указываем дату выдачи сухпайка (необязательно) и стоимость (обязательно!),</t>
  </si>
  <si>
    <t xml:space="preserve">Открываем вкладку "Сентябрь". В строке "дата" проставляем даты с учетом выходных. Ячейку, где суббота можно </t>
  </si>
  <si>
    <t>льготн:</t>
  </si>
  <si>
    <t>версия 1.3</t>
  </si>
  <si>
    <t>Если в текущем месяце сухпайки выдавались более трех раз, то можно отмечать выдачу в предыдущих месяцах (всё равно будет суммироваться)!</t>
  </si>
  <si>
    <t>При заполнении вышеуказанных ячеек формируется сумма, которую класс должен сдать классному руководителю.</t>
  </si>
  <si>
    <t>Программа преходит на страницу со списком для печати.</t>
  </si>
  <si>
    <t>Всё! Программа вычла из суммы задолженности ученика (и класса) сданную отлату!</t>
  </si>
  <si>
    <t>Переходим во вкладку "СПИСОК_КЛАССА", отмечаем дату (не обязательно) и сумму (обязательно!).</t>
  </si>
  <si>
    <t>Список распечатываем, разрезаем на полоски и вклеиваем в дневник должникам :-)</t>
  </si>
  <si>
    <t>Ученики сдают деньги за питание. Куда вносить запись?</t>
  </si>
  <si>
    <t>Сколько мы должны в столовую?</t>
  </si>
  <si>
    <t>На вкладке "СПИСОК_КЛАССА" формируется сумма нашего долга в столовую (сколько класс всего "наел").</t>
  </si>
  <si>
    <t>В строке "сдано в столовую" вписываем даты (необязательно) и суммы (обязательно!), и из задолженности класса будут вычитаться данные суммы</t>
  </si>
  <si>
    <t>Программу я постарался сделать как можно более интуитивно понятной, но, если Вы не разобрались, то можете почитать краткую инструкцию  ниже :-)</t>
  </si>
  <si>
    <t>Начало работы. Вносим данные.</t>
  </si>
  <si>
    <t>Примечания. Пояснения.</t>
  </si>
  <si>
    <t>а)</t>
  </si>
  <si>
    <t>б)</t>
  </si>
  <si>
    <t>в)</t>
  </si>
  <si>
    <t>Как только вы начнёте заполнять следующий месяц, то все данные предыдущего месяца будут "прятаться".</t>
  </si>
  <si>
    <t>Чтобы потом не запутаться. Всё-таки, речь о деньгах.</t>
  </si>
  <si>
    <t>Как распечатать информацию о задолженности.</t>
  </si>
  <si>
    <t>Слева от фамилий ставим галочку и нажимаем кнопку "РАСПЕЧАТАТЬ"</t>
  </si>
  <si>
    <t xml:space="preserve">Совет: Прежде,чем заполнять программу "в чистовую", поэксперементируйте, внесите различные данные, разберитесь как работает программа.  </t>
  </si>
  <si>
    <t xml:space="preserve">Не переживайте! Суммы не потерялись, они перешли в следующий месяц. </t>
  </si>
  <si>
    <t>Те ячейки, которые не нужо менять, я запаролил (чтобы Вы их случайно не испортили)</t>
  </si>
  <si>
    <t>Удачи! Надеюсь моя программа хоть немного облегчит труд классного руководителя!</t>
  </si>
  <si>
    <t>Если Вы захотите что-либо подправить в программе и уверены в своих силах, то пароль для снятия защиты листов: 111</t>
  </si>
  <si>
    <r>
      <t xml:space="preserve">Для начала Вам нужно заполнить список класса (можно скопировать откуда-нибудь и вставить, но только </t>
    </r>
    <r>
      <rPr>
        <b/>
        <sz val="11"/>
        <color theme="1"/>
        <rFont val="Times New Roman"/>
        <family val="1"/>
        <charset val="204"/>
      </rPr>
      <t>пофамильно</t>
    </r>
    <r>
      <rPr>
        <sz val="11"/>
        <color theme="1"/>
        <rFont val="Times New Roman"/>
        <family val="1"/>
        <charset val="204"/>
      </rPr>
      <t>).</t>
    </r>
  </si>
  <si>
    <t>В самой верхней строке вносим стоимость завтрака и обеда. Стоимость автоматически копируется на все оставшиеся месяцы.</t>
  </si>
  <si>
    <t xml:space="preserve">Далее, из раскрывающегося списка выбираем: </t>
  </si>
  <si>
    <t xml:space="preserve">Пустого значения в раскрывающемся списке нет, но если Вам нужно очистить ячейку, просто нажмите клавишу "Delete" </t>
  </si>
  <si>
    <t>л - льготное питание (стоимость завтраков/обедов не учитывается)</t>
  </si>
  <si>
    <r>
      <rPr>
        <b/>
        <i/>
        <sz val="12"/>
        <color theme="1"/>
        <rFont val="Times New Roman"/>
        <family val="1"/>
        <charset val="204"/>
      </rPr>
      <t>ВАЖНО!</t>
    </r>
    <r>
      <rPr>
        <i/>
        <sz val="12"/>
        <color theme="1"/>
        <rFont val="Times New Roman"/>
        <family val="1"/>
        <charset val="204"/>
      </rPr>
      <t xml:space="preserve"> Если цена завтраков/обедов в течение года поменяется, то новую цену ставим не с сентября, а с того месяца, когда цена изменилась!</t>
    </r>
  </si>
  <si>
    <t>Разработал: Екшибаров Виктор Геннадьевич, учитель информатики МБОУ "Политехнический лицей", г.Мирный, РС(Я)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</si>
</sst>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₽&quot;_-;\-* #,##0.00\ &quot;₽&quot;_-;_-* &quot;-&quot;??\ &quot;₽&quot;_-;_-@_-"/>
    <numFmt numFmtId="165" formatCode="[$-419]d\ mmm;@"/>
    <numFmt numFmtId="166" formatCode="#,##0.00_р_."/>
    <numFmt numFmtId="167" formatCode="#,##0.0_р_."/>
    <numFmt numFmtId="168" formatCode="#,##0.00&quot;р.&quot;"/>
  </numFmts>
  <fonts count="31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2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2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Protection="1">
      <protection locked="0"/>
    </xf>
    <xf numFmtId="167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left"/>
      <protection locked="0"/>
    </xf>
    <xf numFmtId="165" fontId="0" fillId="0" borderId="14" xfId="0" applyNumberFormat="1" applyBorder="1" applyProtection="1">
      <protection locked="0"/>
    </xf>
    <xf numFmtId="165" fontId="0" fillId="0" borderId="15" xfId="0" applyNumberFormat="1" applyBorder="1" applyProtection="1">
      <protection locked="0"/>
    </xf>
    <xf numFmtId="166" fontId="0" fillId="0" borderId="19" xfId="0" applyNumberFormat="1" applyBorder="1" applyAlignment="1" applyProtection="1">
      <alignment horizontal="left"/>
      <protection locked="0"/>
    </xf>
    <xf numFmtId="166" fontId="0" fillId="0" borderId="19" xfId="0" applyNumberFormat="1" applyBorder="1" applyProtection="1">
      <protection locked="0"/>
    </xf>
    <xf numFmtId="166" fontId="0" fillId="0" borderId="20" xfId="0" applyNumberFormat="1" applyBorder="1" applyProtection="1">
      <protection locked="0"/>
    </xf>
    <xf numFmtId="168" fontId="0" fillId="0" borderId="14" xfId="0" applyNumberFormat="1" applyBorder="1" applyProtection="1">
      <protection locked="0"/>
    </xf>
    <xf numFmtId="168" fontId="0" fillId="0" borderId="0" xfId="0" applyNumberForma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0" fontId="8" fillId="0" borderId="0" xfId="0" applyFont="1"/>
    <xf numFmtId="165" fontId="8" fillId="0" borderId="0" xfId="0" applyNumberFormat="1" applyFont="1" applyAlignment="1">
      <alignment horizontal="left"/>
    </xf>
    <xf numFmtId="0" fontId="4" fillId="0" borderId="0" xfId="0" applyFont="1" applyBorder="1" applyProtection="1">
      <protection locked="0"/>
    </xf>
    <xf numFmtId="0" fontId="6" fillId="0" borderId="0" xfId="0" applyFont="1" applyBorder="1"/>
    <xf numFmtId="0" fontId="4" fillId="0" borderId="0" xfId="0" applyFont="1" applyAlignment="1" applyProtection="1">
      <protection locked="0"/>
    </xf>
    <xf numFmtId="166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right"/>
      <protection locked="0"/>
    </xf>
    <xf numFmtId="166" fontId="4" fillId="0" borderId="1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167" fontId="4" fillId="0" borderId="0" xfId="0" applyNumberFormat="1" applyFont="1" applyBorder="1" applyProtection="1">
      <protection locked="0"/>
    </xf>
    <xf numFmtId="166" fontId="4" fillId="0" borderId="0" xfId="0" applyNumberFormat="1" applyFont="1" applyAlignment="1" applyProtection="1">
      <protection locked="0"/>
    </xf>
    <xf numFmtId="166" fontId="4" fillId="0" borderId="0" xfId="0" applyNumberFormat="1" applyFont="1" applyAlignment="1" applyProtection="1">
      <alignment horizontal="center" vertical="center"/>
      <protection locked="0"/>
    </xf>
    <xf numFmtId="166" fontId="4" fillId="0" borderId="0" xfId="0" applyNumberFormat="1" applyFont="1" applyProtection="1">
      <protection locked="0"/>
    </xf>
    <xf numFmtId="0" fontId="4" fillId="0" borderId="0" xfId="0" applyFont="1" applyBorder="1" applyAlignment="1" applyProtection="1">
      <protection locked="0"/>
    </xf>
    <xf numFmtId="166" fontId="4" fillId="0" borderId="0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hidden="1"/>
    </xf>
    <xf numFmtId="166" fontId="4" fillId="0" borderId="4" xfId="0" applyNumberFormat="1" applyFont="1" applyBorder="1" applyProtection="1"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textRotation="90"/>
      <protection locked="0"/>
    </xf>
    <xf numFmtId="166" fontId="4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textRotation="180"/>
      <protection locked="0"/>
    </xf>
    <xf numFmtId="0" fontId="4" fillId="8" borderId="7" xfId="0" applyFont="1" applyFill="1" applyBorder="1" applyAlignment="1" applyProtection="1">
      <alignment horizontal="right"/>
      <protection locked="0"/>
    </xf>
    <xf numFmtId="165" fontId="4" fillId="8" borderId="1" xfId="0" applyNumberFormat="1" applyFont="1" applyFill="1" applyBorder="1" applyAlignment="1" applyProtection="1">
      <alignment horizontal="left" vertical="center"/>
      <protection locked="0"/>
    </xf>
    <xf numFmtId="165" fontId="4" fillId="8" borderId="1" xfId="0" applyNumberFormat="1" applyFont="1" applyFill="1" applyBorder="1" applyAlignment="1" applyProtection="1">
      <alignment horizontal="left"/>
      <protection locked="0"/>
    </xf>
    <xf numFmtId="0" fontId="11" fillId="7" borderId="24" xfId="0" applyFont="1" applyFill="1" applyBorder="1" applyAlignment="1" applyProtection="1">
      <alignment textRotation="180"/>
      <protection locked="0"/>
    </xf>
    <xf numFmtId="0" fontId="11" fillId="7" borderId="25" xfId="0" applyFont="1" applyFill="1" applyBorder="1" applyAlignment="1" applyProtection="1">
      <alignment textRotation="180"/>
      <protection locked="0"/>
    </xf>
    <xf numFmtId="166" fontId="4" fillId="9" borderId="1" xfId="0" applyNumberFormat="1" applyFont="1" applyFill="1" applyBorder="1" applyAlignment="1" applyProtection="1">
      <alignment horizontal="left" vertical="center"/>
      <protection locked="0"/>
    </xf>
    <xf numFmtId="166" fontId="4" fillId="9" borderId="1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right"/>
      <protection hidden="1"/>
    </xf>
    <xf numFmtId="0" fontId="4" fillId="0" borderId="22" xfId="0" applyFont="1" applyBorder="1" applyAlignment="1" applyProtection="1">
      <alignment horizontal="right"/>
      <protection hidden="1"/>
    </xf>
    <xf numFmtId="166" fontId="5" fillId="0" borderId="4" xfId="0" applyNumberFormat="1" applyFont="1" applyBorder="1" applyProtection="1">
      <protection hidden="1"/>
    </xf>
    <xf numFmtId="165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5" fontId="8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165" fontId="8" fillId="0" borderId="0" xfId="0" applyNumberFormat="1" applyFont="1" applyAlignment="1" applyProtection="1">
      <alignment horizontal="left" vertical="center"/>
      <protection hidden="1"/>
    </xf>
    <xf numFmtId="168" fontId="7" fillId="0" borderId="0" xfId="0" applyNumberFormat="1" applyFont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165" fontId="8" fillId="0" borderId="0" xfId="0" applyNumberFormat="1" applyFont="1" applyBorder="1" applyAlignment="1" applyProtection="1">
      <alignment horizontal="left" vertical="center"/>
      <protection hidden="1"/>
    </xf>
    <xf numFmtId="168" fontId="7" fillId="0" borderId="0" xfId="0" applyNumberFormat="1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165" fontId="8" fillId="0" borderId="2" xfId="0" applyNumberFormat="1" applyFont="1" applyBorder="1" applyAlignment="1" applyProtection="1">
      <alignment horizontal="left" vertical="center"/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right"/>
      <protection hidden="1"/>
    </xf>
    <xf numFmtId="0" fontId="4" fillId="8" borderId="7" xfId="0" applyFont="1" applyFill="1" applyBorder="1" applyAlignment="1" applyProtection="1">
      <alignment horizontal="center"/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165" fontId="0" fillId="0" borderId="1" xfId="0" applyNumberFormat="1" applyBorder="1" applyProtection="1">
      <protection locked="0"/>
    </xf>
    <xf numFmtId="166" fontId="0" fillId="0" borderId="0" xfId="0" applyNumberFormat="1" applyAlignment="1" applyProtection="1">
      <alignment horizontal="right" vertical="center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0" borderId="1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165" fontId="0" fillId="0" borderId="8" xfId="0" applyNumberFormat="1" applyBorder="1" applyAlignment="1" applyProtection="1">
      <alignment horizontal="right"/>
      <protection hidden="1"/>
    </xf>
    <xf numFmtId="166" fontId="0" fillId="0" borderId="9" xfId="0" applyNumberFormat="1" applyBorder="1" applyAlignment="1" applyProtection="1">
      <alignment horizontal="right"/>
      <protection hidden="1"/>
    </xf>
    <xf numFmtId="165" fontId="0" fillId="0" borderId="10" xfId="0" applyNumberFormat="1" applyBorder="1" applyAlignment="1" applyProtection="1">
      <alignment horizontal="right"/>
      <protection hidden="1"/>
    </xf>
    <xf numFmtId="166" fontId="0" fillId="0" borderId="21" xfId="0" applyNumberFormat="1" applyBorder="1" applyAlignment="1" applyProtection="1">
      <alignment horizontal="right"/>
      <protection hidden="1"/>
    </xf>
    <xf numFmtId="168" fontId="0" fillId="0" borderId="8" xfId="0" applyNumberFormat="1" applyBorder="1" applyAlignment="1" applyProtection="1">
      <alignment horizontal="right"/>
      <protection hidden="1"/>
    </xf>
    <xf numFmtId="168" fontId="0" fillId="0" borderId="10" xfId="0" applyNumberFormat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5" fontId="0" fillId="0" borderId="28" xfId="0" applyNumberFormat="1" applyBorder="1" applyAlignment="1" applyProtection="1">
      <alignment horizontal="right"/>
      <protection hidden="1"/>
    </xf>
    <xf numFmtId="166" fontId="0" fillId="0" borderId="29" xfId="0" applyNumberFormat="1" applyBorder="1" applyAlignment="1" applyProtection="1">
      <alignment horizontal="right"/>
      <protection hidden="1"/>
    </xf>
    <xf numFmtId="0" fontId="11" fillId="7" borderId="0" xfId="0" applyFont="1" applyFill="1" applyBorder="1" applyAlignment="1" applyProtection="1">
      <alignment textRotation="180"/>
      <protection locked="0"/>
    </xf>
    <xf numFmtId="0" fontId="11" fillId="0" borderId="0" xfId="0" applyFont="1" applyBorder="1" applyAlignment="1" applyProtection="1">
      <alignment textRotation="180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/>
      <protection hidden="1"/>
    </xf>
    <xf numFmtId="166" fontId="1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11" borderId="1" xfId="0" applyFont="1" applyFill="1" applyBorder="1" applyAlignment="1">
      <alignment horizontal="center" vertical="center"/>
    </xf>
    <xf numFmtId="0" fontId="13" fillId="0" borderId="0" xfId="0" applyNumberFormat="1" applyFont="1" applyAlignment="1" applyProtection="1">
      <alignment wrapText="1"/>
      <protection locked="0"/>
    </xf>
    <xf numFmtId="0" fontId="4" fillId="11" borderId="0" xfId="0" applyFont="1" applyFill="1" applyAlignment="1" applyProtection="1">
      <alignment horizontal="right"/>
      <protection locked="0"/>
    </xf>
    <xf numFmtId="0" fontId="16" fillId="10" borderId="0" xfId="0" applyFont="1" applyFill="1" applyAlignment="1" applyProtection="1">
      <alignment horizontal="right"/>
      <protection locked="0"/>
    </xf>
    <xf numFmtId="0" fontId="16" fillId="12" borderId="0" xfId="0" applyFont="1" applyFill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vertical="center"/>
      <protection locked="0"/>
    </xf>
    <xf numFmtId="166" fontId="5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protection locked="0"/>
    </xf>
    <xf numFmtId="0" fontId="4" fillId="5" borderId="1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39" fontId="4" fillId="2" borderId="0" xfId="1" applyNumberFormat="1" applyFont="1" applyFill="1" applyProtection="1">
      <protection locked="0"/>
    </xf>
    <xf numFmtId="3" fontId="4" fillId="0" borderId="0" xfId="0" applyNumberFormat="1" applyFo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/>
    <xf numFmtId="165" fontId="8" fillId="0" borderId="0" xfId="0" applyNumberFormat="1" applyFont="1" applyAlignment="1" applyProtection="1">
      <alignment horizontal="center"/>
      <protection hidden="1"/>
    </xf>
    <xf numFmtId="165" fontId="8" fillId="0" borderId="0" xfId="0" applyNumberFormat="1" applyFont="1" applyAlignment="1" applyProtection="1">
      <alignment horizontal="center" vertical="center"/>
      <protection hidden="1"/>
    </xf>
    <xf numFmtId="165" fontId="8" fillId="0" borderId="0" xfId="0" applyNumberFormat="1" applyFont="1" applyBorder="1" applyAlignment="1" applyProtection="1">
      <alignment horizontal="center" vertical="center"/>
      <protection hidden="1"/>
    </xf>
    <xf numFmtId="165" fontId="8" fillId="0" borderId="0" xfId="0" applyNumberFormat="1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vertical="center" wrapText="1"/>
    </xf>
    <xf numFmtId="0" fontId="22" fillId="0" borderId="0" xfId="0" applyFont="1" applyFill="1" applyAlignment="1"/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9" fillId="0" borderId="0" xfId="0" applyFont="1"/>
    <xf numFmtId="0" fontId="22" fillId="16" borderId="0" xfId="0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166" fontId="0" fillId="9" borderId="13" xfId="0" applyNumberFormat="1" applyFill="1" applyBorder="1" applyAlignment="1" applyProtection="1">
      <alignment horizontal="right"/>
      <protection hidden="1"/>
    </xf>
    <xf numFmtId="166" fontId="0" fillId="9" borderId="18" xfId="0" applyNumberFormat="1" applyFill="1" applyBorder="1" applyAlignment="1" applyProtection="1">
      <alignment horizontal="right"/>
      <protection hidden="1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166" fontId="2" fillId="7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4" fillId="8" borderId="23" xfId="0" applyFont="1" applyFill="1" applyBorder="1" applyAlignment="1" applyProtection="1">
      <alignment horizontal="center"/>
      <protection hidden="1"/>
    </xf>
    <xf numFmtId="0" fontId="4" fillId="8" borderId="7" xfId="0" applyFont="1" applyFill="1" applyBorder="1" applyAlignment="1" applyProtection="1">
      <alignment horizontal="center"/>
      <protection hidden="1"/>
    </xf>
    <xf numFmtId="0" fontId="0" fillId="0" borderId="0" xfId="0" applyBorder="1"/>
    <xf numFmtId="0" fontId="0" fillId="5" borderId="1" xfId="0" applyFont="1" applyFill="1" applyBorder="1" applyAlignment="1" applyProtection="1">
      <alignment horizontal="center" textRotation="90"/>
      <protection hidden="1"/>
    </xf>
    <xf numFmtId="166" fontId="1" fillId="0" borderId="1" xfId="0" applyNumberFormat="1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right"/>
      <protection hidden="1"/>
    </xf>
    <xf numFmtId="0" fontId="15" fillId="0" borderId="2" xfId="0" applyFont="1" applyBorder="1" applyAlignment="1" applyProtection="1">
      <alignment horizontal="right"/>
      <protection hidden="1"/>
    </xf>
    <xf numFmtId="0" fontId="15" fillId="0" borderId="6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0" fillId="0" borderId="2" xfId="0" applyFont="1" applyBorder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100"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6699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9999"/>
        </patternFill>
      </fill>
    </dxf>
    <dxf>
      <fill>
        <patternFill>
          <bgColor theme="6" tint="0.59996337778862885"/>
        </patternFill>
      </fill>
    </dxf>
  </dxfs>
  <tableStyles count="1" defaultTableStyle="TableStyleMedium9" defaultPivotStyle="PivotStyleLight16">
    <tableStyle name="Стиль таблицы 1" pivot="0" count="0"/>
  </tableStyles>
  <colors>
    <mruColors>
      <color rgb="FF99FFCC"/>
      <color rgb="FFFF5050"/>
      <color rgb="FFFF9999"/>
      <color rgb="FFFF6699"/>
      <color rgb="FFFFFFCC"/>
      <color rgb="FFFF0066"/>
      <color rgb="FFCCFFCC"/>
      <color rgb="FFF8D0BE"/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trlProps/ctrlProp1.xml><?xml version="1.0" encoding="utf-8"?>
<formControlPr xmlns="http://schemas.microsoft.com/office/spreadsheetml/2009/9/main" objectType="CheckBox" fmlaLink="$AO$36" lockText="1"/>
</file>

<file path=xl/ctrlProps/ctrlProp2.xml><?xml version="1.0" encoding="utf-8"?>
<formControlPr xmlns="http://schemas.microsoft.com/office/spreadsheetml/2009/9/main" objectType="CheckBox" fmlaLink="$AO$35" lockText="1"/>
</file>

<file path=xl/ctrlProps/ctrlProp3.xml><?xml version="1.0" encoding="utf-8"?>
<formControlPr xmlns="http://schemas.microsoft.com/office/spreadsheetml/2009/9/main" objectType="CheckBox" fmlaLink="$AO$34" lockText="1"/>
</file>

<file path=xl/ctrlProps/ctrlProp4.xml><?xml version="1.0" encoding="utf-8"?>
<formControlPr xmlns="http://schemas.microsoft.com/office/spreadsheetml/2009/9/main" objectType="CheckBox" fmlaLink="$AO$33" lockText="1"/>
</file>

<file path=xl/ctrlProps/ctrlProp5.xml><?xml version="1.0" encoding="utf-8"?>
<formControlPr xmlns="http://schemas.microsoft.com/office/spreadsheetml/2009/9/main" objectType="CheckBox" fmlaLink="$AO$32" lockText="1"/>
</file>

<file path=xl/ctrlProps/ctrlProp6.xml><?xml version="1.0" encoding="utf-8"?>
<formControlPr xmlns="http://schemas.microsoft.com/office/spreadsheetml/2009/9/main" objectType="CheckBox" fmlaLink="$AO$31" lockText="1"/>
</file>

<file path=xl/ctrlProps/ctrlProp7.xml><?xml version="1.0" encoding="utf-8"?>
<formControlPr xmlns="http://schemas.microsoft.com/office/spreadsheetml/2009/9/main" objectType="CheckBox" fmlaLink="$AO$30" lockText="1"/>
</file>

<file path=xl/ctrlProps/ctrlProp8.xml><?xml version="1.0" encoding="utf-8"?>
<formControlPr xmlns="http://schemas.microsoft.com/office/spreadsheetml/2009/9/main" objectType="CheckBox" fmlaLink="$AO$29" lockText="1"/>
</file>

<file path=xl/ctrlProps/ctrlProp9.xml><?xml version="1.0" encoding="utf-8"?>
<formControlPr xmlns="http://schemas.microsoft.com/office/spreadsheetml/2009/9/main" objectType="CheckBox" fmlaLink="$AO$28" lockText="1"/>
</file>

<file path=xl/ctrlProps/ctrlProp10.xml><?xml version="1.0" encoding="utf-8"?>
<formControlPr xmlns="http://schemas.microsoft.com/office/spreadsheetml/2009/9/main" objectType="CheckBox" fmlaLink="$AO$27" lockText="1"/>
</file>

<file path=xl/ctrlProps/ctrlProp11.xml><?xml version="1.0" encoding="utf-8"?>
<formControlPr xmlns="http://schemas.microsoft.com/office/spreadsheetml/2009/9/main" objectType="CheckBox" fmlaLink="$AO$26" lockText="1"/>
</file>

<file path=xl/ctrlProps/ctrlProp12.xml><?xml version="1.0" encoding="utf-8"?>
<formControlPr xmlns="http://schemas.microsoft.com/office/spreadsheetml/2009/9/main" objectType="CheckBox" fmlaLink="$AO$25" lockText="1"/>
</file>

<file path=xl/ctrlProps/ctrlProp13.xml><?xml version="1.0" encoding="utf-8"?>
<formControlPr xmlns="http://schemas.microsoft.com/office/spreadsheetml/2009/9/main" objectType="CheckBox" fmlaLink="$AO$24" lockText="1"/>
</file>

<file path=xl/ctrlProps/ctrlProp14.xml><?xml version="1.0" encoding="utf-8"?>
<formControlPr xmlns="http://schemas.microsoft.com/office/spreadsheetml/2009/9/main" objectType="CheckBox" fmlaLink="$AO$23" lockText="1"/>
</file>

<file path=xl/ctrlProps/ctrlProp15.xml><?xml version="1.0" encoding="utf-8"?>
<formControlPr xmlns="http://schemas.microsoft.com/office/spreadsheetml/2009/9/main" objectType="CheckBox" fmlaLink="$AO$22" lockText="1"/>
</file>

<file path=xl/ctrlProps/ctrlProp16.xml><?xml version="1.0" encoding="utf-8"?>
<formControlPr xmlns="http://schemas.microsoft.com/office/spreadsheetml/2009/9/main" objectType="CheckBox" fmlaLink="$AO$21" lockText="1"/>
</file>

<file path=xl/ctrlProps/ctrlProp17.xml><?xml version="1.0" encoding="utf-8"?>
<formControlPr xmlns="http://schemas.microsoft.com/office/spreadsheetml/2009/9/main" objectType="CheckBox" fmlaLink="$AO$20" lockText="1"/>
</file>

<file path=xl/ctrlProps/ctrlProp18.xml><?xml version="1.0" encoding="utf-8"?>
<formControlPr xmlns="http://schemas.microsoft.com/office/spreadsheetml/2009/9/main" objectType="CheckBox" fmlaLink="$AO$19" lockText="1"/>
</file>

<file path=xl/ctrlProps/ctrlProp19.xml><?xml version="1.0" encoding="utf-8"?>
<formControlPr xmlns="http://schemas.microsoft.com/office/spreadsheetml/2009/9/main" objectType="CheckBox" fmlaLink="$AO$18" lockText="1"/>
</file>

<file path=xl/ctrlProps/ctrlProp20.xml><?xml version="1.0" encoding="utf-8"?>
<formControlPr xmlns="http://schemas.microsoft.com/office/spreadsheetml/2009/9/main" objectType="CheckBox" fmlaLink="$AO$17" lockText="1"/>
</file>

<file path=xl/ctrlProps/ctrlProp21.xml><?xml version="1.0" encoding="utf-8"?>
<formControlPr xmlns="http://schemas.microsoft.com/office/spreadsheetml/2009/9/main" objectType="CheckBox" fmlaLink="$AO$16" lockText="1"/>
</file>

<file path=xl/ctrlProps/ctrlProp22.xml><?xml version="1.0" encoding="utf-8"?>
<formControlPr xmlns="http://schemas.microsoft.com/office/spreadsheetml/2009/9/main" objectType="CheckBox" fmlaLink="$AO$15" lockText="1"/>
</file>

<file path=xl/ctrlProps/ctrlProp23.xml><?xml version="1.0" encoding="utf-8"?>
<formControlPr xmlns="http://schemas.microsoft.com/office/spreadsheetml/2009/9/main" objectType="CheckBox" fmlaLink="$AO$14" lockText="1"/>
</file>

<file path=xl/ctrlProps/ctrlProp24.xml><?xml version="1.0" encoding="utf-8"?>
<formControlPr xmlns="http://schemas.microsoft.com/office/spreadsheetml/2009/9/main" objectType="CheckBox" fmlaLink="$AO$13" lockText="1"/>
</file>

<file path=xl/ctrlProps/ctrlProp25.xml><?xml version="1.0" encoding="utf-8"?>
<formControlPr xmlns="http://schemas.microsoft.com/office/spreadsheetml/2009/9/main" objectType="CheckBox" fmlaLink="$AO$12" lockText="1"/>
</file>

<file path=xl/ctrlProps/ctrlProp26.xml><?xml version="1.0" encoding="utf-8"?>
<formControlPr xmlns="http://schemas.microsoft.com/office/spreadsheetml/2009/9/main" objectType="CheckBox" fmlaLink="$AO$11" lockText="1"/>
</file>

<file path=xl/ctrlProps/ctrlProp27.xml><?xml version="1.0" encoding="utf-8"?>
<formControlPr xmlns="http://schemas.microsoft.com/office/spreadsheetml/2009/9/main" objectType="CheckBox" fmlaLink="$AO$10" lockText="1"/>
</file>

<file path=xl/ctrlProps/ctrlProp28.xml><?xml version="1.0" encoding="utf-8"?>
<formControlPr xmlns="http://schemas.microsoft.com/office/spreadsheetml/2009/9/main" objectType="CheckBox" fmlaLink="$AO$9" lockText="1"/>
</file>

<file path=xl/ctrlProps/ctrlProp29.xml><?xml version="1.0" encoding="utf-8"?>
<formControlPr xmlns="http://schemas.microsoft.com/office/spreadsheetml/2009/9/main" objectType="CheckBox" fmlaLink="$AO$8" lockText="1"/>
</file>

<file path=xl/ctrlProps/ctrlProp30.xml><?xml version="1.0" encoding="utf-8"?>
<formControlPr xmlns="http://schemas.microsoft.com/office/spreadsheetml/2009/9/main" objectType="CheckBox" fmlaLink="$AO$7" lockText="1"/>
</file>

<file path=xl/ctrlProps/ctrlProp31.xml><?xml version="1.0" encoding="utf-8"?>
<formControlPr xmlns="http://schemas.microsoft.com/office/spreadsheetml/2009/9/main" objectType="CheckBox" fmlaLink="$AO$6" lockText="1"/>
</file>

<file path=xl/ctrlProps/ctrlProp32.xml><?xml version="1.0" encoding="utf-8"?>
<formControlPr xmlns="http://schemas.microsoft.com/office/spreadsheetml/2009/9/main" objectType="CheckBox" fmlaLink="$AO$5" lockText="1"/>
</file>

<file path=xl/ctrlProps/ctrlProp33.xml><?xml version="1.0" encoding="utf-8"?>
<formControlPr xmlns="http://schemas.microsoft.com/office/spreadsheetml/2009/9/main" objectType="CheckBox" fmlaLink="$AO$4" lockText="1"/>
</file>

<file path=xl/ctrlProps/ctrlProp34.xml><?xml version="1.0" encoding="utf-8"?>
<formControlPr xmlns="http://schemas.microsoft.com/office/spreadsheetml/2009/9/main" objectType="CheckBox" fmlaLink="$AR$36" lockText="1"/>
</file>

<file path=xl/ctrlProps/ctrlProp35.xml><?xml version="1.0" encoding="utf-8"?>
<formControlPr xmlns="http://schemas.microsoft.com/office/spreadsheetml/2009/9/main" objectType="CheckBox" fmlaLink="$AR$35" lockText="1"/>
</file>

<file path=xl/ctrlProps/ctrlProp36.xml><?xml version="1.0" encoding="utf-8"?>
<formControlPr xmlns="http://schemas.microsoft.com/office/spreadsheetml/2009/9/main" objectType="CheckBox" fmlaLink="$AR$34" lockText="1"/>
</file>

<file path=xl/ctrlProps/ctrlProp37.xml><?xml version="1.0" encoding="utf-8"?>
<formControlPr xmlns="http://schemas.microsoft.com/office/spreadsheetml/2009/9/main" objectType="CheckBox" fmlaLink="$AR$33" lockText="1"/>
</file>

<file path=xl/ctrlProps/ctrlProp38.xml><?xml version="1.0" encoding="utf-8"?>
<formControlPr xmlns="http://schemas.microsoft.com/office/spreadsheetml/2009/9/main" objectType="CheckBox" fmlaLink="$AR$32" lockText="1"/>
</file>

<file path=xl/ctrlProps/ctrlProp39.xml><?xml version="1.0" encoding="utf-8"?>
<formControlPr xmlns="http://schemas.microsoft.com/office/spreadsheetml/2009/9/main" objectType="CheckBox" fmlaLink="$AR$31" lockText="1"/>
</file>

<file path=xl/ctrlProps/ctrlProp40.xml><?xml version="1.0" encoding="utf-8"?>
<formControlPr xmlns="http://schemas.microsoft.com/office/spreadsheetml/2009/9/main" objectType="CheckBox" fmlaLink="$AR$30" lockText="1"/>
</file>

<file path=xl/ctrlProps/ctrlProp41.xml><?xml version="1.0" encoding="utf-8"?>
<formControlPr xmlns="http://schemas.microsoft.com/office/spreadsheetml/2009/9/main" objectType="CheckBox" fmlaLink="$AR$29" lockText="1"/>
</file>

<file path=xl/ctrlProps/ctrlProp42.xml><?xml version="1.0" encoding="utf-8"?>
<formControlPr xmlns="http://schemas.microsoft.com/office/spreadsheetml/2009/9/main" objectType="CheckBox" fmlaLink="$AR$28" lockText="1"/>
</file>

<file path=xl/ctrlProps/ctrlProp43.xml><?xml version="1.0" encoding="utf-8"?>
<formControlPr xmlns="http://schemas.microsoft.com/office/spreadsheetml/2009/9/main" objectType="CheckBox" fmlaLink="$AR$27" lockText="1"/>
</file>

<file path=xl/ctrlProps/ctrlProp44.xml><?xml version="1.0" encoding="utf-8"?>
<formControlPr xmlns="http://schemas.microsoft.com/office/spreadsheetml/2009/9/main" objectType="CheckBox" fmlaLink="$AR$26" lockText="1"/>
</file>

<file path=xl/ctrlProps/ctrlProp45.xml><?xml version="1.0" encoding="utf-8"?>
<formControlPr xmlns="http://schemas.microsoft.com/office/spreadsheetml/2009/9/main" objectType="CheckBox" fmlaLink="$AR$25" lockText="1"/>
</file>

<file path=xl/ctrlProps/ctrlProp46.xml><?xml version="1.0" encoding="utf-8"?>
<formControlPr xmlns="http://schemas.microsoft.com/office/spreadsheetml/2009/9/main" objectType="CheckBox" fmlaLink="$AR$24" lockText="1"/>
</file>

<file path=xl/ctrlProps/ctrlProp47.xml><?xml version="1.0" encoding="utf-8"?>
<formControlPr xmlns="http://schemas.microsoft.com/office/spreadsheetml/2009/9/main" objectType="CheckBox" fmlaLink="$AR$23" lockText="1"/>
</file>

<file path=xl/ctrlProps/ctrlProp48.xml><?xml version="1.0" encoding="utf-8"?>
<formControlPr xmlns="http://schemas.microsoft.com/office/spreadsheetml/2009/9/main" objectType="CheckBox" fmlaLink="$AR$22" lockText="1"/>
</file>

<file path=xl/ctrlProps/ctrlProp49.xml><?xml version="1.0" encoding="utf-8"?>
<formControlPr xmlns="http://schemas.microsoft.com/office/spreadsheetml/2009/9/main" objectType="CheckBox" fmlaLink="$AR$21" lockText="1"/>
</file>

<file path=xl/ctrlProps/ctrlProp50.xml><?xml version="1.0" encoding="utf-8"?>
<formControlPr xmlns="http://schemas.microsoft.com/office/spreadsheetml/2009/9/main" objectType="CheckBox" fmlaLink="$AR$20" lockText="1"/>
</file>

<file path=xl/ctrlProps/ctrlProp51.xml><?xml version="1.0" encoding="utf-8"?>
<formControlPr xmlns="http://schemas.microsoft.com/office/spreadsheetml/2009/9/main" objectType="CheckBox" fmlaLink="$AR$19" lockText="1"/>
</file>

<file path=xl/ctrlProps/ctrlProp52.xml><?xml version="1.0" encoding="utf-8"?>
<formControlPr xmlns="http://schemas.microsoft.com/office/spreadsheetml/2009/9/main" objectType="CheckBox" fmlaLink="$AR$18" lockText="1"/>
</file>

<file path=xl/ctrlProps/ctrlProp53.xml><?xml version="1.0" encoding="utf-8"?>
<formControlPr xmlns="http://schemas.microsoft.com/office/spreadsheetml/2009/9/main" objectType="CheckBox" fmlaLink="$AR$17" lockText="1"/>
</file>

<file path=xl/ctrlProps/ctrlProp54.xml><?xml version="1.0" encoding="utf-8"?>
<formControlPr xmlns="http://schemas.microsoft.com/office/spreadsheetml/2009/9/main" objectType="CheckBox" fmlaLink="$AR$16" lockText="1"/>
</file>

<file path=xl/ctrlProps/ctrlProp55.xml><?xml version="1.0" encoding="utf-8"?>
<formControlPr xmlns="http://schemas.microsoft.com/office/spreadsheetml/2009/9/main" objectType="CheckBox" fmlaLink="$AR$15" lockText="1"/>
</file>

<file path=xl/ctrlProps/ctrlProp56.xml><?xml version="1.0" encoding="utf-8"?>
<formControlPr xmlns="http://schemas.microsoft.com/office/spreadsheetml/2009/9/main" objectType="CheckBox" fmlaLink="$AR$14" lockText="1"/>
</file>

<file path=xl/ctrlProps/ctrlProp57.xml><?xml version="1.0" encoding="utf-8"?>
<formControlPr xmlns="http://schemas.microsoft.com/office/spreadsheetml/2009/9/main" objectType="CheckBox" fmlaLink="$AR$13" lockText="1"/>
</file>

<file path=xl/ctrlProps/ctrlProp58.xml><?xml version="1.0" encoding="utf-8"?>
<formControlPr xmlns="http://schemas.microsoft.com/office/spreadsheetml/2009/9/main" objectType="CheckBox" fmlaLink="$AR$12" lockText="1"/>
</file>

<file path=xl/ctrlProps/ctrlProp59.xml><?xml version="1.0" encoding="utf-8"?>
<formControlPr xmlns="http://schemas.microsoft.com/office/spreadsheetml/2009/9/main" objectType="CheckBox" fmlaLink="$AR$11" lockText="1"/>
</file>

<file path=xl/ctrlProps/ctrlProp60.xml><?xml version="1.0" encoding="utf-8"?>
<formControlPr xmlns="http://schemas.microsoft.com/office/spreadsheetml/2009/9/main" objectType="CheckBox" fmlaLink="$AR$10" lockText="1"/>
</file>

<file path=xl/ctrlProps/ctrlProp61.xml><?xml version="1.0" encoding="utf-8"?>
<formControlPr xmlns="http://schemas.microsoft.com/office/spreadsheetml/2009/9/main" objectType="CheckBox" fmlaLink="$AR$9" lockText="1"/>
</file>

<file path=xl/ctrlProps/ctrlProp62.xml><?xml version="1.0" encoding="utf-8"?>
<formControlPr xmlns="http://schemas.microsoft.com/office/spreadsheetml/2009/9/main" objectType="CheckBox" fmlaLink="$AR$8" lockText="1"/>
</file>

<file path=xl/ctrlProps/ctrlProp63.xml><?xml version="1.0" encoding="utf-8"?>
<formControlPr xmlns="http://schemas.microsoft.com/office/spreadsheetml/2009/9/main" objectType="CheckBox" fmlaLink="$AR$7" lockText="1"/>
</file>

<file path=xl/ctrlProps/ctrlProp64.xml><?xml version="1.0" encoding="utf-8"?>
<formControlPr xmlns="http://schemas.microsoft.com/office/spreadsheetml/2009/9/main" objectType="CheckBox" fmlaLink="$AR$6" lockText="1"/>
</file>

<file path=xl/ctrlProps/ctrlProp65.xml><?xml version="1.0" encoding="utf-8"?>
<formControlPr xmlns="http://schemas.microsoft.com/office/spreadsheetml/2009/9/main" objectType="CheckBox" fmlaLink="$AR$5" lockText="1"/>
</file>

<file path=xl/ctrlProps/ctrlProp66.xml><?xml version="1.0" encoding="utf-8"?>
<formControlPr xmlns="http://schemas.microsoft.com/office/spreadsheetml/2009/9/main" objectType="CheckBox" fmlaLink="$AR$4" lockText="1"/>
</file>

<file path=xl/ctrlProps/ctrlProp67.xml><?xml version="1.0" encoding="utf-8"?>
<formControlPr xmlns="http://schemas.microsoft.com/office/spreadsheetml/2009/9/main" objectType="CheckBox" fmlaLink="$AL$36" lockText="1"/>
</file>

<file path=xl/ctrlProps/ctrlProp68.xml><?xml version="1.0" encoding="utf-8"?>
<formControlPr xmlns="http://schemas.microsoft.com/office/spreadsheetml/2009/9/main" objectType="CheckBox" fmlaLink="$AL$35" lockText="1"/>
</file>

<file path=xl/ctrlProps/ctrlProp69.xml><?xml version="1.0" encoding="utf-8"?>
<formControlPr xmlns="http://schemas.microsoft.com/office/spreadsheetml/2009/9/main" objectType="CheckBox" fmlaLink="$AL$34" lockText="1"/>
</file>

<file path=xl/ctrlProps/ctrlProp70.xml><?xml version="1.0" encoding="utf-8"?>
<formControlPr xmlns="http://schemas.microsoft.com/office/spreadsheetml/2009/9/main" objectType="CheckBox" fmlaLink="$AL$33" lockText="1"/>
</file>

<file path=xl/ctrlProps/ctrlProp71.xml><?xml version="1.0" encoding="utf-8"?>
<formControlPr xmlns="http://schemas.microsoft.com/office/spreadsheetml/2009/9/main" objectType="CheckBox" fmlaLink="$AL$32" lockText="1"/>
</file>

<file path=xl/ctrlProps/ctrlProp72.xml><?xml version="1.0" encoding="utf-8"?>
<formControlPr xmlns="http://schemas.microsoft.com/office/spreadsheetml/2009/9/main" objectType="CheckBox" fmlaLink="$AL$31" lockText="1"/>
</file>

<file path=xl/ctrlProps/ctrlProp73.xml><?xml version="1.0" encoding="utf-8"?>
<formControlPr xmlns="http://schemas.microsoft.com/office/spreadsheetml/2009/9/main" objectType="CheckBox" fmlaLink="$AL$30" lockText="1"/>
</file>

<file path=xl/ctrlProps/ctrlProp74.xml><?xml version="1.0" encoding="utf-8"?>
<formControlPr xmlns="http://schemas.microsoft.com/office/spreadsheetml/2009/9/main" objectType="CheckBox" fmlaLink="$AL$29" lockText="1"/>
</file>

<file path=xl/ctrlProps/ctrlProp75.xml><?xml version="1.0" encoding="utf-8"?>
<formControlPr xmlns="http://schemas.microsoft.com/office/spreadsheetml/2009/9/main" objectType="CheckBox" fmlaLink="$AL$28" lockText="1"/>
</file>

<file path=xl/ctrlProps/ctrlProp76.xml><?xml version="1.0" encoding="utf-8"?>
<formControlPr xmlns="http://schemas.microsoft.com/office/spreadsheetml/2009/9/main" objectType="CheckBox" fmlaLink="$AL$27" lockText="1"/>
</file>

<file path=xl/ctrlProps/ctrlProp77.xml><?xml version="1.0" encoding="utf-8"?>
<formControlPr xmlns="http://schemas.microsoft.com/office/spreadsheetml/2009/9/main" objectType="CheckBox" fmlaLink="$AL$26" lockText="1"/>
</file>

<file path=xl/ctrlProps/ctrlProp78.xml><?xml version="1.0" encoding="utf-8"?>
<formControlPr xmlns="http://schemas.microsoft.com/office/spreadsheetml/2009/9/main" objectType="CheckBox" fmlaLink="$AL$25" lockText="1"/>
</file>

<file path=xl/ctrlProps/ctrlProp79.xml><?xml version="1.0" encoding="utf-8"?>
<formControlPr xmlns="http://schemas.microsoft.com/office/spreadsheetml/2009/9/main" objectType="CheckBox" fmlaLink="$AL$24" lockText="1"/>
</file>

<file path=xl/ctrlProps/ctrlProp80.xml><?xml version="1.0" encoding="utf-8"?>
<formControlPr xmlns="http://schemas.microsoft.com/office/spreadsheetml/2009/9/main" objectType="CheckBox" fmlaLink="$AL$23" lockText="1"/>
</file>

<file path=xl/ctrlProps/ctrlProp81.xml><?xml version="1.0" encoding="utf-8"?>
<formControlPr xmlns="http://schemas.microsoft.com/office/spreadsheetml/2009/9/main" objectType="CheckBox" fmlaLink="$AL$22" lockText="1"/>
</file>

<file path=xl/ctrlProps/ctrlProp82.xml><?xml version="1.0" encoding="utf-8"?>
<formControlPr xmlns="http://schemas.microsoft.com/office/spreadsheetml/2009/9/main" objectType="CheckBox" fmlaLink="$AL$21" lockText="1"/>
</file>

<file path=xl/ctrlProps/ctrlProp83.xml><?xml version="1.0" encoding="utf-8"?>
<formControlPr xmlns="http://schemas.microsoft.com/office/spreadsheetml/2009/9/main" objectType="CheckBox" fmlaLink="$AL$20" lockText="1"/>
</file>

<file path=xl/ctrlProps/ctrlProp84.xml><?xml version="1.0" encoding="utf-8"?>
<formControlPr xmlns="http://schemas.microsoft.com/office/spreadsheetml/2009/9/main" objectType="CheckBox" fmlaLink="$AL$19" lockText="1"/>
</file>

<file path=xl/ctrlProps/ctrlProp85.xml><?xml version="1.0" encoding="utf-8"?>
<formControlPr xmlns="http://schemas.microsoft.com/office/spreadsheetml/2009/9/main" objectType="CheckBox" fmlaLink="$AL$18" lockText="1"/>
</file>

<file path=xl/ctrlProps/ctrlProp86.xml><?xml version="1.0" encoding="utf-8"?>
<formControlPr xmlns="http://schemas.microsoft.com/office/spreadsheetml/2009/9/main" objectType="CheckBox" fmlaLink="$AL$17" lockText="1"/>
</file>

<file path=xl/ctrlProps/ctrlProp87.xml><?xml version="1.0" encoding="utf-8"?>
<formControlPr xmlns="http://schemas.microsoft.com/office/spreadsheetml/2009/9/main" objectType="CheckBox" fmlaLink="$AL$16" lockText="1"/>
</file>

<file path=xl/ctrlProps/ctrlProp88.xml><?xml version="1.0" encoding="utf-8"?>
<formControlPr xmlns="http://schemas.microsoft.com/office/spreadsheetml/2009/9/main" objectType="CheckBox" fmlaLink="$AL$15" lockText="1"/>
</file>

<file path=xl/ctrlProps/ctrlProp89.xml><?xml version="1.0" encoding="utf-8"?>
<formControlPr xmlns="http://schemas.microsoft.com/office/spreadsheetml/2009/9/main" objectType="CheckBox" fmlaLink="$AL$14" lockText="1"/>
</file>

<file path=xl/ctrlProps/ctrlProp90.xml><?xml version="1.0" encoding="utf-8"?>
<formControlPr xmlns="http://schemas.microsoft.com/office/spreadsheetml/2009/9/main" objectType="CheckBox" fmlaLink="$AL$13" lockText="1"/>
</file>

<file path=xl/ctrlProps/ctrlProp91.xml><?xml version="1.0" encoding="utf-8"?>
<formControlPr xmlns="http://schemas.microsoft.com/office/spreadsheetml/2009/9/main" objectType="CheckBox" fmlaLink="$AL$12" lockText="1"/>
</file>

<file path=xl/ctrlProps/ctrlProp92.xml><?xml version="1.0" encoding="utf-8"?>
<formControlPr xmlns="http://schemas.microsoft.com/office/spreadsheetml/2009/9/main" objectType="CheckBox" fmlaLink="$AL$11" lockText="1"/>
</file>

<file path=xl/ctrlProps/ctrlProp93.xml><?xml version="1.0" encoding="utf-8"?>
<formControlPr xmlns="http://schemas.microsoft.com/office/spreadsheetml/2009/9/main" objectType="CheckBox" fmlaLink="$AL$10" lockText="1"/>
</file>

<file path=xl/ctrlProps/ctrlProp94.xml><?xml version="1.0" encoding="utf-8"?>
<formControlPr xmlns="http://schemas.microsoft.com/office/spreadsheetml/2009/9/main" objectType="CheckBox" fmlaLink="$AL$9" lockText="1"/>
</file>

<file path=xl/ctrlProps/ctrlProp95.xml><?xml version="1.0" encoding="utf-8"?>
<formControlPr xmlns="http://schemas.microsoft.com/office/spreadsheetml/2009/9/main" objectType="CheckBox" fmlaLink="$AL$8" lockText="1"/>
</file>

<file path=xl/ctrlProps/ctrlProp96.xml><?xml version="1.0" encoding="utf-8"?>
<formControlPr xmlns="http://schemas.microsoft.com/office/spreadsheetml/2009/9/main" objectType="CheckBox" fmlaLink="$AL$7" lockText="1"/>
</file>

<file path=xl/ctrlProps/ctrlProp97.xml><?xml version="1.0" encoding="utf-8"?>
<formControlPr xmlns="http://schemas.microsoft.com/office/spreadsheetml/2009/9/main" objectType="CheckBox" fmlaLink="$AL$6" lockText="1"/>
</file>

<file path=xl/ctrlProps/ctrlProp98.xml><?xml version="1.0" encoding="utf-8"?>
<formControlPr xmlns="http://schemas.microsoft.com/office/spreadsheetml/2009/9/main" objectType="CheckBox" fmlaLink="$AL$5" lockText="1"/>
</file>

<file path=xl/ctrlProps/ctrlProp99.xml><?xml version="1.0" encoding="utf-8"?>
<formControlPr xmlns="http://schemas.microsoft.com/office/spreadsheetml/2009/9/main" objectType="CheckBox" fmlaLink="$AL$4" lockText="1"/>
</file>

<file path=xl/ctrlProps/ctrlProp100.xml><?xml version="1.0" encoding="utf-8"?>
<formControlPr xmlns="http://schemas.microsoft.com/office/spreadsheetml/2009/9/main" objectType="CheckBox" fmlaLink="$A$36" lockText="1"/>
</file>

<file path=xl/ctrlProps/ctrlProp101.xml><?xml version="1.0" encoding="utf-8"?>
<formControlPr xmlns="http://schemas.microsoft.com/office/spreadsheetml/2009/9/main" objectType="CheckBox" fmlaLink="$A$35" lockText="1"/>
</file>

<file path=xl/ctrlProps/ctrlProp102.xml><?xml version="1.0" encoding="utf-8"?>
<formControlPr xmlns="http://schemas.microsoft.com/office/spreadsheetml/2009/9/main" objectType="CheckBox" fmlaLink="$A$34" lockText="1"/>
</file>

<file path=xl/ctrlProps/ctrlProp103.xml><?xml version="1.0" encoding="utf-8"?>
<formControlPr xmlns="http://schemas.microsoft.com/office/spreadsheetml/2009/9/main" objectType="CheckBox" fmlaLink="$A$33" lockText="1"/>
</file>

<file path=xl/ctrlProps/ctrlProp104.xml><?xml version="1.0" encoding="utf-8"?>
<formControlPr xmlns="http://schemas.microsoft.com/office/spreadsheetml/2009/9/main" objectType="CheckBox" fmlaLink="$A$32" lockText="1"/>
</file>

<file path=xl/ctrlProps/ctrlProp105.xml><?xml version="1.0" encoding="utf-8"?>
<formControlPr xmlns="http://schemas.microsoft.com/office/spreadsheetml/2009/9/main" objectType="CheckBox" fmlaLink="$A$31" lockText="1"/>
</file>

<file path=xl/ctrlProps/ctrlProp106.xml><?xml version="1.0" encoding="utf-8"?>
<formControlPr xmlns="http://schemas.microsoft.com/office/spreadsheetml/2009/9/main" objectType="CheckBox" fmlaLink="$A$30" lockText="1"/>
</file>

<file path=xl/ctrlProps/ctrlProp107.xml><?xml version="1.0" encoding="utf-8"?>
<formControlPr xmlns="http://schemas.microsoft.com/office/spreadsheetml/2009/9/main" objectType="CheckBox" fmlaLink="$A$29" lockText="1"/>
</file>

<file path=xl/ctrlProps/ctrlProp108.xml><?xml version="1.0" encoding="utf-8"?>
<formControlPr xmlns="http://schemas.microsoft.com/office/spreadsheetml/2009/9/main" objectType="CheckBox" fmlaLink="$A$28" lockText="1"/>
</file>

<file path=xl/ctrlProps/ctrlProp109.xml><?xml version="1.0" encoding="utf-8"?>
<formControlPr xmlns="http://schemas.microsoft.com/office/spreadsheetml/2009/9/main" objectType="CheckBox" fmlaLink="$A$27" lockText="1"/>
</file>

<file path=xl/ctrlProps/ctrlProp110.xml><?xml version="1.0" encoding="utf-8"?>
<formControlPr xmlns="http://schemas.microsoft.com/office/spreadsheetml/2009/9/main" objectType="CheckBox" fmlaLink="$A$26" lockText="1"/>
</file>

<file path=xl/ctrlProps/ctrlProp111.xml><?xml version="1.0" encoding="utf-8"?>
<formControlPr xmlns="http://schemas.microsoft.com/office/spreadsheetml/2009/9/main" objectType="CheckBox" fmlaLink="$A$25" lockText="1"/>
</file>

<file path=xl/ctrlProps/ctrlProp112.xml><?xml version="1.0" encoding="utf-8"?>
<formControlPr xmlns="http://schemas.microsoft.com/office/spreadsheetml/2009/9/main" objectType="CheckBox" fmlaLink="$A$24" lockText="1"/>
</file>

<file path=xl/ctrlProps/ctrlProp113.xml><?xml version="1.0" encoding="utf-8"?>
<formControlPr xmlns="http://schemas.microsoft.com/office/spreadsheetml/2009/9/main" objectType="CheckBox" fmlaLink="$A$23" lockText="1"/>
</file>

<file path=xl/ctrlProps/ctrlProp114.xml><?xml version="1.0" encoding="utf-8"?>
<formControlPr xmlns="http://schemas.microsoft.com/office/spreadsheetml/2009/9/main" objectType="CheckBox" fmlaLink="$A$22" lockText="1"/>
</file>

<file path=xl/ctrlProps/ctrlProp115.xml><?xml version="1.0" encoding="utf-8"?>
<formControlPr xmlns="http://schemas.microsoft.com/office/spreadsheetml/2009/9/main" objectType="CheckBox" fmlaLink="$A$21" lockText="1"/>
</file>

<file path=xl/ctrlProps/ctrlProp116.xml><?xml version="1.0" encoding="utf-8"?>
<formControlPr xmlns="http://schemas.microsoft.com/office/spreadsheetml/2009/9/main" objectType="CheckBox" fmlaLink="$A$20" lockText="1"/>
</file>

<file path=xl/ctrlProps/ctrlProp117.xml><?xml version="1.0" encoding="utf-8"?>
<formControlPr xmlns="http://schemas.microsoft.com/office/spreadsheetml/2009/9/main" objectType="CheckBox" fmlaLink="$A$19" lockText="1"/>
</file>

<file path=xl/ctrlProps/ctrlProp118.xml><?xml version="1.0" encoding="utf-8"?>
<formControlPr xmlns="http://schemas.microsoft.com/office/spreadsheetml/2009/9/main" objectType="CheckBox" fmlaLink="$A$18" lockText="1"/>
</file>

<file path=xl/ctrlProps/ctrlProp119.xml><?xml version="1.0" encoding="utf-8"?>
<formControlPr xmlns="http://schemas.microsoft.com/office/spreadsheetml/2009/9/main" objectType="CheckBox" fmlaLink="$A$17" lockText="1"/>
</file>

<file path=xl/ctrlProps/ctrlProp120.xml><?xml version="1.0" encoding="utf-8"?>
<formControlPr xmlns="http://schemas.microsoft.com/office/spreadsheetml/2009/9/main" objectType="CheckBox" fmlaLink="$A$16" lockText="1"/>
</file>

<file path=xl/ctrlProps/ctrlProp121.xml><?xml version="1.0" encoding="utf-8"?>
<formControlPr xmlns="http://schemas.microsoft.com/office/spreadsheetml/2009/9/main" objectType="CheckBox" fmlaLink="$A$15" lockText="1"/>
</file>

<file path=xl/ctrlProps/ctrlProp122.xml><?xml version="1.0" encoding="utf-8"?>
<formControlPr xmlns="http://schemas.microsoft.com/office/spreadsheetml/2009/9/main" objectType="CheckBox" fmlaLink="$A$14" lockText="1"/>
</file>

<file path=xl/ctrlProps/ctrlProp123.xml><?xml version="1.0" encoding="utf-8"?>
<formControlPr xmlns="http://schemas.microsoft.com/office/spreadsheetml/2009/9/main" objectType="CheckBox" fmlaLink="$A$13" lockText="1"/>
</file>

<file path=xl/ctrlProps/ctrlProp124.xml><?xml version="1.0" encoding="utf-8"?>
<formControlPr xmlns="http://schemas.microsoft.com/office/spreadsheetml/2009/9/main" objectType="CheckBox" fmlaLink="$A$12" lockText="1"/>
</file>

<file path=xl/ctrlProps/ctrlProp125.xml><?xml version="1.0" encoding="utf-8"?>
<formControlPr xmlns="http://schemas.microsoft.com/office/spreadsheetml/2009/9/main" objectType="CheckBox" fmlaLink="$A$11" lockText="1"/>
</file>

<file path=xl/ctrlProps/ctrlProp126.xml><?xml version="1.0" encoding="utf-8"?>
<formControlPr xmlns="http://schemas.microsoft.com/office/spreadsheetml/2009/9/main" objectType="CheckBox" fmlaLink="$A$10" lockText="1"/>
</file>

<file path=xl/ctrlProps/ctrlProp127.xml><?xml version="1.0" encoding="utf-8"?>
<formControlPr xmlns="http://schemas.microsoft.com/office/spreadsheetml/2009/9/main" objectType="CheckBox" fmlaLink="$A$9" lockText="1"/>
</file>

<file path=xl/ctrlProps/ctrlProp128.xml><?xml version="1.0" encoding="utf-8"?>
<formControlPr xmlns="http://schemas.microsoft.com/office/spreadsheetml/2009/9/main" objectType="CheckBox" fmlaLink="$A$8" lockText="1"/>
</file>

<file path=xl/ctrlProps/ctrlProp129.xml><?xml version="1.0" encoding="utf-8"?>
<formControlPr xmlns="http://schemas.microsoft.com/office/spreadsheetml/2009/9/main" objectType="CheckBox" fmlaLink="$A$7" lockText="1"/>
</file>

<file path=xl/ctrlProps/ctrlProp130.xml><?xml version="1.0" encoding="utf-8"?>
<formControlPr xmlns="http://schemas.microsoft.com/office/spreadsheetml/2009/9/main" objectType="CheckBox" fmlaLink="$A$6" lockText="1"/>
</file>

<file path=xl/ctrlProps/ctrlProp131.xml><?xml version="1.0" encoding="utf-8"?>
<formControlPr xmlns="http://schemas.microsoft.com/office/spreadsheetml/2009/9/main" objectType="CheckBox" fmlaLink="$A$5" lockText="1"/>
</file>

<file path=xl/ctrlProps/ctrlProp132.xml><?xml version="1.0" encoding="utf-8"?>
<formControlPr xmlns="http://schemas.microsoft.com/office/spreadsheetml/2009/9/main" objectType="CheckBox" fmlaLink="$A$4" lockText="1"/>
</file>

<file path=xl/ctrlProps/ctrlProp133.xml><?xml version="1.0" encoding="utf-8"?>
<formControlPr xmlns="http://schemas.microsoft.com/office/spreadsheetml/2009/9/main" objectType="CheckBox" fmlaLink="$AO$36" lockText="1"/>
</file>

<file path=xl/ctrlProps/ctrlProp134.xml><?xml version="1.0" encoding="utf-8"?>
<formControlPr xmlns="http://schemas.microsoft.com/office/spreadsheetml/2009/9/main" objectType="CheckBox" fmlaLink="$AO$35" lockText="1"/>
</file>

<file path=xl/ctrlProps/ctrlProp135.xml><?xml version="1.0" encoding="utf-8"?>
<formControlPr xmlns="http://schemas.microsoft.com/office/spreadsheetml/2009/9/main" objectType="CheckBox" fmlaLink="$AO$34" lockText="1"/>
</file>

<file path=xl/ctrlProps/ctrlProp136.xml><?xml version="1.0" encoding="utf-8"?>
<formControlPr xmlns="http://schemas.microsoft.com/office/spreadsheetml/2009/9/main" objectType="CheckBox" fmlaLink="$AO$33" lockText="1"/>
</file>

<file path=xl/ctrlProps/ctrlProp137.xml><?xml version="1.0" encoding="utf-8"?>
<formControlPr xmlns="http://schemas.microsoft.com/office/spreadsheetml/2009/9/main" objectType="CheckBox" fmlaLink="$AO$32" lockText="1"/>
</file>

<file path=xl/ctrlProps/ctrlProp138.xml><?xml version="1.0" encoding="utf-8"?>
<formControlPr xmlns="http://schemas.microsoft.com/office/spreadsheetml/2009/9/main" objectType="CheckBox" fmlaLink="$AO$31" lockText="1"/>
</file>

<file path=xl/ctrlProps/ctrlProp139.xml><?xml version="1.0" encoding="utf-8"?>
<formControlPr xmlns="http://schemas.microsoft.com/office/spreadsheetml/2009/9/main" objectType="CheckBox" fmlaLink="$AO$30" lockText="1"/>
</file>

<file path=xl/ctrlProps/ctrlProp140.xml><?xml version="1.0" encoding="utf-8"?>
<formControlPr xmlns="http://schemas.microsoft.com/office/spreadsheetml/2009/9/main" objectType="CheckBox" fmlaLink="$AO$29" lockText="1"/>
</file>

<file path=xl/ctrlProps/ctrlProp141.xml><?xml version="1.0" encoding="utf-8"?>
<formControlPr xmlns="http://schemas.microsoft.com/office/spreadsheetml/2009/9/main" objectType="CheckBox" fmlaLink="$AO$28" lockText="1"/>
</file>

<file path=xl/ctrlProps/ctrlProp142.xml><?xml version="1.0" encoding="utf-8"?>
<formControlPr xmlns="http://schemas.microsoft.com/office/spreadsheetml/2009/9/main" objectType="CheckBox" fmlaLink="$AO$27" lockText="1"/>
</file>

<file path=xl/ctrlProps/ctrlProp143.xml><?xml version="1.0" encoding="utf-8"?>
<formControlPr xmlns="http://schemas.microsoft.com/office/spreadsheetml/2009/9/main" objectType="CheckBox" fmlaLink="$AO$26" lockText="1"/>
</file>

<file path=xl/ctrlProps/ctrlProp144.xml><?xml version="1.0" encoding="utf-8"?>
<formControlPr xmlns="http://schemas.microsoft.com/office/spreadsheetml/2009/9/main" objectType="CheckBox" fmlaLink="$AO$25" lockText="1"/>
</file>

<file path=xl/ctrlProps/ctrlProp145.xml><?xml version="1.0" encoding="utf-8"?>
<formControlPr xmlns="http://schemas.microsoft.com/office/spreadsheetml/2009/9/main" objectType="CheckBox" fmlaLink="$AO$24" lockText="1"/>
</file>

<file path=xl/ctrlProps/ctrlProp146.xml><?xml version="1.0" encoding="utf-8"?>
<formControlPr xmlns="http://schemas.microsoft.com/office/spreadsheetml/2009/9/main" objectType="CheckBox" fmlaLink="$AO$23" lockText="1"/>
</file>

<file path=xl/ctrlProps/ctrlProp147.xml><?xml version="1.0" encoding="utf-8"?>
<formControlPr xmlns="http://schemas.microsoft.com/office/spreadsheetml/2009/9/main" objectType="CheckBox" fmlaLink="$AO$22" lockText="1"/>
</file>

<file path=xl/ctrlProps/ctrlProp148.xml><?xml version="1.0" encoding="utf-8"?>
<formControlPr xmlns="http://schemas.microsoft.com/office/spreadsheetml/2009/9/main" objectType="CheckBox" fmlaLink="$AO$21" lockText="1"/>
</file>

<file path=xl/ctrlProps/ctrlProp149.xml><?xml version="1.0" encoding="utf-8"?>
<formControlPr xmlns="http://schemas.microsoft.com/office/spreadsheetml/2009/9/main" objectType="CheckBox" fmlaLink="$AO$20" lockText="1"/>
</file>

<file path=xl/ctrlProps/ctrlProp150.xml><?xml version="1.0" encoding="utf-8"?>
<formControlPr xmlns="http://schemas.microsoft.com/office/spreadsheetml/2009/9/main" objectType="CheckBox" fmlaLink="$AO$19" lockText="1"/>
</file>

<file path=xl/ctrlProps/ctrlProp151.xml><?xml version="1.0" encoding="utf-8"?>
<formControlPr xmlns="http://schemas.microsoft.com/office/spreadsheetml/2009/9/main" objectType="CheckBox" fmlaLink="$AO$18" lockText="1"/>
</file>

<file path=xl/ctrlProps/ctrlProp152.xml><?xml version="1.0" encoding="utf-8"?>
<formControlPr xmlns="http://schemas.microsoft.com/office/spreadsheetml/2009/9/main" objectType="CheckBox" fmlaLink="$AO$17" lockText="1"/>
</file>

<file path=xl/ctrlProps/ctrlProp153.xml><?xml version="1.0" encoding="utf-8"?>
<formControlPr xmlns="http://schemas.microsoft.com/office/spreadsheetml/2009/9/main" objectType="CheckBox" fmlaLink="$AO$16" lockText="1"/>
</file>

<file path=xl/ctrlProps/ctrlProp154.xml><?xml version="1.0" encoding="utf-8"?>
<formControlPr xmlns="http://schemas.microsoft.com/office/spreadsheetml/2009/9/main" objectType="CheckBox" fmlaLink="$AO$15" lockText="1"/>
</file>

<file path=xl/ctrlProps/ctrlProp155.xml><?xml version="1.0" encoding="utf-8"?>
<formControlPr xmlns="http://schemas.microsoft.com/office/spreadsheetml/2009/9/main" objectType="CheckBox" fmlaLink="$AO$14" lockText="1"/>
</file>

<file path=xl/ctrlProps/ctrlProp156.xml><?xml version="1.0" encoding="utf-8"?>
<formControlPr xmlns="http://schemas.microsoft.com/office/spreadsheetml/2009/9/main" objectType="CheckBox" fmlaLink="$AO$13" lockText="1"/>
</file>

<file path=xl/ctrlProps/ctrlProp157.xml><?xml version="1.0" encoding="utf-8"?>
<formControlPr xmlns="http://schemas.microsoft.com/office/spreadsheetml/2009/9/main" objectType="CheckBox" fmlaLink="$AO$12" lockText="1"/>
</file>

<file path=xl/ctrlProps/ctrlProp158.xml><?xml version="1.0" encoding="utf-8"?>
<formControlPr xmlns="http://schemas.microsoft.com/office/spreadsheetml/2009/9/main" objectType="CheckBox" fmlaLink="$AO$11" lockText="1"/>
</file>

<file path=xl/ctrlProps/ctrlProp159.xml><?xml version="1.0" encoding="utf-8"?>
<formControlPr xmlns="http://schemas.microsoft.com/office/spreadsheetml/2009/9/main" objectType="CheckBox" fmlaLink="$AO$10" lockText="1"/>
</file>

<file path=xl/ctrlProps/ctrlProp160.xml><?xml version="1.0" encoding="utf-8"?>
<formControlPr xmlns="http://schemas.microsoft.com/office/spreadsheetml/2009/9/main" objectType="CheckBox" fmlaLink="$AO$9" lockText="1"/>
</file>

<file path=xl/ctrlProps/ctrlProp161.xml><?xml version="1.0" encoding="utf-8"?>
<formControlPr xmlns="http://schemas.microsoft.com/office/spreadsheetml/2009/9/main" objectType="CheckBox" fmlaLink="$AO$8" lockText="1"/>
</file>

<file path=xl/ctrlProps/ctrlProp162.xml><?xml version="1.0" encoding="utf-8"?>
<formControlPr xmlns="http://schemas.microsoft.com/office/spreadsheetml/2009/9/main" objectType="CheckBox" fmlaLink="$AO$7" lockText="1"/>
</file>

<file path=xl/ctrlProps/ctrlProp163.xml><?xml version="1.0" encoding="utf-8"?>
<formControlPr xmlns="http://schemas.microsoft.com/office/spreadsheetml/2009/9/main" objectType="CheckBox" fmlaLink="$AO$6" lockText="1"/>
</file>

<file path=xl/ctrlProps/ctrlProp164.xml><?xml version="1.0" encoding="utf-8"?>
<formControlPr xmlns="http://schemas.microsoft.com/office/spreadsheetml/2009/9/main" objectType="CheckBox" fmlaLink="$AO$5" lockText="1"/>
</file>

<file path=xl/ctrlProps/ctrlProp165.xml><?xml version="1.0" encoding="utf-8"?>
<formControlPr xmlns="http://schemas.microsoft.com/office/spreadsheetml/2009/9/main" objectType="CheckBox" fmlaLink="$AO$4" lockText="1"/>
</file>

<file path=xl/ctrlProps/ctrlProp166.xml><?xml version="1.0" encoding="utf-8"?>
<formControlPr xmlns="http://schemas.microsoft.com/office/spreadsheetml/2009/9/main" objectType="CheckBox" fmlaLink="$AR$36" lockText="1"/>
</file>

<file path=xl/ctrlProps/ctrlProp167.xml><?xml version="1.0" encoding="utf-8"?>
<formControlPr xmlns="http://schemas.microsoft.com/office/spreadsheetml/2009/9/main" objectType="CheckBox" fmlaLink="$AR$35" lockText="1"/>
</file>

<file path=xl/ctrlProps/ctrlProp168.xml><?xml version="1.0" encoding="utf-8"?>
<formControlPr xmlns="http://schemas.microsoft.com/office/spreadsheetml/2009/9/main" objectType="CheckBox" fmlaLink="$AR$34" lockText="1"/>
</file>

<file path=xl/ctrlProps/ctrlProp169.xml><?xml version="1.0" encoding="utf-8"?>
<formControlPr xmlns="http://schemas.microsoft.com/office/spreadsheetml/2009/9/main" objectType="CheckBox" fmlaLink="$AR$33" lockText="1"/>
</file>

<file path=xl/ctrlProps/ctrlProp170.xml><?xml version="1.0" encoding="utf-8"?>
<formControlPr xmlns="http://schemas.microsoft.com/office/spreadsheetml/2009/9/main" objectType="CheckBox" fmlaLink="$AR$32" lockText="1"/>
</file>

<file path=xl/ctrlProps/ctrlProp171.xml><?xml version="1.0" encoding="utf-8"?>
<formControlPr xmlns="http://schemas.microsoft.com/office/spreadsheetml/2009/9/main" objectType="CheckBox" fmlaLink="$AR$31" lockText="1"/>
</file>

<file path=xl/ctrlProps/ctrlProp172.xml><?xml version="1.0" encoding="utf-8"?>
<formControlPr xmlns="http://schemas.microsoft.com/office/spreadsheetml/2009/9/main" objectType="CheckBox" fmlaLink="$AR$30" lockText="1"/>
</file>

<file path=xl/ctrlProps/ctrlProp173.xml><?xml version="1.0" encoding="utf-8"?>
<formControlPr xmlns="http://schemas.microsoft.com/office/spreadsheetml/2009/9/main" objectType="CheckBox" fmlaLink="$AR$29" lockText="1"/>
</file>

<file path=xl/ctrlProps/ctrlProp174.xml><?xml version="1.0" encoding="utf-8"?>
<formControlPr xmlns="http://schemas.microsoft.com/office/spreadsheetml/2009/9/main" objectType="CheckBox" fmlaLink="$AR$28" lockText="1"/>
</file>

<file path=xl/ctrlProps/ctrlProp175.xml><?xml version="1.0" encoding="utf-8"?>
<formControlPr xmlns="http://schemas.microsoft.com/office/spreadsheetml/2009/9/main" objectType="CheckBox" fmlaLink="$AR$27" lockText="1"/>
</file>

<file path=xl/ctrlProps/ctrlProp176.xml><?xml version="1.0" encoding="utf-8"?>
<formControlPr xmlns="http://schemas.microsoft.com/office/spreadsheetml/2009/9/main" objectType="CheckBox" fmlaLink="$AR$26" lockText="1"/>
</file>

<file path=xl/ctrlProps/ctrlProp177.xml><?xml version="1.0" encoding="utf-8"?>
<formControlPr xmlns="http://schemas.microsoft.com/office/spreadsheetml/2009/9/main" objectType="CheckBox" fmlaLink="$AR$25" lockText="1"/>
</file>

<file path=xl/ctrlProps/ctrlProp178.xml><?xml version="1.0" encoding="utf-8"?>
<formControlPr xmlns="http://schemas.microsoft.com/office/spreadsheetml/2009/9/main" objectType="CheckBox" fmlaLink="$AR$24" lockText="1"/>
</file>

<file path=xl/ctrlProps/ctrlProp179.xml><?xml version="1.0" encoding="utf-8"?>
<formControlPr xmlns="http://schemas.microsoft.com/office/spreadsheetml/2009/9/main" objectType="CheckBox" fmlaLink="$AR$23" lockText="1"/>
</file>

<file path=xl/ctrlProps/ctrlProp180.xml><?xml version="1.0" encoding="utf-8"?>
<formControlPr xmlns="http://schemas.microsoft.com/office/spreadsheetml/2009/9/main" objectType="CheckBox" fmlaLink="$AR$22" lockText="1"/>
</file>

<file path=xl/ctrlProps/ctrlProp181.xml><?xml version="1.0" encoding="utf-8"?>
<formControlPr xmlns="http://schemas.microsoft.com/office/spreadsheetml/2009/9/main" objectType="CheckBox" fmlaLink="$AR$21" lockText="1"/>
</file>

<file path=xl/ctrlProps/ctrlProp182.xml><?xml version="1.0" encoding="utf-8"?>
<formControlPr xmlns="http://schemas.microsoft.com/office/spreadsheetml/2009/9/main" objectType="CheckBox" fmlaLink="$AR$20" lockText="1"/>
</file>

<file path=xl/ctrlProps/ctrlProp183.xml><?xml version="1.0" encoding="utf-8"?>
<formControlPr xmlns="http://schemas.microsoft.com/office/spreadsheetml/2009/9/main" objectType="CheckBox" fmlaLink="$AR$19" lockText="1"/>
</file>

<file path=xl/ctrlProps/ctrlProp184.xml><?xml version="1.0" encoding="utf-8"?>
<formControlPr xmlns="http://schemas.microsoft.com/office/spreadsheetml/2009/9/main" objectType="CheckBox" fmlaLink="$AR$18" lockText="1"/>
</file>

<file path=xl/ctrlProps/ctrlProp185.xml><?xml version="1.0" encoding="utf-8"?>
<formControlPr xmlns="http://schemas.microsoft.com/office/spreadsheetml/2009/9/main" objectType="CheckBox" fmlaLink="$AR$17" lockText="1"/>
</file>

<file path=xl/ctrlProps/ctrlProp186.xml><?xml version="1.0" encoding="utf-8"?>
<formControlPr xmlns="http://schemas.microsoft.com/office/spreadsheetml/2009/9/main" objectType="CheckBox" fmlaLink="$AR$16" lockText="1"/>
</file>

<file path=xl/ctrlProps/ctrlProp187.xml><?xml version="1.0" encoding="utf-8"?>
<formControlPr xmlns="http://schemas.microsoft.com/office/spreadsheetml/2009/9/main" objectType="CheckBox" fmlaLink="$AR$15" lockText="1"/>
</file>

<file path=xl/ctrlProps/ctrlProp188.xml><?xml version="1.0" encoding="utf-8"?>
<formControlPr xmlns="http://schemas.microsoft.com/office/spreadsheetml/2009/9/main" objectType="CheckBox" fmlaLink="$AR$14" lockText="1"/>
</file>

<file path=xl/ctrlProps/ctrlProp189.xml><?xml version="1.0" encoding="utf-8"?>
<formControlPr xmlns="http://schemas.microsoft.com/office/spreadsheetml/2009/9/main" objectType="CheckBox" fmlaLink="$AR$13" lockText="1"/>
</file>

<file path=xl/ctrlProps/ctrlProp190.xml><?xml version="1.0" encoding="utf-8"?>
<formControlPr xmlns="http://schemas.microsoft.com/office/spreadsheetml/2009/9/main" objectType="CheckBox" fmlaLink="$AR$12" lockText="1"/>
</file>

<file path=xl/ctrlProps/ctrlProp191.xml><?xml version="1.0" encoding="utf-8"?>
<formControlPr xmlns="http://schemas.microsoft.com/office/spreadsheetml/2009/9/main" objectType="CheckBox" fmlaLink="$AR$11" lockText="1"/>
</file>

<file path=xl/ctrlProps/ctrlProp192.xml><?xml version="1.0" encoding="utf-8"?>
<formControlPr xmlns="http://schemas.microsoft.com/office/spreadsheetml/2009/9/main" objectType="CheckBox" fmlaLink="$AR$10" lockText="1"/>
</file>

<file path=xl/ctrlProps/ctrlProp193.xml><?xml version="1.0" encoding="utf-8"?>
<formControlPr xmlns="http://schemas.microsoft.com/office/spreadsheetml/2009/9/main" objectType="CheckBox" fmlaLink="$AR$9" lockText="1"/>
</file>

<file path=xl/ctrlProps/ctrlProp194.xml><?xml version="1.0" encoding="utf-8"?>
<formControlPr xmlns="http://schemas.microsoft.com/office/spreadsheetml/2009/9/main" objectType="CheckBox" fmlaLink="$AR$8" lockText="1"/>
</file>

<file path=xl/ctrlProps/ctrlProp195.xml><?xml version="1.0" encoding="utf-8"?>
<formControlPr xmlns="http://schemas.microsoft.com/office/spreadsheetml/2009/9/main" objectType="CheckBox" fmlaLink="$AR$7" lockText="1"/>
</file>

<file path=xl/ctrlProps/ctrlProp196.xml><?xml version="1.0" encoding="utf-8"?>
<formControlPr xmlns="http://schemas.microsoft.com/office/spreadsheetml/2009/9/main" objectType="CheckBox" fmlaLink="$AR$6" lockText="1"/>
</file>

<file path=xl/ctrlProps/ctrlProp197.xml><?xml version="1.0" encoding="utf-8"?>
<formControlPr xmlns="http://schemas.microsoft.com/office/spreadsheetml/2009/9/main" objectType="CheckBox" fmlaLink="$AR$5" lockText="1"/>
</file>

<file path=xl/ctrlProps/ctrlProp198.xml><?xml version="1.0" encoding="utf-8"?>
<formControlPr xmlns="http://schemas.microsoft.com/office/spreadsheetml/2009/9/main" objectType="CheckBox" fmlaLink="$AR$4" lockText="1"/>
</file>

<file path=xl/ctrlProps/ctrlProp199.xml><?xml version="1.0" encoding="utf-8"?>
<formControlPr xmlns="http://schemas.microsoft.com/office/spreadsheetml/2009/9/main" objectType="CheckBox" fmlaLink="$AL$36" lockText="1"/>
</file>

<file path=xl/ctrlProps/ctrlProp200.xml><?xml version="1.0" encoding="utf-8"?>
<formControlPr xmlns="http://schemas.microsoft.com/office/spreadsheetml/2009/9/main" objectType="CheckBox" fmlaLink="$AL$35" lockText="1"/>
</file>

<file path=xl/ctrlProps/ctrlProp201.xml><?xml version="1.0" encoding="utf-8"?>
<formControlPr xmlns="http://schemas.microsoft.com/office/spreadsheetml/2009/9/main" objectType="CheckBox" fmlaLink="$AL$34" lockText="1"/>
</file>

<file path=xl/ctrlProps/ctrlProp202.xml><?xml version="1.0" encoding="utf-8"?>
<formControlPr xmlns="http://schemas.microsoft.com/office/spreadsheetml/2009/9/main" objectType="CheckBox" fmlaLink="$AL$33" lockText="1"/>
</file>

<file path=xl/ctrlProps/ctrlProp203.xml><?xml version="1.0" encoding="utf-8"?>
<formControlPr xmlns="http://schemas.microsoft.com/office/spreadsheetml/2009/9/main" objectType="CheckBox" fmlaLink="$AL$32" lockText="1"/>
</file>

<file path=xl/ctrlProps/ctrlProp204.xml><?xml version="1.0" encoding="utf-8"?>
<formControlPr xmlns="http://schemas.microsoft.com/office/spreadsheetml/2009/9/main" objectType="CheckBox" fmlaLink="$AL$31" lockText="1"/>
</file>

<file path=xl/ctrlProps/ctrlProp205.xml><?xml version="1.0" encoding="utf-8"?>
<formControlPr xmlns="http://schemas.microsoft.com/office/spreadsheetml/2009/9/main" objectType="CheckBox" fmlaLink="$AL$30" lockText="1"/>
</file>

<file path=xl/ctrlProps/ctrlProp206.xml><?xml version="1.0" encoding="utf-8"?>
<formControlPr xmlns="http://schemas.microsoft.com/office/spreadsheetml/2009/9/main" objectType="CheckBox" fmlaLink="$AL$29" lockText="1"/>
</file>

<file path=xl/ctrlProps/ctrlProp207.xml><?xml version="1.0" encoding="utf-8"?>
<formControlPr xmlns="http://schemas.microsoft.com/office/spreadsheetml/2009/9/main" objectType="CheckBox" fmlaLink="$AL$28" lockText="1"/>
</file>

<file path=xl/ctrlProps/ctrlProp208.xml><?xml version="1.0" encoding="utf-8"?>
<formControlPr xmlns="http://schemas.microsoft.com/office/spreadsheetml/2009/9/main" objectType="CheckBox" fmlaLink="$AL$27" lockText="1"/>
</file>

<file path=xl/ctrlProps/ctrlProp209.xml><?xml version="1.0" encoding="utf-8"?>
<formControlPr xmlns="http://schemas.microsoft.com/office/spreadsheetml/2009/9/main" objectType="CheckBox" fmlaLink="$AL$26" lockText="1"/>
</file>

<file path=xl/ctrlProps/ctrlProp210.xml><?xml version="1.0" encoding="utf-8"?>
<formControlPr xmlns="http://schemas.microsoft.com/office/spreadsheetml/2009/9/main" objectType="CheckBox" fmlaLink="$AL$25" lockText="1"/>
</file>

<file path=xl/ctrlProps/ctrlProp211.xml><?xml version="1.0" encoding="utf-8"?>
<formControlPr xmlns="http://schemas.microsoft.com/office/spreadsheetml/2009/9/main" objectType="CheckBox" fmlaLink="$AL$24" lockText="1"/>
</file>

<file path=xl/ctrlProps/ctrlProp212.xml><?xml version="1.0" encoding="utf-8"?>
<formControlPr xmlns="http://schemas.microsoft.com/office/spreadsheetml/2009/9/main" objectType="CheckBox" fmlaLink="$AL$23" lockText="1"/>
</file>

<file path=xl/ctrlProps/ctrlProp213.xml><?xml version="1.0" encoding="utf-8"?>
<formControlPr xmlns="http://schemas.microsoft.com/office/spreadsheetml/2009/9/main" objectType="CheckBox" fmlaLink="$AL$22" lockText="1"/>
</file>

<file path=xl/ctrlProps/ctrlProp214.xml><?xml version="1.0" encoding="utf-8"?>
<formControlPr xmlns="http://schemas.microsoft.com/office/spreadsheetml/2009/9/main" objectType="CheckBox" fmlaLink="$AL$21" lockText="1"/>
</file>

<file path=xl/ctrlProps/ctrlProp215.xml><?xml version="1.0" encoding="utf-8"?>
<formControlPr xmlns="http://schemas.microsoft.com/office/spreadsheetml/2009/9/main" objectType="CheckBox" fmlaLink="$AL$20" lockText="1"/>
</file>

<file path=xl/ctrlProps/ctrlProp216.xml><?xml version="1.0" encoding="utf-8"?>
<formControlPr xmlns="http://schemas.microsoft.com/office/spreadsheetml/2009/9/main" objectType="CheckBox" fmlaLink="$AL$19" lockText="1"/>
</file>

<file path=xl/ctrlProps/ctrlProp217.xml><?xml version="1.0" encoding="utf-8"?>
<formControlPr xmlns="http://schemas.microsoft.com/office/spreadsheetml/2009/9/main" objectType="CheckBox" fmlaLink="$AL$18" lockText="1"/>
</file>

<file path=xl/ctrlProps/ctrlProp218.xml><?xml version="1.0" encoding="utf-8"?>
<formControlPr xmlns="http://schemas.microsoft.com/office/spreadsheetml/2009/9/main" objectType="CheckBox" fmlaLink="$AL$17" lockText="1"/>
</file>

<file path=xl/ctrlProps/ctrlProp219.xml><?xml version="1.0" encoding="utf-8"?>
<formControlPr xmlns="http://schemas.microsoft.com/office/spreadsheetml/2009/9/main" objectType="CheckBox" fmlaLink="$AL$16" lockText="1"/>
</file>

<file path=xl/ctrlProps/ctrlProp220.xml><?xml version="1.0" encoding="utf-8"?>
<formControlPr xmlns="http://schemas.microsoft.com/office/spreadsheetml/2009/9/main" objectType="CheckBox" fmlaLink="$AL$15" lockText="1"/>
</file>

<file path=xl/ctrlProps/ctrlProp221.xml><?xml version="1.0" encoding="utf-8"?>
<formControlPr xmlns="http://schemas.microsoft.com/office/spreadsheetml/2009/9/main" objectType="CheckBox" fmlaLink="$AL$14" lockText="1"/>
</file>

<file path=xl/ctrlProps/ctrlProp222.xml><?xml version="1.0" encoding="utf-8"?>
<formControlPr xmlns="http://schemas.microsoft.com/office/spreadsheetml/2009/9/main" objectType="CheckBox" fmlaLink="$AL$13" lockText="1"/>
</file>

<file path=xl/ctrlProps/ctrlProp223.xml><?xml version="1.0" encoding="utf-8"?>
<formControlPr xmlns="http://schemas.microsoft.com/office/spreadsheetml/2009/9/main" objectType="CheckBox" fmlaLink="$AL$12" lockText="1"/>
</file>

<file path=xl/ctrlProps/ctrlProp224.xml><?xml version="1.0" encoding="utf-8"?>
<formControlPr xmlns="http://schemas.microsoft.com/office/spreadsheetml/2009/9/main" objectType="CheckBox" fmlaLink="$AL$11" lockText="1"/>
</file>

<file path=xl/ctrlProps/ctrlProp225.xml><?xml version="1.0" encoding="utf-8"?>
<formControlPr xmlns="http://schemas.microsoft.com/office/spreadsheetml/2009/9/main" objectType="CheckBox" fmlaLink="$AL$10" lockText="1"/>
</file>

<file path=xl/ctrlProps/ctrlProp226.xml><?xml version="1.0" encoding="utf-8"?>
<formControlPr xmlns="http://schemas.microsoft.com/office/spreadsheetml/2009/9/main" objectType="CheckBox" fmlaLink="$AL$9" lockText="1"/>
</file>

<file path=xl/ctrlProps/ctrlProp227.xml><?xml version="1.0" encoding="utf-8"?>
<formControlPr xmlns="http://schemas.microsoft.com/office/spreadsheetml/2009/9/main" objectType="CheckBox" fmlaLink="$AL$8" lockText="1"/>
</file>

<file path=xl/ctrlProps/ctrlProp228.xml><?xml version="1.0" encoding="utf-8"?>
<formControlPr xmlns="http://schemas.microsoft.com/office/spreadsheetml/2009/9/main" objectType="CheckBox" fmlaLink="$AL$7" lockText="1"/>
</file>

<file path=xl/ctrlProps/ctrlProp229.xml><?xml version="1.0" encoding="utf-8"?>
<formControlPr xmlns="http://schemas.microsoft.com/office/spreadsheetml/2009/9/main" objectType="CheckBox" fmlaLink="$AL$6" lockText="1"/>
</file>

<file path=xl/ctrlProps/ctrlProp230.xml><?xml version="1.0" encoding="utf-8"?>
<formControlPr xmlns="http://schemas.microsoft.com/office/spreadsheetml/2009/9/main" objectType="CheckBox" fmlaLink="$AL$5" lockText="1"/>
</file>

<file path=xl/ctrlProps/ctrlProp231.xml><?xml version="1.0" encoding="utf-8"?>
<formControlPr xmlns="http://schemas.microsoft.com/office/spreadsheetml/2009/9/main" objectType="CheckBox" fmlaLink="$AL$4" lockText="1"/>
</file>

<file path=xl/ctrlProps/ctrlProp232.xml><?xml version="1.0" encoding="utf-8"?>
<formControlPr xmlns="http://schemas.microsoft.com/office/spreadsheetml/2009/9/main" objectType="CheckBox" fmlaLink="$A$36" lockText="1"/>
</file>

<file path=xl/ctrlProps/ctrlProp233.xml><?xml version="1.0" encoding="utf-8"?>
<formControlPr xmlns="http://schemas.microsoft.com/office/spreadsheetml/2009/9/main" objectType="CheckBox" fmlaLink="$A$35" lockText="1"/>
</file>

<file path=xl/ctrlProps/ctrlProp234.xml><?xml version="1.0" encoding="utf-8"?>
<formControlPr xmlns="http://schemas.microsoft.com/office/spreadsheetml/2009/9/main" objectType="CheckBox" fmlaLink="$A$34" lockText="1"/>
</file>

<file path=xl/ctrlProps/ctrlProp235.xml><?xml version="1.0" encoding="utf-8"?>
<formControlPr xmlns="http://schemas.microsoft.com/office/spreadsheetml/2009/9/main" objectType="CheckBox" fmlaLink="$A$33" lockText="1"/>
</file>

<file path=xl/ctrlProps/ctrlProp236.xml><?xml version="1.0" encoding="utf-8"?>
<formControlPr xmlns="http://schemas.microsoft.com/office/spreadsheetml/2009/9/main" objectType="CheckBox" fmlaLink="$A$32" lockText="1"/>
</file>

<file path=xl/ctrlProps/ctrlProp237.xml><?xml version="1.0" encoding="utf-8"?>
<formControlPr xmlns="http://schemas.microsoft.com/office/spreadsheetml/2009/9/main" objectType="CheckBox" fmlaLink="$A$31" lockText="1"/>
</file>

<file path=xl/ctrlProps/ctrlProp238.xml><?xml version="1.0" encoding="utf-8"?>
<formControlPr xmlns="http://schemas.microsoft.com/office/spreadsheetml/2009/9/main" objectType="CheckBox" fmlaLink="$A$30" lockText="1"/>
</file>

<file path=xl/ctrlProps/ctrlProp239.xml><?xml version="1.0" encoding="utf-8"?>
<formControlPr xmlns="http://schemas.microsoft.com/office/spreadsheetml/2009/9/main" objectType="CheckBox" fmlaLink="$A$29" lockText="1"/>
</file>

<file path=xl/ctrlProps/ctrlProp240.xml><?xml version="1.0" encoding="utf-8"?>
<formControlPr xmlns="http://schemas.microsoft.com/office/spreadsheetml/2009/9/main" objectType="CheckBox" fmlaLink="$A$28" lockText="1"/>
</file>

<file path=xl/ctrlProps/ctrlProp241.xml><?xml version="1.0" encoding="utf-8"?>
<formControlPr xmlns="http://schemas.microsoft.com/office/spreadsheetml/2009/9/main" objectType="CheckBox" fmlaLink="$A$27" lockText="1"/>
</file>

<file path=xl/ctrlProps/ctrlProp242.xml><?xml version="1.0" encoding="utf-8"?>
<formControlPr xmlns="http://schemas.microsoft.com/office/spreadsheetml/2009/9/main" objectType="CheckBox" fmlaLink="$A$26" lockText="1"/>
</file>

<file path=xl/ctrlProps/ctrlProp243.xml><?xml version="1.0" encoding="utf-8"?>
<formControlPr xmlns="http://schemas.microsoft.com/office/spreadsheetml/2009/9/main" objectType="CheckBox" fmlaLink="$A$25" lockText="1"/>
</file>

<file path=xl/ctrlProps/ctrlProp244.xml><?xml version="1.0" encoding="utf-8"?>
<formControlPr xmlns="http://schemas.microsoft.com/office/spreadsheetml/2009/9/main" objectType="CheckBox" fmlaLink="$A$24" lockText="1"/>
</file>

<file path=xl/ctrlProps/ctrlProp245.xml><?xml version="1.0" encoding="utf-8"?>
<formControlPr xmlns="http://schemas.microsoft.com/office/spreadsheetml/2009/9/main" objectType="CheckBox" fmlaLink="$A$23" lockText="1"/>
</file>

<file path=xl/ctrlProps/ctrlProp246.xml><?xml version="1.0" encoding="utf-8"?>
<formControlPr xmlns="http://schemas.microsoft.com/office/spreadsheetml/2009/9/main" objectType="CheckBox" fmlaLink="$A$22" lockText="1"/>
</file>

<file path=xl/ctrlProps/ctrlProp247.xml><?xml version="1.0" encoding="utf-8"?>
<formControlPr xmlns="http://schemas.microsoft.com/office/spreadsheetml/2009/9/main" objectType="CheckBox" fmlaLink="$A$21" lockText="1"/>
</file>

<file path=xl/ctrlProps/ctrlProp248.xml><?xml version="1.0" encoding="utf-8"?>
<formControlPr xmlns="http://schemas.microsoft.com/office/spreadsheetml/2009/9/main" objectType="CheckBox" fmlaLink="$A$20" lockText="1"/>
</file>

<file path=xl/ctrlProps/ctrlProp249.xml><?xml version="1.0" encoding="utf-8"?>
<formControlPr xmlns="http://schemas.microsoft.com/office/spreadsheetml/2009/9/main" objectType="CheckBox" fmlaLink="$A$19" lockText="1"/>
</file>

<file path=xl/ctrlProps/ctrlProp250.xml><?xml version="1.0" encoding="utf-8"?>
<formControlPr xmlns="http://schemas.microsoft.com/office/spreadsheetml/2009/9/main" objectType="CheckBox" fmlaLink="$A$18" lockText="1"/>
</file>

<file path=xl/ctrlProps/ctrlProp251.xml><?xml version="1.0" encoding="utf-8"?>
<formControlPr xmlns="http://schemas.microsoft.com/office/spreadsheetml/2009/9/main" objectType="CheckBox" fmlaLink="$A$17" lockText="1"/>
</file>

<file path=xl/ctrlProps/ctrlProp252.xml><?xml version="1.0" encoding="utf-8"?>
<formControlPr xmlns="http://schemas.microsoft.com/office/spreadsheetml/2009/9/main" objectType="CheckBox" fmlaLink="$A$16" lockText="1"/>
</file>

<file path=xl/ctrlProps/ctrlProp253.xml><?xml version="1.0" encoding="utf-8"?>
<formControlPr xmlns="http://schemas.microsoft.com/office/spreadsheetml/2009/9/main" objectType="CheckBox" fmlaLink="$A$15" lockText="1"/>
</file>

<file path=xl/ctrlProps/ctrlProp254.xml><?xml version="1.0" encoding="utf-8"?>
<formControlPr xmlns="http://schemas.microsoft.com/office/spreadsheetml/2009/9/main" objectType="CheckBox" fmlaLink="$A$14" lockText="1"/>
</file>

<file path=xl/ctrlProps/ctrlProp255.xml><?xml version="1.0" encoding="utf-8"?>
<formControlPr xmlns="http://schemas.microsoft.com/office/spreadsheetml/2009/9/main" objectType="CheckBox" fmlaLink="$A$13" lockText="1"/>
</file>

<file path=xl/ctrlProps/ctrlProp256.xml><?xml version="1.0" encoding="utf-8"?>
<formControlPr xmlns="http://schemas.microsoft.com/office/spreadsheetml/2009/9/main" objectType="CheckBox" fmlaLink="$A$12" lockText="1"/>
</file>

<file path=xl/ctrlProps/ctrlProp257.xml><?xml version="1.0" encoding="utf-8"?>
<formControlPr xmlns="http://schemas.microsoft.com/office/spreadsheetml/2009/9/main" objectType="CheckBox" fmlaLink="$A$11" lockText="1"/>
</file>

<file path=xl/ctrlProps/ctrlProp258.xml><?xml version="1.0" encoding="utf-8"?>
<formControlPr xmlns="http://schemas.microsoft.com/office/spreadsheetml/2009/9/main" objectType="CheckBox" fmlaLink="$A$10" lockText="1"/>
</file>

<file path=xl/ctrlProps/ctrlProp259.xml><?xml version="1.0" encoding="utf-8"?>
<formControlPr xmlns="http://schemas.microsoft.com/office/spreadsheetml/2009/9/main" objectType="CheckBox" fmlaLink="$A$9" lockText="1"/>
</file>

<file path=xl/ctrlProps/ctrlProp260.xml><?xml version="1.0" encoding="utf-8"?>
<formControlPr xmlns="http://schemas.microsoft.com/office/spreadsheetml/2009/9/main" objectType="CheckBox" fmlaLink="$A$8" lockText="1"/>
</file>

<file path=xl/ctrlProps/ctrlProp261.xml><?xml version="1.0" encoding="utf-8"?>
<formControlPr xmlns="http://schemas.microsoft.com/office/spreadsheetml/2009/9/main" objectType="CheckBox" fmlaLink="$A$7" lockText="1"/>
</file>

<file path=xl/ctrlProps/ctrlProp262.xml><?xml version="1.0" encoding="utf-8"?>
<formControlPr xmlns="http://schemas.microsoft.com/office/spreadsheetml/2009/9/main" objectType="CheckBox" fmlaLink="$A$6" lockText="1"/>
</file>

<file path=xl/ctrlProps/ctrlProp263.xml><?xml version="1.0" encoding="utf-8"?>
<formControlPr xmlns="http://schemas.microsoft.com/office/spreadsheetml/2009/9/main" objectType="CheckBox" fmlaLink="$A$5" lockText="1"/>
</file>

<file path=xl/ctrlProps/ctrlProp264.xml><?xml version="1.0" encoding="utf-8"?>
<formControlPr xmlns="http://schemas.microsoft.com/office/spreadsheetml/2009/9/main" objectType="CheckBox" fmlaLink="$A$4" lockText="1"/>
</file>

<file path=xl/ctrlProps/ctrlProp265.xml><?xml version="1.0" encoding="utf-8"?>
<formControlPr xmlns="http://schemas.microsoft.com/office/spreadsheetml/2009/9/main" objectType="CheckBox" fmlaLink="$AO$36" lockText="1"/>
</file>

<file path=xl/ctrlProps/ctrlProp266.xml><?xml version="1.0" encoding="utf-8"?>
<formControlPr xmlns="http://schemas.microsoft.com/office/spreadsheetml/2009/9/main" objectType="CheckBox" fmlaLink="$AO$35" lockText="1"/>
</file>

<file path=xl/ctrlProps/ctrlProp267.xml><?xml version="1.0" encoding="utf-8"?>
<formControlPr xmlns="http://schemas.microsoft.com/office/spreadsheetml/2009/9/main" objectType="CheckBox" fmlaLink="$AO$34" lockText="1"/>
</file>

<file path=xl/ctrlProps/ctrlProp268.xml><?xml version="1.0" encoding="utf-8"?>
<formControlPr xmlns="http://schemas.microsoft.com/office/spreadsheetml/2009/9/main" objectType="CheckBox" fmlaLink="$AO$33" lockText="1"/>
</file>

<file path=xl/ctrlProps/ctrlProp269.xml><?xml version="1.0" encoding="utf-8"?>
<formControlPr xmlns="http://schemas.microsoft.com/office/spreadsheetml/2009/9/main" objectType="CheckBox" fmlaLink="$AO$32" lockText="1"/>
</file>

<file path=xl/ctrlProps/ctrlProp270.xml><?xml version="1.0" encoding="utf-8"?>
<formControlPr xmlns="http://schemas.microsoft.com/office/spreadsheetml/2009/9/main" objectType="CheckBox" fmlaLink="$AO$31" lockText="1"/>
</file>

<file path=xl/ctrlProps/ctrlProp271.xml><?xml version="1.0" encoding="utf-8"?>
<formControlPr xmlns="http://schemas.microsoft.com/office/spreadsheetml/2009/9/main" objectType="CheckBox" fmlaLink="$AO$30" lockText="1"/>
</file>

<file path=xl/ctrlProps/ctrlProp272.xml><?xml version="1.0" encoding="utf-8"?>
<formControlPr xmlns="http://schemas.microsoft.com/office/spreadsheetml/2009/9/main" objectType="CheckBox" fmlaLink="$AO$29" lockText="1"/>
</file>

<file path=xl/ctrlProps/ctrlProp273.xml><?xml version="1.0" encoding="utf-8"?>
<formControlPr xmlns="http://schemas.microsoft.com/office/spreadsheetml/2009/9/main" objectType="CheckBox" fmlaLink="$AO$28" lockText="1"/>
</file>

<file path=xl/ctrlProps/ctrlProp274.xml><?xml version="1.0" encoding="utf-8"?>
<formControlPr xmlns="http://schemas.microsoft.com/office/spreadsheetml/2009/9/main" objectType="CheckBox" fmlaLink="$AO$27" lockText="1"/>
</file>

<file path=xl/ctrlProps/ctrlProp275.xml><?xml version="1.0" encoding="utf-8"?>
<formControlPr xmlns="http://schemas.microsoft.com/office/spreadsheetml/2009/9/main" objectType="CheckBox" fmlaLink="$AO$26" lockText="1"/>
</file>

<file path=xl/ctrlProps/ctrlProp276.xml><?xml version="1.0" encoding="utf-8"?>
<formControlPr xmlns="http://schemas.microsoft.com/office/spreadsheetml/2009/9/main" objectType="CheckBox" fmlaLink="$AO$25" lockText="1"/>
</file>

<file path=xl/ctrlProps/ctrlProp277.xml><?xml version="1.0" encoding="utf-8"?>
<formControlPr xmlns="http://schemas.microsoft.com/office/spreadsheetml/2009/9/main" objectType="CheckBox" fmlaLink="$AO$24" lockText="1"/>
</file>

<file path=xl/ctrlProps/ctrlProp278.xml><?xml version="1.0" encoding="utf-8"?>
<formControlPr xmlns="http://schemas.microsoft.com/office/spreadsheetml/2009/9/main" objectType="CheckBox" fmlaLink="$AO$23" lockText="1"/>
</file>

<file path=xl/ctrlProps/ctrlProp279.xml><?xml version="1.0" encoding="utf-8"?>
<formControlPr xmlns="http://schemas.microsoft.com/office/spreadsheetml/2009/9/main" objectType="CheckBox" fmlaLink="$AO$22" lockText="1"/>
</file>

<file path=xl/ctrlProps/ctrlProp280.xml><?xml version="1.0" encoding="utf-8"?>
<formControlPr xmlns="http://schemas.microsoft.com/office/spreadsheetml/2009/9/main" objectType="CheckBox" fmlaLink="$AO$21" lockText="1"/>
</file>

<file path=xl/ctrlProps/ctrlProp281.xml><?xml version="1.0" encoding="utf-8"?>
<formControlPr xmlns="http://schemas.microsoft.com/office/spreadsheetml/2009/9/main" objectType="CheckBox" fmlaLink="$AO$20" lockText="1"/>
</file>

<file path=xl/ctrlProps/ctrlProp282.xml><?xml version="1.0" encoding="utf-8"?>
<formControlPr xmlns="http://schemas.microsoft.com/office/spreadsheetml/2009/9/main" objectType="CheckBox" fmlaLink="$AO$19" lockText="1"/>
</file>

<file path=xl/ctrlProps/ctrlProp283.xml><?xml version="1.0" encoding="utf-8"?>
<formControlPr xmlns="http://schemas.microsoft.com/office/spreadsheetml/2009/9/main" objectType="CheckBox" fmlaLink="$AO$18" lockText="1"/>
</file>

<file path=xl/ctrlProps/ctrlProp284.xml><?xml version="1.0" encoding="utf-8"?>
<formControlPr xmlns="http://schemas.microsoft.com/office/spreadsheetml/2009/9/main" objectType="CheckBox" fmlaLink="$AO$17" lockText="1"/>
</file>

<file path=xl/ctrlProps/ctrlProp285.xml><?xml version="1.0" encoding="utf-8"?>
<formControlPr xmlns="http://schemas.microsoft.com/office/spreadsheetml/2009/9/main" objectType="CheckBox" fmlaLink="$AO$16" lockText="1"/>
</file>

<file path=xl/ctrlProps/ctrlProp286.xml><?xml version="1.0" encoding="utf-8"?>
<formControlPr xmlns="http://schemas.microsoft.com/office/spreadsheetml/2009/9/main" objectType="CheckBox" fmlaLink="$AO$15" lockText="1"/>
</file>

<file path=xl/ctrlProps/ctrlProp287.xml><?xml version="1.0" encoding="utf-8"?>
<formControlPr xmlns="http://schemas.microsoft.com/office/spreadsheetml/2009/9/main" objectType="CheckBox" fmlaLink="$AO$14" lockText="1"/>
</file>

<file path=xl/ctrlProps/ctrlProp288.xml><?xml version="1.0" encoding="utf-8"?>
<formControlPr xmlns="http://schemas.microsoft.com/office/spreadsheetml/2009/9/main" objectType="CheckBox" fmlaLink="$AO$13" lockText="1"/>
</file>

<file path=xl/ctrlProps/ctrlProp289.xml><?xml version="1.0" encoding="utf-8"?>
<formControlPr xmlns="http://schemas.microsoft.com/office/spreadsheetml/2009/9/main" objectType="CheckBox" fmlaLink="$AO$12" lockText="1"/>
</file>

<file path=xl/ctrlProps/ctrlProp290.xml><?xml version="1.0" encoding="utf-8"?>
<formControlPr xmlns="http://schemas.microsoft.com/office/spreadsheetml/2009/9/main" objectType="CheckBox" fmlaLink="$AO$11" lockText="1"/>
</file>

<file path=xl/ctrlProps/ctrlProp291.xml><?xml version="1.0" encoding="utf-8"?>
<formControlPr xmlns="http://schemas.microsoft.com/office/spreadsheetml/2009/9/main" objectType="CheckBox" fmlaLink="$AO$10" lockText="1"/>
</file>

<file path=xl/ctrlProps/ctrlProp292.xml><?xml version="1.0" encoding="utf-8"?>
<formControlPr xmlns="http://schemas.microsoft.com/office/spreadsheetml/2009/9/main" objectType="CheckBox" fmlaLink="$AO$9" lockText="1"/>
</file>

<file path=xl/ctrlProps/ctrlProp293.xml><?xml version="1.0" encoding="utf-8"?>
<formControlPr xmlns="http://schemas.microsoft.com/office/spreadsheetml/2009/9/main" objectType="CheckBox" fmlaLink="$AO$8" lockText="1"/>
</file>

<file path=xl/ctrlProps/ctrlProp294.xml><?xml version="1.0" encoding="utf-8"?>
<formControlPr xmlns="http://schemas.microsoft.com/office/spreadsheetml/2009/9/main" objectType="CheckBox" fmlaLink="$AO$7" lockText="1"/>
</file>

<file path=xl/ctrlProps/ctrlProp295.xml><?xml version="1.0" encoding="utf-8"?>
<formControlPr xmlns="http://schemas.microsoft.com/office/spreadsheetml/2009/9/main" objectType="CheckBox" fmlaLink="$AO$6" lockText="1"/>
</file>

<file path=xl/ctrlProps/ctrlProp296.xml><?xml version="1.0" encoding="utf-8"?>
<formControlPr xmlns="http://schemas.microsoft.com/office/spreadsheetml/2009/9/main" objectType="CheckBox" fmlaLink="$AO$5" lockText="1"/>
</file>

<file path=xl/ctrlProps/ctrlProp297.xml><?xml version="1.0" encoding="utf-8"?>
<formControlPr xmlns="http://schemas.microsoft.com/office/spreadsheetml/2009/9/main" objectType="CheckBox" fmlaLink="$AO$4" lockText="1"/>
</file>

<file path=xl/ctrlProps/ctrlProp298.xml><?xml version="1.0" encoding="utf-8"?>
<formControlPr xmlns="http://schemas.microsoft.com/office/spreadsheetml/2009/9/main" objectType="CheckBox" fmlaLink="$AR$36" lockText="1"/>
</file>

<file path=xl/ctrlProps/ctrlProp299.xml><?xml version="1.0" encoding="utf-8"?>
<formControlPr xmlns="http://schemas.microsoft.com/office/spreadsheetml/2009/9/main" objectType="CheckBox" fmlaLink="$AR$35" lockText="1"/>
</file>

<file path=xl/ctrlProps/ctrlProp300.xml><?xml version="1.0" encoding="utf-8"?>
<formControlPr xmlns="http://schemas.microsoft.com/office/spreadsheetml/2009/9/main" objectType="CheckBox" fmlaLink="$AR$34" lockText="1"/>
</file>

<file path=xl/ctrlProps/ctrlProp301.xml><?xml version="1.0" encoding="utf-8"?>
<formControlPr xmlns="http://schemas.microsoft.com/office/spreadsheetml/2009/9/main" objectType="CheckBox" fmlaLink="$AR$33" lockText="1"/>
</file>

<file path=xl/ctrlProps/ctrlProp302.xml><?xml version="1.0" encoding="utf-8"?>
<formControlPr xmlns="http://schemas.microsoft.com/office/spreadsheetml/2009/9/main" objectType="CheckBox" fmlaLink="$AR$32" lockText="1"/>
</file>

<file path=xl/ctrlProps/ctrlProp303.xml><?xml version="1.0" encoding="utf-8"?>
<formControlPr xmlns="http://schemas.microsoft.com/office/spreadsheetml/2009/9/main" objectType="CheckBox" fmlaLink="$AR$31" lockText="1"/>
</file>

<file path=xl/ctrlProps/ctrlProp304.xml><?xml version="1.0" encoding="utf-8"?>
<formControlPr xmlns="http://schemas.microsoft.com/office/spreadsheetml/2009/9/main" objectType="CheckBox" fmlaLink="$AR$30" lockText="1"/>
</file>

<file path=xl/ctrlProps/ctrlProp305.xml><?xml version="1.0" encoding="utf-8"?>
<formControlPr xmlns="http://schemas.microsoft.com/office/spreadsheetml/2009/9/main" objectType="CheckBox" fmlaLink="$AR$29" lockText="1"/>
</file>

<file path=xl/ctrlProps/ctrlProp306.xml><?xml version="1.0" encoding="utf-8"?>
<formControlPr xmlns="http://schemas.microsoft.com/office/spreadsheetml/2009/9/main" objectType="CheckBox" fmlaLink="$AR$28" lockText="1"/>
</file>

<file path=xl/ctrlProps/ctrlProp307.xml><?xml version="1.0" encoding="utf-8"?>
<formControlPr xmlns="http://schemas.microsoft.com/office/spreadsheetml/2009/9/main" objectType="CheckBox" fmlaLink="$AR$27" lockText="1"/>
</file>

<file path=xl/ctrlProps/ctrlProp308.xml><?xml version="1.0" encoding="utf-8"?>
<formControlPr xmlns="http://schemas.microsoft.com/office/spreadsheetml/2009/9/main" objectType="CheckBox" fmlaLink="$AR$26" lockText="1"/>
</file>

<file path=xl/ctrlProps/ctrlProp309.xml><?xml version="1.0" encoding="utf-8"?>
<formControlPr xmlns="http://schemas.microsoft.com/office/spreadsheetml/2009/9/main" objectType="CheckBox" fmlaLink="$AR$25" lockText="1"/>
</file>

<file path=xl/ctrlProps/ctrlProp310.xml><?xml version="1.0" encoding="utf-8"?>
<formControlPr xmlns="http://schemas.microsoft.com/office/spreadsheetml/2009/9/main" objectType="CheckBox" fmlaLink="$AR$24" lockText="1"/>
</file>

<file path=xl/ctrlProps/ctrlProp311.xml><?xml version="1.0" encoding="utf-8"?>
<formControlPr xmlns="http://schemas.microsoft.com/office/spreadsheetml/2009/9/main" objectType="CheckBox" fmlaLink="$AR$23" lockText="1"/>
</file>

<file path=xl/ctrlProps/ctrlProp312.xml><?xml version="1.0" encoding="utf-8"?>
<formControlPr xmlns="http://schemas.microsoft.com/office/spreadsheetml/2009/9/main" objectType="CheckBox" fmlaLink="$AR$22" lockText="1"/>
</file>

<file path=xl/ctrlProps/ctrlProp313.xml><?xml version="1.0" encoding="utf-8"?>
<formControlPr xmlns="http://schemas.microsoft.com/office/spreadsheetml/2009/9/main" objectType="CheckBox" fmlaLink="$AR$21" lockText="1"/>
</file>

<file path=xl/ctrlProps/ctrlProp314.xml><?xml version="1.0" encoding="utf-8"?>
<formControlPr xmlns="http://schemas.microsoft.com/office/spreadsheetml/2009/9/main" objectType="CheckBox" fmlaLink="$AR$20" lockText="1"/>
</file>

<file path=xl/ctrlProps/ctrlProp315.xml><?xml version="1.0" encoding="utf-8"?>
<formControlPr xmlns="http://schemas.microsoft.com/office/spreadsheetml/2009/9/main" objectType="CheckBox" fmlaLink="$AR$19" lockText="1"/>
</file>

<file path=xl/ctrlProps/ctrlProp316.xml><?xml version="1.0" encoding="utf-8"?>
<formControlPr xmlns="http://schemas.microsoft.com/office/spreadsheetml/2009/9/main" objectType="CheckBox" fmlaLink="$AR$18" lockText="1"/>
</file>

<file path=xl/ctrlProps/ctrlProp317.xml><?xml version="1.0" encoding="utf-8"?>
<formControlPr xmlns="http://schemas.microsoft.com/office/spreadsheetml/2009/9/main" objectType="CheckBox" fmlaLink="$AR$17" lockText="1"/>
</file>

<file path=xl/ctrlProps/ctrlProp318.xml><?xml version="1.0" encoding="utf-8"?>
<formControlPr xmlns="http://schemas.microsoft.com/office/spreadsheetml/2009/9/main" objectType="CheckBox" fmlaLink="$AR$16" lockText="1"/>
</file>

<file path=xl/ctrlProps/ctrlProp319.xml><?xml version="1.0" encoding="utf-8"?>
<formControlPr xmlns="http://schemas.microsoft.com/office/spreadsheetml/2009/9/main" objectType="CheckBox" fmlaLink="$AR$15" lockText="1"/>
</file>

<file path=xl/ctrlProps/ctrlProp320.xml><?xml version="1.0" encoding="utf-8"?>
<formControlPr xmlns="http://schemas.microsoft.com/office/spreadsheetml/2009/9/main" objectType="CheckBox" fmlaLink="$AR$14" lockText="1"/>
</file>

<file path=xl/ctrlProps/ctrlProp321.xml><?xml version="1.0" encoding="utf-8"?>
<formControlPr xmlns="http://schemas.microsoft.com/office/spreadsheetml/2009/9/main" objectType="CheckBox" fmlaLink="$AR$13" lockText="1"/>
</file>

<file path=xl/ctrlProps/ctrlProp322.xml><?xml version="1.0" encoding="utf-8"?>
<formControlPr xmlns="http://schemas.microsoft.com/office/spreadsheetml/2009/9/main" objectType="CheckBox" fmlaLink="$AR$12" lockText="1"/>
</file>

<file path=xl/ctrlProps/ctrlProp323.xml><?xml version="1.0" encoding="utf-8"?>
<formControlPr xmlns="http://schemas.microsoft.com/office/spreadsheetml/2009/9/main" objectType="CheckBox" fmlaLink="$AR$11" lockText="1"/>
</file>

<file path=xl/ctrlProps/ctrlProp324.xml><?xml version="1.0" encoding="utf-8"?>
<formControlPr xmlns="http://schemas.microsoft.com/office/spreadsheetml/2009/9/main" objectType="CheckBox" fmlaLink="$AR$10" lockText="1"/>
</file>

<file path=xl/ctrlProps/ctrlProp325.xml><?xml version="1.0" encoding="utf-8"?>
<formControlPr xmlns="http://schemas.microsoft.com/office/spreadsheetml/2009/9/main" objectType="CheckBox" fmlaLink="$AR$9" lockText="1"/>
</file>

<file path=xl/ctrlProps/ctrlProp326.xml><?xml version="1.0" encoding="utf-8"?>
<formControlPr xmlns="http://schemas.microsoft.com/office/spreadsheetml/2009/9/main" objectType="CheckBox" fmlaLink="$AR$8" lockText="1"/>
</file>

<file path=xl/ctrlProps/ctrlProp327.xml><?xml version="1.0" encoding="utf-8"?>
<formControlPr xmlns="http://schemas.microsoft.com/office/spreadsheetml/2009/9/main" objectType="CheckBox" fmlaLink="$AR$7" lockText="1"/>
</file>

<file path=xl/ctrlProps/ctrlProp328.xml><?xml version="1.0" encoding="utf-8"?>
<formControlPr xmlns="http://schemas.microsoft.com/office/spreadsheetml/2009/9/main" objectType="CheckBox" fmlaLink="$AR$6" lockText="1"/>
</file>

<file path=xl/ctrlProps/ctrlProp329.xml><?xml version="1.0" encoding="utf-8"?>
<formControlPr xmlns="http://schemas.microsoft.com/office/spreadsheetml/2009/9/main" objectType="CheckBox" fmlaLink="$AR$5" lockText="1"/>
</file>

<file path=xl/ctrlProps/ctrlProp330.xml><?xml version="1.0" encoding="utf-8"?>
<formControlPr xmlns="http://schemas.microsoft.com/office/spreadsheetml/2009/9/main" objectType="CheckBox" fmlaLink="$AR$4" lockText="1"/>
</file>

<file path=xl/ctrlProps/ctrlProp331.xml><?xml version="1.0" encoding="utf-8"?>
<formControlPr xmlns="http://schemas.microsoft.com/office/spreadsheetml/2009/9/main" objectType="CheckBox" fmlaLink="$AL$36" lockText="1"/>
</file>

<file path=xl/ctrlProps/ctrlProp332.xml><?xml version="1.0" encoding="utf-8"?>
<formControlPr xmlns="http://schemas.microsoft.com/office/spreadsheetml/2009/9/main" objectType="CheckBox" fmlaLink="$AL$35" lockText="1"/>
</file>

<file path=xl/ctrlProps/ctrlProp333.xml><?xml version="1.0" encoding="utf-8"?>
<formControlPr xmlns="http://schemas.microsoft.com/office/spreadsheetml/2009/9/main" objectType="CheckBox" fmlaLink="$AL$34" lockText="1"/>
</file>

<file path=xl/ctrlProps/ctrlProp334.xml><?xml version="1.0" encoding="utf-8"?>
<formControlPr xmlns="http://schemas.microsoft.com/office/spreadsheetml/2009/9/main" objectType="CheckBox" fmlaLink="$AL$33" lockText="1"/>
</file>

<file path=xl/ctrlProps/ctrlProp335.xml><?xml version="1.0" encoding="utf-8"?>
<formControlPr xmlns="http://schemas.microsoft.com/office/spreadsheetml/2009/9/main" objectType="CheckBox" fmlaLink="$AL$32" lockText="1"/>
</file>

<file path=xl/ctrlProps/ctrlProp336.xml><?xml version="1.0" encoding="utf-8"?>
<formControlPr xmlns="http://schemas.microsoft.com/office/spreadsheetml/2009/9/main" objectType="CheckBox" fmlaLink="$AL$31" lockText="1"/>
</file>

<file path=xl/ctrlProps/ctrlProp337.xml><?xml version="1.0" encoding="utf-8"?>
<formControlPr xmlns="http://schemas.microsoft.com/office/spreadsheetml/2009/9/main" objectType="CheckBox" fmlaLink="$AL$30" lockText="1"/>
</file>

<file path=xl/ctrlProps/ctrlProp338.xml><?xml version="1.0" encoding="utf-8"?>
<formControlPr xmlns="http://schemas.microsoft.com/office/spreadsheetml/2009/9/main" objectType="CheckBox" fmlaLink="$AL$29" lockText="1"/>
</file>

<file path=xl/ctrlProps/ctrlProp339.xml><?xml version="1.0" encoding="utf-8"?>
<formControlPr xmlns="http://schemas.microsoft.com/office/spreadsheetml/2009/9/main" objectType="CheckBox" fmlaLink="$AL$28" lockText="1"/>
</file>

<file path=xl/ctrlProps/ctrlProp340.xml><?xml version="1.0" encoding="utf-8"?>
<formControlPr xmlns="http://schemas.microsoft.com/office/spreadsheetml/2009/9/main" objectType="CheckBox" fmlaLink="$AL$27" lockText="1"/>
</file>

<file path=xl/ctrlProps/ctrlProp341.xml><?xml version="1.0" encoding="utf-8"?>
<formControlPr xmlns="http://schemas.microsoft.com/office/spreadsheetml/2009/9/main" objectType="CheckBox" fmlaLink="$AL$26" lockText="1"/>
</file>

<file path=xl/ctrlProps/ctrlProp342.xml><?xml version="1.0" encoding="utf-8"?>
<formControlPr xmlns="http://schemas.microsoft.com/office/spreadsheetml/2009/9/main" objectType="CheckBox" fmlaLink="$AL$25" lockText="1"/>
</file>

<file path=xl/ctrlProps/ctrlProp343.xml><?xml version="1.0" encoding="utf-8"?>
<formControlPr xmlns="http://schemas.microsoft.com/office/spreadsheetml/2009/9/main" objectType="CheckBox" fmlaLink="$AL$24" lockText="1"/>
</file>

<file path=xl/ctrlProps/ctrlProp344.xml><?xml version="1.0" encoding="utf-8"?>
<formControlPr xmlns="http://schemas.microsoft.com/office/spreadsheetml/2009/9/main" objectType="CheckBox" fmlaLink="$AL$23" lockText="1"/>
</file>

<file path=xl/ctrlProps/ctrlProp345.xml><?xml version="1.0" encoding="utf-8"?>
<formControlPr xmlns="http://schemas.microsoft.com/office/spreadsheetml/2009/9/main" objectType="CheckBox" fmlaLink="$AL$22" lockText="1"/>
</file>

<file path=xl/ctrlProps/ctrlProp346.xml><?xml version="1.0" encoding="utf-8"?>
<formControlPr xmlns="http://schemas.microsoft.com/office/spreadsheetml/2009/9/main" objectType="CheckBox" fmlaLink="$AL$21" lockText="1"/>
</file>

<file path=xl/ctrlProps/ctrlProp347.xml><?xml version="1.0" encoding="utf-8"?>
<formControlPr xmlns="http://schemas.microsoft.com/office/spreadsheetml/2009/9/main" objectType="CheckBox" fmlaLink="$AL$20" lockText="1"/>
</file>

<file path=xl/ctrlProps/ctrlProp348.xml><?xml version="1.0" encoding="utf-8"?>
<formControlPr xmlns="http://schemas.microsoft.com/office/spreadsheetml/2009/9/main" objectType="CheckBox" fmlaLink="$AL$19" lockText="1"/>
</file>

<file path=xl/ctrlProps/ctrlProp349.xml><?xml version="1.0" encoding="utf-8"?>
<formControlPr xmlns="http://schemas.microsoft.com/office/spreadsheetml/2009/9/main" objectType="CheckBox" fmlaLink="$AL$18" lockText="1"/>
</file>

<file path=xl/ctrlProps/ctrlProp350.xml><?xml version="1.0" encoding="utf-8"?>
<formControlPr xmlns="http://schemas.microsoft.com/office/spreadsheetml/2009/9/main" objectType="CheckBox" fmlaLink="$AL$17" lockText="1"/>
</file>

<file path=xl/ctrlProps/ctrlProp351.xml><?xml version="1.0" encoding="utf-8"?>
<formControlPr xmlns="http://schemas.microsoft.com/office/spreadsheetml/2009/9/main" objectType="CheckBox" fmlaLink="$AL$16" lockText="1"/>
</file>

<file path=xl/ctrlProps/ctrlProp352.xml><?xml version="1.0" encoding="utf-8"?>
<formControlPr xmlns="http://schemas.microsoft.com/office/spreadsheetml/2009/9/main" objectType="CheckBox" fmlaLink="$AL$15" lockText="1"/>
</file>

<file path=xl/ctrlProps/ctrlProp353.xml><?xml version="1.0" encoding="utf-8"?>
<formControlPr xmlns="http://schemas.microsoft.com/office/spreadsheetml/2009/9/main" objectType="CheckBox" fmlaLink="$AL$14" lockText="1"/>
</file>

<file path=xl/ctrlProps/ctrlProp354.xml><?xml version="1.0" encoding="utf-8"?>
<formControlPr xmlns="http://schemas.microsoft.com/office/spreadsheetml/2009/9/main" objectType="CheckBox" fmlaLink="$AL$13" lockText="1"/>
</file>

<file path=xl/ctrlProps/ctrlProp355.xml><?xml version="1.0" encoding="utf-8"?>
<formControlPr xmlns="http://schemas.microsoft.com/office/spreadsheetml/2009/9/main" objectType="CheckBox" fmlaLink="$AL$12" lockText="1"/>
</file>

<file path=xl/ctrlProps/ctrlProp356.xml><?xml version="1.0" encoding="utf-8"?>
<formControlPr xmlns="http://schemas.microsoft.com/office/spreadsheetml/2009/9/main" objectType="CheckBox" fmlaLink="$AL$11" lockText="1"/>
</file>

<file path=xl/ctrlProps/ctrlProp357.xml><?xml version="1.0" encoding="utf-8"?>
<formControlPr xmlns="http://schemas.microsoft.com/office/spreadsheetml/2009/9/main" objectType="CheckBox" fmlaLink="$AL$10" lockText="1"/>
</file>

<file path=xl/ctrlProps/ctrlProp358.xml><?xml version="1.0" encoding="utf-8"?>
<formControlPr xmlns="http://schemas.microsoft.com/office/spreadsheetml/2009/9/main" objectType="CheckBox" fmlaLink="$AL$9" lockText="1"/>
</file>

<file path=xl/ctrlProps/ctrlProp359.xml><?xml version="1.0" encoding="utf-8"?>
<formControlPr xmlns="http://schemas.microsoft.com/office/spreadsheetml/2009/9/main" objectType="CheckBox" fmlaLink="$AL$8" lockText="1"/>
</file>

<file path=xl/ctrlProps/ctrlProp360.xml><?xml version="1.0" encoding="utf-8"?>
<formControlPr xmlns="http://schemas.microsoft.com/office/spreadsheetml/2009/9/main" objectType="CheckBox" fmlaLink="$AL$7" lockText="1"/>
</file>

<file path=xl/ctrlProps/ctrlProp361.xml><?xml version="1.0" encoding="utf-8"?>
<formControlPr xmlns="http://schemas.microsoft.com/office/spreadsheetml/2009/9/main" objectType="CheckBox" fmlaLink="$AL$6" lockText="1"/>
</file>

<file path=xl/ctrlProps/ctrlProp362.xml><?xml version="1.0" encoding="utf-8"?>
<formControlPr xmlns="http://schemas.microsoft.com/office/spreadsheetml/2009/9/main" objectType="CheckBox" fmlaLink="$AL$5" lockText="1"/>
</file>

<file path=xl/ctrlProps/ctrlProp363.xml><?xml version="1.0" encoding="utf-8"?>
<formControlPr xmlns="http://schemas.microsoft.com/office/spreadsheetml/2009/9/main" objectType="CheckBox" fmlaLink="$AL$4" lockText="1"/>
</file>

<file path=xl/ctrlProps/ctrlProp364.xml><?xml version="1.0" encoding="utf-8"?>
<formControlPr xmlns="http://schemas.microsoft.com/office/spreadsheetml/2009/9/main" objectType="CheckBox" fmlaLink="$A$36" lockText="1"/>
</file>

<file path=xl/ctrlProps/ctrlProp365.xml><?xml version="1.0" encoding="utf-8"?>
<formControlPr xmlns="http://schemas.microsoft.com/office/spreadsheetml/2009/9/main" objectType="CheckBox" fmlaLink="$A$35" lockText="1"/>
</file>

<file path=xl/ctrlProps/ctrlProp366.xml><?xml version="1.0" encoding="utf-8"?>
<formControlPr xmlns="http://schemas.microsoft.com/office/spreadsheetml/2009/9/main" objectType="CheckBox" fmlaLink="$A$34" lockText="1"/>
</file>

<file path=xl/ctrlProps/ctrlProp367.xml><?xml version="1.0" encoding="utf-8"?>
<formControlPr xmlns="http://schemas.microsoft.com/office/spreadsheetml/2009/9/main" objectType="CheckBox" fmlaLink="$A$33" lockText="1"/>
</file>

<file path=xl/ctrlProps/ctrlProp368.xml><?xml version="1.0" encoding="utf-8"?>
<formControlPr xmlns="http://schemas.microsoft.com/office/spreadsheetml/2009/9/main" objectType="CheckBox" fmlaLink="$A$32" lockText="1"/>
</file>

<file path=xl/ctrlProps/ctrlProp369.xml><?xml version="1.0" encoding="utf-8"?>
<formControlPr xmlns="http://schemas.microsoft.com/office/spreadsheetml/2009/9/main" objectType="CheckBox" fmlaLink="$A$31" lockText="1"/>
</file>

<file path=xl/ctrlProps/ctrlProp370.xml><?xml version="1.0" encoding="utf-8"?>
<formControlPr xmlns="http://schemas.microsoft.com/office/spreadsheetml/2009/9/main" objectType="CheckBox" fmlaLink="$A$30" lockText="1"/>
</file>

<file path=xl/ctrlProps/ctrlProp371.xml><?xml version="1.0" encoding="utf-8"?>
<formControlPr xmlns="http://schemas.microsoft.com/office/spreadsheetml/2009/9/main" objectType="CheckBox" fmlaLink="$A$29" lockText="1"/>
</file>

<file path=xl/ctrlProps/ctrlProp372.xml><?xml version="1.0" encoding="utf-8"?>
<formControlPr xmlns="http://schemas.microsoft.com/office/spreadsheetml/2009/9/main" objectType="CheckBox" fmlaLink="$A$28" lockText="1"/>
</file>

<file path=xl/ctrlProps/ctrlProp373.xml><?xml version="1.0" encoding="utf-8"?>
<formControlPr xmlns="http://schemas.microsoft.com/office/spreadsheetml/2009/9/main" objectType="CheckBox" fmlaLink="$A$27" lockText="1"/>
</file>

<file path=xl/ctrlProps/ctrlProp374.xml><?xml version="1.0" encoding="utf-8"?>
<formControlPr xmlns="http://schemas.microsoft.com/office/spreadsheetml/2009/9/main" objectType="CheckBox" fmlaLink="$A$26" lockText="1"/>
</file>

<file path=xl/ctrlProps/ctrlProp375.xml><?xml version="1.0" encoding="utf-8"?>
<formControlPr xmlns="http://schemas.microsoft.com/office/spreadsheetml/2009/9/main" objectType="CheckBox" fmlaLink="$A$25" lockText="1"/>
</file>

<file path=xl/ctrlProps/ctrlProp376.xml><?xml version="1.0" encoding="utf-8"?>
<formControlPr xmlns="http://schemas.microsoft.com/office/spreadsheetml/2009/9/main" objectType="CheckBox" fmlaLink="$A$24" lockText="1"/>
</file>

<file path=xl/ctrlProps/ctrlProp377.xml><?xml version="1.0" encoding="utf-8"?>
<formControlPr xmlns="http://schemas.microsoft.com/office/spreadsheetml/2009/9/main" objectType="CheckBox" fmlaLink="$A$23" lockText="1"/>
</file>

<file path=xl/ctrlProps/ctrlProp378.xml><?xml version="1.0" encoding="utf-8"?>
<formControlPr xmlns="http://schemas.microsoft.com/office/spreadsheetml/2009/9/main" objectType="CheckBox" fmlaLink="$A$22" lockText="1"/>
</file>

<file path=xl/ctrlProps/ctrlProp379.xml><?xml version="1.0" encoding="utf-8"?>
<formControlPr xmlns="http://schemas.microsoft.com/office/spreadsheetml/2009/9/main" objectType="CheckBox" fmlaLink="$A$21" lockText="1"/>
</file>

<file path=xl/ctrlProps/ctrlProp380.xml><?xml version="1.0" encoding="utf-8"?>
<formControlPr xmlns="http://schemas.microsoft.com/office/spreadsheetml/2009/9/main" objectType="CheckBox" fmlaLink="$A$20" lockText="1"/>
</file>

<file path=xl/ctrlProps/ctrlProp381.xml><?xml version="1.0" encoding="utf-8"?>
<formControlPr xmlns="http://schemas.microsoft.com/office/spreadsheetml/2009/9/main" objectType="CheckBox" fmlaLink="$A$19" lockText="1"/>
</file>

<file path=xl/ctrlProps/ctrlProp382.xml><?xml version="1.0" encoding="utf-8"?>
<formControlPr xmlns="http://schemas.microsoft.com/office/spreadsheetml/2009/9/main" objectType="CheckBox" fmlaLink="$A$18" lockText="1"/>
</file>

<file path=xl/ctrlProps/ctrlProp383.xml><?xml version="1.0" encoding="utf-8"?>
<formControlPr xmlns="http://schemas.microsoft.com/office/spreadsheetml/2009/9/main" objectType="CheckBox" fmlaLink="$A$17" lockText="1"/>
</file>

<file path=xl/ctrlProps/ctrlProp384.xml><?xml version="1.0" encoding="utf-8"?>
<formControlPr xmlns="http://schemas.microsoft.com/office/spreadsheetml/2009/9/main" objectType="CheckBox" fmlaLink="$A$16" lockText="1"/>
</file>

<file path=xl/ctrlProps/ctrlProp385.xml><?xml version="1.0" encoding="utf-8"?>
<formControlPr xmlns="http://schemas.microsoft.com/office/spreadsheetml/2009/9/main" objectType="CheckBox" fmlaLink="$A$15" lockText="1"/>
</file>

<file path=xl/ctrlProps/ctrlProp386.xml><?xml version="1.0" encoding="utf-8"?>
<formControlPr xmlns="http://schemas.microsoft.com/office/spreadsheetml/2009/9/main" objectType="CheckBox" fmlaLink="$A$14" lockText="1"/>
</file>

<file path=xl/ctrlProps/ctrlProp387.xml><?xml version="1.0" encoding="utf-8"?>
<formControlPr xmlns="http://schemas.microsoft.com/office/spreadsheetml/2009/9/main" objectType="CheckBox" fmlaLink="$A$13" lockText="1"/>
</file>

<file path=xl/ctrlProps/ctrlProp388.xml><?xml version="1.0" encoding="utf-8"?>
<formControlPr xmlns="http://schemas.microsoft.com/office/spreadsheetml/2009/9/main" objectType="CheckBox" fmlaLink="$A$12" lockText="1"/>
</file>

<file path=xl/ctrlProps/ctrlProp389.xml><?xml version="1.0" encoding="utf-8"?>
<formControlPr xmlns="http://schemas.microsoft.com/office/spreadsheetml/2009/9/main" objectType="CheckBox" fmlaLink="$A$11" lockText="1"/>
</file>

<file path=xl/ctrlProps/ctrlProp390.xml><?xml version="1.0" encoding="utf-8"?>
<formControlPr xmlns="http://schemas.microsoft.com/office/spreadsheetml/2009/9/main" objectType="CheckBox" fmlaLink="$A$10" lockText="1"/>
</file>

<file path=xl/ctrlProps/ctrlProp391.xml><?xml version="1.0" encoding="utf-8"?>
<formControlPr xmlns="http://schemas.microsoft.com/office/spreadsheetml/2009/9/main" objectType="CheckBox" fmlaLink="$A$9" lockText="1"/>
</file>

<file path=xl/ctrlProps/ctrlProp392.xml><?xml version="1.0" encoding="utf-8"?>
<formControlPr xmlns="http://schemas.microsoft.com/office/spreadsheetml/2009/9/main" objectType="CheckBox" fmlaLink="$A$8" lockText="1"/>
</file>

<file path=xl/ctrlProps/ctrlProp393.xml><?xml version="1.0" encoding="utf-8"?>
<formControlPr xmlns="http://schemas.microsoft.com/office/spreadsheetml/2009/9/main" objectType="CheckBox" fmlaLink="$A$7" lockText="1"/>
</file>

<file path=xl/ctrlProps/ctrlProp394.xml><?xml version="1.0" encoding="utf-8"?>
<formControlPr xmlns="http://schemas.microsoft.com/office/spreadsheetml/2009/9/main" objectType="CheckBox" fmlaLink="$A$6" lockText="1"/>
</file>

<file path=xl/ctrlProps/ctrlProp395.xml><?xml version="1.0" encoding="utf-8"?>
<formControlPr xmlns="http://schemas.microsoft.com/office/spreadsheetml/2009/9/main" objectType="CheckBox" fmlaLink="$A$5" lockText="1"/>
</file>

<file path=xl/ctrlProps/ctrlProp396.xml><?xml version="1.0" encoding="utf-8"?>
<formControlPr xmlns="http://schemas.microsoft.com/office/spreadsheetml/2009/9/main" objectType="CheckBox" fmlaLink="$A$4" lockText="1"/>
</file>

<file path=xl/ctrlProps/ctrlProp397.xml><?xml version="1.0" encoding="utf-8"?>
<formControlPr xmlns="http://schemas.microsoft.com/office/spreadsheetml/2009/9/main" objectType="CheckBox" fmlaLink="$AO$36" lockText="1"/>
</file>

<file path=xl/ctrlProps/ctrlProp398.xml><?xml version="1.0" encoding="utf-8"?>
<formControlPr xmlns="http://schemas.microsoft.com/office/spreadsheetml/2009/9/main" objectType="CheckBox" fmlaLink="$AO$35" lockText="1"/>
</file>

<file path=xl/ctrlProps/ctrlProp399.xml><?xml version="1.0" encoding="utf-8"?>
<formControlPr xmlns="http://schemas.microsoft.com/office/spreadsheetml/2009/9/main" objectType="CheckBox" fmlaLink="$AO$34" lockText="1"/>
</file>

<file path=xl/ctrlProps/ctrlProp400.xml><?xml version="1.0" encoding="utf-8"?>
<formControlPr xmlns="http://schemas.microsoft.com/office/spreadsheetml/2009/9/main" objectType="CheckBox" fmlaLink="$AO$33" lockText="1"/>
</file>

<file path=xl/ctrlProps/ctrlProp401.xml><?xml version="1.0" encoding="utf-8"?>
<formControlPr xmlns="http://schemas.microsoft.com/office/spreadsheetml/2009/9/main" objectType="CheckBox" fmlaLink="$AO$32" lockText="1"/>
</file>

<file path=xl/ctrlProps/ctrlProp402.xml><?xml version="1.0" encoding="utf-8"?>
<formControlPr xmlns="http://schemas.microsoft.com/office/spreadsheetml/2009/9/main" objectType="CheckBox" fmlaLink="$AO$31" lockText="1"/>
</file>

<file path=xl/ctrlProps/ctrlProp403.xml><?xml version="1.0" encoding="utf-8"?>
<formControlPr xmlns="http://schemas.microsoft.com/office/spreadsheetml/2009/9/main" objectType="CheckBox" fmlaLink="$AO$30" lockText="1"/>
</file>

<file path=xl/ctrlProps/ctrlProp404.xml><?xml version="1.0" encoding="utf-8"?>
<formControlPr xmlns="http://schemas.microsoft.com/office/spreadsheetml/2009/9/main" objectType="CheckBox" fmlaLink="$AO$29" lockText="1"/>
</file>

<file path=xl/ctrlProps/ctrlProp405.xml><?xml version="1.0" encoding="utf-8"?>
<formControlPr xmlns="http://schemas.microsoft.com/office/spreadsheetml/2009/9/main" objectType="CheckBox" fmlaLink="$AO$28" lockText="1"/>
</file>

<file path=xl/ctrlProps/ctrlProp406.xml><?xml version="1.0" encoding="utf-8"?>
<formControlPr xmlns="http://schemas.microsoft.com/office/spreadsheetml/2009/9/main" objectType="CheckBox" fmlaLink="$AO$27" lockText="1"/>
</file>

<file path=xl/ctrlProps/ctrlProp407.xml><?xml version="1.0" encoding="utf-8"?>
<formControlPr xmlns="http://schemas.microsoft.com/office/spreadsheetml/2009/9/main" objectType="CheckBox" fmlaLink="$AO$26" lockText="1"/>
</file>

<file path=xl/ctrlProps/ctrlProp408.xml><?xml version="1.0" encoding="utf-8"?>
<formControlPr xmlns="http://schemas.microsoft.com/office/spreadsheetml/2009/9/main" objectType="CheckBox" fmlaLink="$AO$25" lockText="1"/>
</file>

<file path=xl/ctrlProps/ctrlProp409.xml><?xml version="1.0" encoding="utf-8"?>
<formControlPr xmlns="http://schemas.microsoft.com/office/spreadsheetml/2009/9/main" objectType="CheckBox" fmlaLink="$AO$24" lockText="1"/>
</file>

<file path=xl/ctrlProps/ctrlProp410.xml><?xml version="1.0" encoding="utf-8"?>
<formControlPr xmlns="http://schemas.microsoft.com/office/spreadsheetml/2009/9/main" objectType="CheckBox" fmlaLink="$AO$23" lockText="1"/>
</file>

<file path=xl/ctrlProps/ctrlProp411.xml><?xml version="1.0" encoding="utf-8"?>
<formControlPr xmlns="http://schemas.microsoft.com/office/spreadsheetml/2009/9/main" objectType="CheckBox" fmlaLink="$AO$22" lockText="1"/>
</file>

<file path=xl/ctrlProps/ctrlProp412.xml><?xml version="1.0" encoding="utf-8"?>
<formControlPr xmlns="http://schemas.microsoft.com/office/spreadsheetml/2009/9/main" objectType="CheckBox" fmlaLink="$AO$21" lockText="1"/>
</file>

<file path=xl/ctrlProps/ctrlProp413.xml><?xml version="1.0" encoding="utf-8"?>
<formControlPr xmlns="http://schemas.microsoft.com/office/spreadsheetml/2009/9/main" objectType="CheckBox" fmlaLink="$AO$20" lockText="1"/>
</file>

<file path=xl/ctrlProps/ctrlProp414.xml><?xml version="1.0" encoding="utf-8"?>
<formControlPr xmlns="http://schemas.microsoft.com/office/spreadsheetml/2009/9/main" objectType="CheckBox" fmlaLink="$AO$19" lockText="1"/>
</file>

<file path=xl/ctrlProps/ctrlProp415.xml><?xml version="1.0" encoding="utf-8"?>
<formControlPr xmlns="http://schemas.microsoft.com/office/spreadsheetml/2009/9/main" objectType="CheckBox" fmlaLink="$AO$18" lockText="1"/>
</file>

<file path=xl/ctrlProps/ctrlProp416.xml><?xml version="1.0" encoding="utf-8"?>
<formControlPr xmlns="http://schemas.microsoft.com/office/spreadsheetml/2009/9/main" objectType="CheckBox" fmlaLink="$AO$17" lockText="1"/>
</file>

<file path=xl/ctrlProps/ctrlProp417.xml><?xml version="1.0" encoding="utf-8"?>
<formControlPr xmlns="http://schemas.microsoft.com/office/spreadsheetml/2009/9/main" objectType="CheckBox" fmlaLink="$AO$16" lockText="1"/>
</file>

<file path=xl/ctrlProps/ctrlProp418.xml><?xml version="1.0" encoding="utf-8"?>
<formControlPr xmlns="http://schemas.microsoft.com/office/spreadsheetml/2009/9/main" objectType="CheckBox" fmlaLink="$AO$15" lockText="1"/>
</file>

<file path=xl/ctrlProps/ctrlProp419.xml><?xml version="1.0" encoding="utf-8"?>
<formControlPr xmlns="http://schemas.microsoft.com/office/spreadsheetml/2009/9/main" objectType="CheckBox" fmlaLink="$AO$14" lockText="1"/>
</file>

<file path=xl/ctrlProps/ctrlProp420.xml><?xml version="1.0" encoding="utf-8"?>
<formControlPr xmlns="http://schemas.microsoft.com/office/spreadsheetml/2009/9/main" objectType="CheckBox" fmlaLink="$AO$13" lockText="1"/>
</file>

<file path=xl/ctrlProps/ctrlProp421.xml><?xml version="1.0" encoding="utf-8"?>
<formControlPr xmlns="http://schemas.microsoft.com/office/spreadsheetml/2009/9/main" objectType="CheckBox" fmlaLink="$AO$12" lockText="1"/>
</file>

<file path=xl/ctrlProps/ctrlProp422.xml><?xml version="1.0" encoding="utf-8"?>
<formControlPr xmlns="http://schemas.microsoft.com/office/spreadsheetml/2009/9/main" objectType="CheckBox" fmlaLink="$AO$11" lockText="1"/>
</file>

<file path=xl/ctrlProps/ctrlProp423.xml><?xml version="1.0" encoding="utf-8"?>
<formControlPr xmlns="http://schemas.microsoft.com/office/spreadsheetml/2009/9/main" objectType="CheckBox" fmlaLink="$AO$10" lockText="1"/>
</file>

<file path=xl/ctrlProps/ctrlProp424.xml><?xml version="1.0" encoding="utf-8"?>
<formControlPr xmlns="http://schemas.microsoft.com/office/spreadsheetml/2009/9/main" objectType="CheckBox" fmlaLink="$AO$9" lockText="1"/>
</file>

<file path=xl/ctrlProps/ctrlProp425.xml><?xml version="1.0" encoding="utf-8"?>
<formControlPr xmlns="http://schemas.microsoft.com/office/spreadsheetml/2009/9/main" objectType="CheckBox" fmlaLink="$AO$8" lockText="1"/>
</file>

<file path=xl/ctrlProps/ctrlProp426.xml><?xml version="1.0" encoding="utf-8"?>
<formControlPr xmlns="http://schemas.microsoft.com/office/spreadsheetml/2009/9/main" objectType="CheckBox" fmlaLink="$AO$7" lockText="1"/>
</file>

<file path=xl/ctrlProps/ctrlProp427.xml><?xml version="1.0" encoding="utf-8"?>
<formControlPr xmlns="http://schemas.microsoft.com/office/spreadsheetml/2009/9/main" objectType="CheckBox" fmlaLink="$AO$6" lockText="1"/>
</file>

<file path=xl/ctrlProps/ctrlProp428.xml><?xml version="1.0" encoding="utf-8"?>
<formControlPr xmlns="http://schemas.microsoft.com/office/spreadsheetml/2009/9/main" objectType="CheckBox" fmlaLink="$AO$5" lockText="1"/>
</file>

<file path=xl/ctrlProps/ctrlProp429.xml><?xml version="1.0" encoding="utf-8"?>
<formControlPr xmlns="http://schemas.microsoft.com/office/spreadsheetml/2009/9/main" objectType="CheckBox" fmlaLink="$AO$4" lockText="1"/>
</file>

<file path=xl/ctrlProps/ctrlProp430.xml><?xml version="1.0" encoding="utf-8"?>
<formControlPr xmlns="http://schemas.microsoft.com/office/spreadsheetml/2009/9/main" objectType="CheckBox" fmlaLink="$AR$36" lockText="1"/>
</file>

<file path=xl/ctrlProps/ctrlProp431.xml><?xml version="1.0" encoding="utf-8"?>
<formControlPr xmlns="http://schemas.microsoft.com/office/spreadsheetml/2009/9/main" objectType="CheckBox" fmlaLink="$AR$35" lockText="1"/>
</file>

<file path=xl/ctrlProps/ctrlProp432.xml><?xml version="1.0" encoding="utf-8"?>
<formControlPr xmlns="http://schemas.microsoft.com/office/spreadsheetml/2009/9/main" objectType="CheckBox" fmlaLink="$AR$34" lockText="1"/>
</file>

<file path=xl/ctrlProps/ctrlProp433.xml><?xml version="1.0" encoding="utf-8"?>
<formControlPr xmlns="http://schemas.microsoft.com/office/spreadsheetml/2009/9/main" objectType="CheckBox" fmlaLink="$AR$33" lockText="1"/>
</file>

<file path=xl/ctrlProps/ctrlProp434.xml><?xml version="1.0" encoding="utf-8"?>
<formControlPr xmlns="http://schemas.microsoft.com/office/spreadsheetml/2009/9/main" objectType="CheckBox" fmlaLink="$AR$32" lockText="1"/>
</file>

<file path=xl/ctrlProps/ctrlProp435.xml><?xml version="1.0" encoding="utf-8"?>
<formControlPr xmlns="http://schemas.microsoft.com/office/spreadsheetml/2009/9/main" objectType="CheckBox" fmlaLink="$AR$31" lockText="1"/>
</file>

<file path=xl/ctrlProps/ctrlProp436.xml><?xml version="1.0" encoding="utf-8"?>
<formControlPr xmlns="http://schemas.microsoft.com/office/spreadsheetml/2009/9/main" objectType="CheckBox" fmlaLink="$AR$30" lockText="1"/>
</file>

<file path=xl/ctrlProps/ctrlProp437.xml><?xml version="1.0" encoding="utf-8"?>
<formControlPr xmlns="http://schemas.microsoft.com/office/spreadsheetml/2009/9/main" objectType="CheckBox" fmlaLink="$AR$29" lockText="1"/>
</file>

<file path=xl/ctrlProps/ctrlProp438.xml><?xml version="1.0" encoding="utf-8"?>
<formControlPr xmlns="http://schemas.microsoft.com/office/spreadsheetml/2009/9/main" objectType="CheckBox" fmlaLink="$AR$28" lockText="1"/>
</file>

<file path=xl/ctrlProps/ctrlProp439.xml><?xml version="1.0" encoding="utf-8"?>
<formControlPr xmlns="http://schemas.microsoft.com/office/spreadsheetml/2009/9/main" objectType="CheckBox" fmlaLink="$AR$27" lockText="1"/>
</file>

<file path=xl/ctrlProps/ctrlProp440.xml><?xml version="1.0" encoding="utf-8"?>
<formControlPr xmlns="http://schemas.microsoft.com/office/spreadsheetml/2009/9/main" objectType="CheckBox" fmlaLink="$AR$26" lockText="1"/>
</file>

<file path=xl/ctrlProps/ctrlProp441.xml><?xml version="1.0" encoding="utf-8"?>
<formControlPr xmlns="http://schemas.microsoft.com/office/spreadsheetml/2009/9/main" objectType="CheckBox" fmlaLink="$AR$25" lockText="1"/>
</file>

<file path=xl/ctrlProps/ctrlProp442.xml><?xml version="1.0" encoding="utf-8"?>
<formControlPr xmlns="http://schemas.microsoft.com/office/spreadsheetml/2009/9/main" objectType="CheckBox" fmlaLink="$AR$24" lockText="1"/>
</file>

<file path=xl/ctrlProps/ctrlProp443.xml><?xml version="1.0" encoding="utf-8"?>
<formControlPr xmlns="http://schemas.microsoft.com/office/spreadsheetml/2009/9/main" objectType="CheckBox" fmlaLink="$AR$23" lockText="1"/>
</file>

<file path=xl/ctrlProps/ctrlProp444.xml><?xml version="1.0" encoding="utf-8"?>
<formControlPr xmlns="http://schemas.microsoft.com/office/spreadsheetml/2009/9/main" objectType="CheckBox" fmlaLink="$AR$22" lockText="1"/>
</file>

<file path=xl/ctrlProps/ctrlProp445.xml><?xml version="1.0" encoding="utf-8"?>
<formControlPr xmlns="http://schemas.microsoft.com/office/spreadsheetml/2009/9/main" objectType="CheckBox" fmlaLink="$AR$21" lockText="1"/>
</file>

<file path=xl/ctrlProps/ctrlProp446.xml><?xml version="1.0" encoding="utf-8"?>
<formControlPr xmlns="http://schemas.microsoft.com/office/spreadsheetml/2009/9/main" objectType="CheckBox" fmlaLink="$AR$20" lockText="1"/>
</file>

<file path=xl/ctrlProps/ctrlProp447.xml><?xml version="1.0" encoding="utf-8"?>
<formControlPr xmlns="http://schemas.microsoft.com/office/spreadsheetml/2009/9/main" objectType="CheckBox" fmlaLink="$AR$19" lockText="1"/>
</file>

<file path=xl/ctrlProps/ctrlProp448.xml><?xml version="1.0" encoding="utf-8"?>
<formControlPr xmlns="http://schemas.microsoft.com/office/spreadsheetml/2009/9/main" objectType="CheckBox" fmlaLink="$AR$18" lockText="1"/>
</file>

<file path=xl/ctrlProps/ctrlProp449.xml><?xml version="1.0" encoding="utf-8"?>
<formControlPr xmlns="http://schemas.microsoft.com/office/spreadsheetml/2009/9/main" objectType="CheckBox" fmlaLink="$AR$17" lockText="1"/>
</file>

<file path=xl/ctrlProps/ctrlProp450.xml><?xml version="1.0" encoding="utf-8"?>
<formControlPr xmlns="http://schemas.microsoft.com/office/spreadsheetml/2009/9/main" objectType="CheckBox" fmlaLink="$AR$16" lockText="1"/>
</file>

<file path=xl/ctrlProps/ctrlProp451.xml><?xml version="1.0" encoding="utf-8"?>
<formControlPr xmlns="http://schemas.microsoft.com/office/spreadsheetml/2009/9/main" objectType="CheckBox" fmlaLink="$AR$15" lockText="1"/>
</file>

<file path=xl/ctrlProps/ctrlProp452.xml><?xml version="1.0" encoding="utf-8"?>
<formControlPr xmlns="http://schemas.microsoft.com/office/spreadsheetml/2009/9/main" objectType="CheckBox" fmlaLink="$AR$14" lockText="1"/>
</file>

<file path=xl/ctrlProps/ctrlProp453.xml><?xml version="1.0" encoding="utf-8"?>
<formControlPr xmlns="http://schemas.microsoft.com/office/spreadsheetml/2009/9/main" objectType="CheckBox" fmlaLink="$AR$13" lockText="1"/>
</file>

<file path=xl/ctrlProps/ctrlProp454.xml><?xml version="1.0" encoding="utf-8"?>
<formControlPr xmlns="http://schemas.microsoft.com/office/spreadsheetml/2009/9/main" objectType="CheckBox" fmlaLink="$AR$12" lockText="1"/>
</file>

<file path=xl/ctrlProps/ctrlProp455.xml><?xml version="1.0" encoding="utf-8"?>
<formControlPr xmlns="http://schemas.microsoft.com/office/spreadsheetml/2009/9/main" objectType="CheckBox" fmlaLink="$AR$11" lockText="1"/>
</file>

<file path=xl/ctrlProps/ctrlProp456.xml><?xml version="1.0" encoding="utf-8"?>
<formControlPr xmlns="http://schemas.microsoft.com/office/spreadsheetml/2009/9/main" objectType="CheckBox" fmlaLink="$AR$10" lockText="1"/>
</file>

<file path=xl/ctrlProps/ctrlProp457.xml><?xml version="1.0" encoding="utf-8"?>
<formControlPr xmlns="http://schemas.microsoft.com/office/spreadsheetml/2009/9/main" objectType="CheckBox" fmlaLink="$AR$9" lockText="1"/>
</file>

<file path=xl/ctrlProps/ctrlProp458.xml><?xml version="1.0" encoding="utf-8"?>
<formControlPr xmlns="http://schemas.microsoft.com/office/spreadsheetml/2009/9/main" objectType="CheckBox" fmlaLink="$AR$8" lockText="1"/>
</file>

<file path=xl/ctrlProps/ctrlProp459.xml><?xml version="1.0" encoding="utf-8"?>
<formControlPr xmlns="http://schemas.microsoft.com/office/spreadsheetml/2009/9/main" objectType="CheckBox" fmlaLink="$AR$7" lockText="1"/>
</file>

<file path=xl/ctrlProps/ctrlProp460.xml><?xml version="1.0" encoding="utf-8"?>
<formControlPr xmlns="http://schemas.microsoft.com/office/spreadsheetml/2009/9/main" objectType="CheckBox" fmlaLink="$AR$6" lockText="1"/>
</file>

<file path=xl/ctrlProps/ctrlProp461.xml><?xml version="1.0" encoding="utf-8"?>
<formControlPr xmlns="http://schemas.microsoft.com/office/spreadsheetml/2009/9/main" objectType="CheckBox" fmlaLink="$AR$5" lockText="1"/>
</file>

<file path=xl/ctrlProps/ctrlProp462.xml><?xml version="1.0" encoding="utf-8"?>
<formControlPr xmlns="http://schemas.microsoft.com/office/spreadsheetml/2009/9/main" objectType="CheckBox" fmlaLink="$AR$4" lockText="1"/>
</file>

<file path=xl/ctrlProps/ctrlProp463.xml><?xml version="1.0" encoding="utf-8"?>
<formControlPr xmlns="http://schemas.microsoft.com/office/spreadsheetml/2009/9/main" objectType="CheckBox" fmlaLink="$AL$36" lockText="1"/>
</file>

<file path=xl/ctrlProps/ctrlProp464.xml><?xml version="1.0" encoding="utf-8"?>
<formControlPr xmlns="http://schemas.microsoft.com/office/spreadsheetml/2009/9/main" objectType="CheckBox" fmlaLink="$AL$35" lockText="1"/>
</file>

<file path=xl/ctrlProps/ctrlProp465.xml><?xml version="1.0" encoding="utf-8"?>
<formControlPr xmlns="http://schemas.microsoft.com/office/spreadsheetml/2009/9/main" objectType="CheckBox" fmlaLink="$AL$34" lockText="1"/>
</file>

<file path=xl/ctrlProps/ctrlProp466.xml><?xml version="1.0" encoding="utf-8"?>
<formControlPr xmlns="http://schemas.microsoft.com/office/spreadsheetml/2009/9/main" objectType="CheckBox" fmlaLink="$AL$33" lockText="1"/>
</file>

<file path=xl/ctrlProps/ctrlProp467.xml><?xml version="1.0" encoding="utf-8"?>
<formControlPr xmlns="http://schemas.microsoft.com/office/spreadsheetml/2009/9/main" objectType="CheckBox" fmlaLink="$AL$32" lockText="1"/>
</file>

<file path=xl/ctrlProps/ctrlProp468.xml><?xml version="1.0" encoding="utf-8"?>
<formControlPr xmlns="http://schemas.microsoft.com/office/spreadsheetml/2009/9/main" objectType="CheckBox" fmlaLink="$AL$31" lockText="1"/>
</file>

<file path=xl/ctrlProps/ctrlProp469.xml><?xml version="1.0" encoding="utf-8"?>
<formControlPr xmlns="http://schemas.microsoft.com/office/spreadsheetml/2009/9/main" objectType="CheckBox" fmlaLink="$AL$30" lockText="1"/>
</file>

<file path=xl/ctrlProps/ctrlProp470.xml><?xml version="1.0" encoding="utf-8"?>
<formControlPr xmlns="http://schemas.microsoft.com/office/spreadsheetml/2009/9/main" objectType="CheckBox" fmlaLink="$AL$29" lockText="1"/>
</file>

<file path=xl/ctrlProps/ctrlProp471.xml><?xml version="1.0" encoding="utf-8"?>
<formControlPr xmlns="http://schemas.microsoft.com/office/spreadsheetml/2009/9/main" objectType="CheckBox" fmlaLink="$AL$28" lockText="1"/>
</file>

<file path=xl/ctrlProps/ctrlProp472.xml><?xml version="1.0" encoding="utf-8"?>
<formControlPr xmlns="http://schemas.microsoft.com/office/spreadsheetml/2009/9/main" objectType="CheckBox" fmlaLink="$AL$27" lockText="1"/>
</file>

<file path=xl/ctrlProps/ctrlProp473.xml><?xml version="1.0" encoding="utf-8"?>
<formControlPr xmlns="http://schemas.microsoft.com/office/spreadsheetml/2009/9/main" objectType="CheckBox" fmlaLink="$AL$26" lockText="1"/>
</file>

<file path=xl/ctrlProps/ctrlProp474.xml><?xml version="1.0" encoding="utf-8"?>
<formControlPr xmlns="http://schemas.microsoft.com/office/spreadsheetml/2009/9/main" objectType="CheckBox" fmlaLink="$AL$25" lockText="1"/>
</file>

<file path=xl/ctrlProps/ctrlProp475.xml><?xml version="1.0" encoding="utf-8"?>
<formControlPr xmlns="http://schemas.microsoft.com/office/spreadsheetml/2009/9/main" objectType="CheckBox" fmlaLink="$AL$24" lockText="1"/>
</file>

<file path=xl/ctrlProps/ctrlProp476.xml><?xml version="1.0" encoding="utf-8"?>
<formControlPr xmlns="http://schemas.microsoft.com/office/spreadsheetml/2009/9/main" objectType="CheckBox" fmlaLink="$AL$23" lockText="1"/>
</file>

<file path=xl/ctrlProps/ctrlProp477.xml><?xml version="1.0" encoding="utf-8"?>
<formControlPr xmlns="http://schemas.microsoft.com/office/spreadsheetml/2009/9/main" objectType="CheckBox" fmlaLink="$AL$22" lockText="1"/>
</file>

<file path=xl/ctrlProps/ctrlProp478.xml><?xml version="1.0" encoding="utf-8"?>
<formControlPr xmlns="http://schemas.microsoft.com/office/spreadsheetml/2009/9/main" objectType="CheckBox" fmlaLink="$AL$21" lockText="1"/>
</file>

<file path=xl/ctrlProps/ctrlProp479.xml><?xml version="1.0" encoding="utf-8"?>
<formControlPr xmlns="http://schemas.microsoft.com/office/spreadsheetml/2009/9/main" objectType="CheckBox" fmlaLink="$AL$20" lockText="1"/>
</file>

<file path=xl/ctrlProps/ctrlProp480.xml><?xml version="1.0" encoding="utf-8"?>
<formControlPr xmlns="http://schemas.microsoft.com/office/spreadsheetml/2009/9/main" objectType="CheckBox" fmlaLink="$AL$19" lockText="1"/>
</file>

<file path=xl/ctrlProps/ctrlProp481.xml><?xml version="1.0" encoding="utf-8"?>
<formControlPr xmlns="http://schemas.microsoft.com/office/spreadsheetml/2009/9/main" objectType="CheckBox" fmlaLink="$AL$18" lockText="1"/>
</file>

<file path=xl/ctrlProps/ctrlProp482.xml><?xml version="1.0" encoding="utf-8"?>
<formControlPr xmlns="http://schemas.microsoft.com/office/spreadsheetml/2009/9/main" objectType="CheckBox" fmlaLink="$AL$17" lockText="1"/>
</file>

<file path=xl/ctrlProps/ctrlProp483.xml><?xml version="1.0" encoding="utf-8"?>
<formControlPr xmlns="http://schemas.microsoft.com/office/spreadsheetml/2009/9/main" objectType="CheckBox" fmlaLink="$AL$16" lockText="1"/>
</file>

<file path=xl/ctrlProps/ctrlProp484.xml><?xml version="1.0" encoding="utf-8"?>
<formControlPr xmlns="http://schemas.microsoft.com/office/spreadsheetml/2009/9/main" objectType="CheckBox" fmlaLink="$AL$15" lockText="1"/>
</file>

<file path=xl/ctrlProps/ctrlProp485.xml><?xml version="1.0" encoding="utf-8"?>
<formControlPr xmlns="http://schemas.microsoft.com/office/spreadsheetml/2009/9/main" objectType="CheckBox" fmlaLink="$AL$14" lockText="1"/>
</file>

<file path=xl/ctrlProps/ctrlProp486.xml><?xml version="1.0" encoding="utf-8"?>
<formControlPr xmlns="http://schemas.microsoft.com/office/spreadsheetml/2009/9/main" objectType="CheckBox" fmlaLink="$AL$13" lockText="1"/>
</file>

<file path=xl/ctrlProps/ctrlProp487.xml><?xml version="1.0" encoding="utf-8"?>
<formControlPr xmlns="http://schemas.microsoft.com/office/spreadsheetml/2009/9/main" objectType="CheckBox" fmlaLink="$AL$12" lockText="1"/>
</file>

<file path=xl/ctrlProps/ctrlProp488.xml><?xml version="1.0" encoding="utf-8"?>
<formControlPr xmlns="http://schemas.microsoft.com/office/spreadsheetml/2009/9/main" objectType="CheckBox" fmlaLink="$AL$11" lockText="1"/>
</file>

<file path=xl/ctrlProps/ctrlProp489.xml><?xml version="1.0" encoding="utf-8"?>
<formControlPr xmlns="http://schemas.microsoft.com/office/spreadsheetml/2009/9/main" objectType="CheckBox" fmlaLink="$AL$10" lockText="1"/>
</file>

<file path=xl/ctrlProps/ctrlProp490.xml><?xml version="1.0" encoding="utf-8"?>
<formControlPr xmlns="http://schemas.microsoft.com/office/spreadsheetml/2009/9/main" objectType="CheckBox" fmlaLink="$AL$9" lockText="1"/>
</file>

<file path=xl/ctrlProps/ctrlProp491.xml><?xml version="1.0" encoding="utf-8"?>
<formControlPr xmlns="http://schemas.microsoft.com/office/spreadsheetml/2009/9/main" objectType="CheckBox" fmlaLink="$AL$8" lockText="1"/>
</file>

<file path=xl/ctrlProps/ctrlProp492.xml><?xml version="1.0" encoding="utf-8"?>
<formControlPr xmlns="http://schemas.microsoft.com/office/spreadsheetml/2009/9/main" objectType="CheckBox" fmlaLink="$AL$7" lockText="1"/>
</file>

<file path=xl/ctrlProps/ctrlProp493.xml><?xml version="1.0" encoding="utf-8"?>
<formControlPr xmlns="http://schemas.microsoft.com/office/spreadsheetml/2009/9/main" objectType="CheckBox" fmlaLink="$AL$6" lockText="1"/>
</file>

<file path=xl/ctrlProps/ctrlProp494.xml><?xml version="1.0" encoding="utf-8"?>
<formControlPr xmlns="http://schemas.microsoft.com/office/spreadsheetml/2009/9/main" objectType="CheckBox" fmlaLink="$AL$5" lockText="1"/>
</file>

<file path=xl/ctrlProps/ctrlProp495.xml><?xml version="1.0" encoding="utf-8"?>
<formControlPr xmlns="http://schemas.microsoft.com/office/spreadsheetml/2009/9/main" objectType="CheckBox" fmlaLink="$AL$4" lockText="1"/>
</file>

<file path=xl/ctrlProps/ctrlProp496.xml><?xml version="1.0" encoding="utf-8"?>
<formControlPr xmlns="http://schemas.microsoft.com/office/spreadsheetml/2009/9/main" objectType="CheckBox" fmlaLink="$A$36" lockText="1"/>
</file>

<file path=xl/ctrlProps/ctrlProp497.xml><?xml version="1.0" encoding="utf-8"?>
<formControlPr xmlns="http://schemas.microsoft.com/office/spreadsheetml/2009/9/main" objectType="CheckBox" fmlaLink="$A$35" lockText="1"/>
</file>

<file path=xl/ctrlProps/ctrlProp498.xml><?xml version="1.0" encoding="utf-8"?>
<formControlPr xmlns="http://schemas.microsoft.com/office/spreadsheetml/2009/9/main" objectType="CheckBox" fmlaLink="$A$34" lockText="1"/>
</file>

<file path=xl/ctrlProps/ctrlProp499.xml><?xml version="1.0" encoding="utf-8"?>
<formControlPr xmlns="http://schemas.microsoft.com/office/spreadsheetml/2009/9/main" objectType="CheckBox" fmlaLink="$A$33" lockText="1"/>
</file>

<file path=xl/ctrlProps/ctrlProp500.xml><?xml version="1.0" encoding="utf-8"?>
<formControlPr xmlns="http://schemas.microsoft.com/office/spreadsheetml/2009/9/main" objectType="CheckBox" fmlaLink="$A$32" lockText="1"/>
</file>

<file path=xl/ctrlProps/ctrlProp501.xml><?xml version="1.0" encoding="utf-8"?>
<formControlPr xmlns="http://schemas.microsoft.com/office/spreadsheetml/2009/9/main" objectType="CheckBox" fmlaLink="$A$31" lockText="1"/>
</file>

<file path=xl/ctrlProps/ctrlProp502.xml><?xml version="1.0" encoding="utf-8"?>
<formControlPr xmlns="http://schemas.microsoft.com/office/spreadsheetml/2009/9/main" objectType="CheckBox" fmlaLink="$A$30" lockText="1"/>
</file>

<file path=xl/ctrlProps/ctrlProp503.xml><?xml version="1.0" encoding="utf-8"?>
<formControlPr xmlns="http://schemas.microsoft.com/office/spreadsheetml/2009/9/main" objectType="CheckBox" fmlaLink="$A$29" lockText="1"/>
</file>

<file path=xl/ctrlProps/ctrlProp504.xml><?xml version="1.0" encoding="utf-8"?>
<formControlPr xmlns="http://schemas.microsoft.com/office/spreadsheetml/2009/9/main" objectType="CheckBox" fmlaLink="$A$28" lockText="1"/>
</file>

<file path=xl/ctrlProps/ctrlProp505.xml><?xml version="1.0" encoding="utf-8"?>
<formControlPr xmlns="http://schemas.microsoft.com/office/spreadsheetml/2009/9/main" objectType="CheckBox" fmlaLink="$A$27" lockText="1"/>
</file>

<file path=xl/ctrlProps/ctrlProp506.xml><?xml version="1.0" encoding="utf-8"?>
<formControlPr xmlns="http://schemas.microsoft.com/office/spreadsheetml/2009/9/main" objectType="CheckBox" fmlaLink="$A$26" lockText="1"/>
</file>

<file path=xl/ctrlProps/ctrlProp507.xml><?xml version="1.0" encoding="utf-8"?>
<formControlPr xmlns="http://schemas.microsoft.com/office/spreadsheetml/2009/9/main" objectType="CheckBox" fmlaLink="$A$25" lockText="1"/>
</file>

<file path=xl/ctrlProps/ctrlProp508.xml><?xml version="1.0" encoding="utf-8"?>
<formControlPr xmlns="http://schemas.microsoft.com/office/spreadsheetml/2009/9/main" objectType="CheckBox" fmlaLink="$A$24" lockText="1"/>
</file>

<file path=xl/ctrlProps/ctrlProp509.xml><?xml version="1.0" encoding="utf-8"?>
<formControlPr xmlns="http://schemas.microsoft.com/office/spreadsheetml/2009/9/main" objectType="CheckBox" fmlaLink="$A$23" lockText="1"/>
</file>

<file path=xl/ctrlProps/ctrlProp510.xml><?xml version="1.0" encoding="utf-8"?>
<formControlPr xmlns="http://schemas.microsoft.com/office/spreadsheetml/2009/9/main" objectType="CheckBox" fmlaLink="$A$22" lockText="1"/>
</file>

<file path=xl/ctrlProps/ctrlProp511.xml><?xml version="1.0" encoding="utf-8"?>
<formControlPr xmlns="http://schemas.microsoft.com/office/spreadsheetml/2009/9/main" objectType="CheckBox" fmlaLink="$A$21" lockText="1"/>
</file>

<file path=xl/ctrlProps/ctrlProp512.xml><?xml version="1.0" encoding="utf-8"?>
<formControlPr xmlns="http://schemas.microsoft.com/office/spreadsheetml/2009/9/main" objectType="CheckBox" fmlaLink="$A$20" lockText="1"/>
</file>

<file path=xl/ctrlProps/ctrlProp513.xml><?xml version="1.0" encoding="utf-8"?>
<formControlPr xmlns="http://schemas.microsoft.com/office/spreadsheetml/2009/9/main" objectType="CheckBox" fmlaLink="$A$19" lockText="1"/>
</file>

<file path=xl/ctrlProps/ctrlProp514.xml><?xml version="1.0" encoding="utf-8"?>
<formControlPr xmlns="http://schemas.microsoft.com/office/spreadsheetml/2009/9/main" objectType="CheckBox" fmlaLink="$A$18" lockText="1"/>
</file>

<file path=xl/ctrlProps/ctrlProp515.xml><?xml version="1.0" encoding="utf-8"?>
<formControlPr xmlns="http://schemas.microsoft.com/office/spreadsheetml/2009/9/main" objectType="CheckBox" fmlaLink="$A$17" lockText="1"/>
</file>

<file path=xl/ctrlProps/ctrlProp516.xml><?xml version="1.0" encoding="utf-8"?>
<formControlPr xmlns="http://schemas.microsoft.com/office/spreadsheetml/2009/9/main" objectType="CheckBox" fmlaLink="$A$16" lockText="1"/>
</file>

<file path=xl/ctrlProps/ctrlProp517.xml><?xml version="1.0" encoding="utf-8"?>
<formControlPr xmlns="http://schemas.microsoft.com/office/spreadsheetml/2009/9/main" objectType="CheckBox" fmlaLink="$A$15" lockText="1"/>
</file>

<file path=xl/ctrlProps/ctrlProp518.xml><?xml version="1.0" encoding="utf-8"?>
<formControlPr xmlns="http://schemas.microsoft.com/office/spreadsheetml/2009/9/main" objectType="CheckBox" fmlaLink="$A$14" lockText="1"/>
</file>

<file path=xl/ctrlProps/ctrlProp519.xml><?xml version="1.0" encoding="utf-8"?>
<formControlPr xmlns="http://schemas.microsoft.com/office/spreadsheetml/2009/9/main" objectType="CheckBox" fmlaLink="$A$13" lockText="1"/>
</file>

<file path=xl/ctrlProps/ctrlProp520.xml><?xml version="1.0" encoding="utf-8"?>
<formControlPr xmlns="http://schemas.microsoft.com/office/spreadsheetml/2009/9/main" objectType="CheckBox" fmlaLink="$A$12" lockText="1"/>
</file>

<file path=xl/ctrlProps/ctrlProp521.xml><?xml version="1.0" encoding="utf-8"?>
<formControlPr xmlns="http://schemas.microsoft.com/office/spreadsheetml/2009/9/main" objectType="CheckBox" fmlaLink="$A$11" lockText="1"/>
</file>

<file path=xl/ctrlProps/ctrlProp522.xml><?xml version="1.0" encoding="utf-8"?>
<formControlPr xmlns="http://schemas.microsoft.com/office/spreadsheetml/2009/9/main" objectType="CheckBox" fmlaLink="$A$10" lockText="1"/>
</file>

<file path=xl/ctrlProps/ctrlProp523.xml><?xml version="1.0" encoding="utf-8"?>
<formControlPr xmlns="http://schemas.microsoft.com/office/spreadsheetml/2009/9/main" objectType="CheckBox" fmlaLink="$A$9" lockText="1"/>
</file>

<file path=xl/ctrlProps/ctrlProp524.xml><?xml version="1.0" encoding="utf-8"?>
<formControlPr xmlns="http://schemas.microsoft.com/office/spreadsheetml/2009/9/main" objectType="CheckBox" fmlaLink="$A$8" lockText="1"/>
</file>

<file path=xl/ctrlProps/ctrlProp525.xml><?xml version="1.0" encoding="utf-8"?>
<formControlPr xmlns="http://schemas.microsoft.com/office/spreadsheetml/2009/9/main" objectType="CheckBox" fmlaLink="$A$7" lockText="1"/>
</file>

<file path=xl/ctrlProps/ctrlProp526.xml><?xml version="1.0" encoding="utf-8"?>
<formControlPr xmlns="http://schemas.microsoft.com/office/spreadsheetml/2009/9/main" objectType="CheckBox" fmlaLink="$A$6" lockText="1"/>
</file>

<file path=xl/ctrlProps/ctrlProp527.xml><?xml version="1.0" encoding="utf-8"?>
<formControlPr xmlns="http://schemas.microsoft.com/office/spreadsheetml/2009/9/main" objectType="CheckBox" fmlaLink="$A$5" lockText="1"/>
</file>

<file path=xl/ctrlProps/ctrlProp528.xml><?xml version="1.0" encoding="utf-8"?>
<formControlPr xmlns="http://schemas.microsoft.com/office/spreadsheetml/2009/9/main" objectType="CheckBox" fmlaLink="$A$4" lockText="1"/>
</file>

<file path=xl/ctrlProps/ctrlProp529.xml><?xml version="1.0" encoding="utf-8"?>
<formControlPr xmlns="http://schemas.microsoft.com/office/spreadsheetml/2009/9/main" objectType="CheckBox" fmlaLink="$AO$36" lockText="1"/>
</file>

<file path=xl/ctrlProps/ctrlProp530.xml><?xml version="1.0" encoding="utf-8"?>
<formControlPr xmlns="http://schemas.microsoft.com/office/spreadsheetml/2009/9/main" objectType="CheckBox" fmlaLink="$AO$35" lockText="1"/>
</file>

<file path=xl/ctrlProps/ctrlProp531.xml><?xml version="1.0" encoding="utf-8"?>
<formControlPr xmlns="http://schemas.microsoft.com/office/spreadsheetml/2009/9/main" objectType="CheckBox" fmlaLink="$AO$34" lockText="1"/>
</file>

<file path=xl/ctrlProps/ctrlProp532.xml><?xml version="1.0" encoding="utf-8"?>
<formControlPr xmlns="http://schemas.microsoft.com/office/spreadsheetml/2009/9/main" objectType="CheckBox" fmlaLink="$AO$33" lockText="1"/>
</file>

<file path=xl/ctrlProps/ctrlProp533.xml><?xml version="1.0" encoding="utf-8"?>
<formControlPr xmlns="http://schemas.microsoft.com/office/spreadsheetml/2009/9/main" objectType="CheckBox" fmlaLink="$AO$32" lockText="1"/>
</file>

<file path=xl/ctrlProps/ctrlProp534.xml><?xml version="1.0" encoding="utf-8"?>
<formControlPr xmlns="http://schemas.microsoft.com/office/spreadsheetml/2009/9/main" objectType="CheckBox" fmlaLink="$AO$31" lockText="1"/>
</file>

<file path=xl/ctrlProps/ctrlProp535.xml><?xml version="1.0" encoding="utf-8"?>
<formControlPr xmlns="http://schemas.microsoft.com/office/spreadsheetml/2009/9/main" objectType="CheckBox" fmlaLink="$AO$30" lockText="1"/>
</file>

<file path=xl/ctrlProps/ctrlProp536.xml><?xml version="1.0" encoding="utf-8"?>
<formControlPr xmlns="http://schemas.microsoft.com/office/spreadsheetml/2009/9/main" objectType="CheckBox" fmlaLink="$AO$29" lockText="1"/>
</file>

<file path=xl/ctrlProps/ctrlProp537.xml><?xml version="1.0" encoding="utf-8"?>
<formControlPr xmlns="http://schemas.microsoft.com/office/spreadsheetml/2009/9/main" objectType="CheckBox" fmlaLink="$AO$28" lockText="1"/>
</file>

<file path=xl/ctrlProps/ctrlProp538.xml><?xml version="1.0" encoding="utf-8"?>
<formControlPr xmlns="http://schemas.microsoft.com/office/spreadsheetml/2009/9/main" objectType="CheckBox" fmlaLink="$AO$27" lockText="1"/>
</file>

<file path=xl/ctrlProps/ctrlProp539.xml><?xml version="1.0" encoding="utf-8"?>
<formControlPr xmlns="http://schemas.microsoft.com/office/spreadsheetml/2009/9/main" objectType="CheckBox" fmlaLink="$AO$26" lockText="1"/>
</file>

<file path=xl/ctrlProps/ctrlProp540.xml><?xml version="1.0" encoding="utf-8"?>
<formControlPr xmlns="http://schemas.microsoft.com/office/spreadsheetml/2009/9/main" objectType="CheckBox" fmlaLink="$AO$25" lockText="1"/>
</file>

<file path=xl/ctrlProps/ctrlProp541.xml><?xml version="1.0" encoding="utf-8"?>
<formControlPr xmlns="http://schemas.microsoft.com/office/spreadsheetml/2009/9/main" objectType="CheckBox" fmlaLink="$AO$24" lockText="1"/>
</file>

<file path=xl/ctrlProps/ctrlProp542.xml><?xml version="1.0" encoding="utf-8"?>
<formControlPr xmlns="http://schemas.microsoft.com/office/spreadsheetml/2009/9/main" objectType="CheckBox" fmlaLink="$AO$23" lockText="1"/>
</file>

<file path=xl/ctrlProps/ctrlProp543.xml><?xml version="1.0" encoding="utf-8"?>
<formControlPr xmlns="http://schemas.microsoft.com/office/spreadsheetml/2009/9/main" objectType="CheckBox" fmlaLink="$AO$22" lockText="1"/>
</file>

<file path=xl/ctrlProps/ctrlProp544.xml><?xml version="1.0" encoding="utf-8"?>
<formControlPr xmlns="http://schemas.microsoft.com/office/spreadsheetml/2009/9/main" objectType="CheckBox" fmlaLink="$AO$21" lockText="1"/>
</file>

<file path=xl/ctrlProps/ctrlProp545.xml><?xml version="1.0" encoding="utf-8"?>
<formControlPr xmlns="http://schemas.microsoft.com/office/spreadsheetml/2009/9/main" objectType="CheckBox" fmlaLink="$AO$20" lockText="1"/>
</file>

<file path=xl/ctrlProps/ctrlProp546.xml><?xml version="1.0" encoding="utf-8"?>
<formControlPr xmlns="http://schemas.microsoft.com/office/spreadsheetml/2009/9/main" objectType="CheckBox" fmlaLink="$AO$19" lockText="1"/>
</file>

<file path=xl/ctrlProps/ctrlProp547.xml><?xml version="1.0" encoding="utf-8"?>
<formControlPr xmlns="http://schemas.microsoft.com/office/spreadsheetml/2009/9/main" objectType="CheckBox" fmlaLink="$AO$18" lockText="1"/>
</file>

<file path=xl/ctrlProps/ctrlProp548.xml><?xml version="1.0" encoding="utf-8"?>
<formControlPr xmlns="http://schemas.microsoft.com/office/spreadsheetml/2009/9/main" objectType="CheckBox" fmlaLink="$AO$17" lockText="1"/>
</file>

<file path=xl/ctrlProps/ctrlProp549.xml><?xml version="1.0" encoding="utf-8"?>
<formControlPr xmlns="http://schemas.microsoft.com/office/spreadsheetml/2009/9/main" objectType="CheckBox" fmlaLink="$AO$16" lockText="1"/>
</file>

<file path=xl/ctrlProps/ctrlProp550.xml><?xml version="1.0" encoding="utf-8"?>
<formControlPr xmlns="http://schemas.microsoft.com/office/spreadsheetml/2009/9/main" objectType="CheckBox" fmlaLink="$AO$15" lockText="1"/>
</file>

<file path=xl/ctrlProps/ctrlProp551.xml><?xml version="1.0" encoding="utf-8"?>
<formControlPr xmlns="http://schemas.microsoft.com/office/spreadsheetml/2009/9/main" objectType="CheckBox" fmlaLink="$AO$14" lockText="1"/>
</file>

<file path=xl/ctrlProps/ctrlProp552.xml><?xml version="1.0" encoding="utf-8"?>
<formControlPr xmlns="http://schemas.microsoft.com/office/spreadsheetml/2009/9/main" objectType="CheckBox" fmlaLink="$AO$13" lockText="1"/>
</file>

<file path=xl/ctrlProps/ctrlProp553.xml><?xml version="1.0" encoding="utf-8"?>
<formControlPr xmlns="http://schemas.microsoft.com/office/spreadsheetml/2009/9/main" objectType="CheckBox" fmlaLink="$AO$12" lockText="1"/>
</file>

<file path=xl/ctrlProps/ctrlProp554.xml><?xml version="1.0" encoding="utf-8"?>
<formControlPr xmlns="http://schemas.microsoft.com/office/spreadsheetml/2009/9/main" objectType="CheckBox" fmlaLink="$AO$11" lockText="1"/>
</file>

<file path=xl/ctrlProps/ctrlProp555.xml><?xml version="1.0" encoding="utf-8"?>
<formControlPr xmlns="http://schemas.microsoft.com/office/spreadsheetml/2009/9/main" objectType="CheckBox" fmlaLink="$AO$10" lockText="1"/>
</file>

<file path=xl/ctrlProps/ctrlProp556.xml><?xml version="1.0" encoding="utf-8"?>
<formControlPr xmlns="http://schemas.microsoft.com/office/spreadsheetml/2009/9/main" objectType="CheckBox" fmlaLink="$AO$9" lockText="1"/>
</file>

<file path=xl/ctrlProps/ctrlProp557.xml><?xml version="1.0" encoding="utf-8"?>
<formControlPr xmlns="http://schemas.microsoft.com/office/spreadsheetml/2009/9/main" objectType="CheckBox" fmlaLink="$AO$8" lockText="1"/>
</file>

<file path=xl/ctrlProps/ctrlProp558.xml><?xml version="1.0" encoding="utf-8"?>
<formControlPr xmlns="http://schemas.microsoft.com/office/spreadsheetml/2009/9/main" objectType="CheckBox" fmlaLink="$AO$7" lockText="1"/>
</file>

<file path=xl/ctrlProps/ctrlProp559.xml><?xml version="1.0" encoding="utf-8"?>
<formControlPr xmlns="http://schemas.microsoft.com/office/spreadsheetml/2009/9/main" objectType="CheckBox" fmlaLink="$AO$6" lockText="1"/>
</file>

<file path=xl/ctrlProps/ctrlProp560.xml><?xml version="1.0" encoding="utf-8"?>
<formControlPr xmlns="http://schemas.microsoft.com/office/spreadsheetml/2009/9/main" objectType="CheckBox" fmlaLink="$AO$5" lockText="1"/>
</file>

<file path=xl/ctrlProps/ctrlProp561.xml><?xml version="1.0" encoding="utf-8"?>
<formControlPr xmlns="http://schemas.microsoft.com/office/spreadsheetml/2009/9/main" objectType="CheckBox" fmlaLink="$AO$4" lockText="1"/>
</file>

<file path=xl/ctrlProps/ctrlProp562.xml><?xml version="1.0" encoding="utf-8"?>
<formControlPr xmlns="http://schemas.microsoft.com/office/spreadsheetml/2009/9/main" objectType="CheckBox" fmlaLink="$AR$36" lockText="1"/>
</file>

<file path=xl/ctrlProps/ctrlProp563.xml><?xml version="1.0" encoding="utf-8"?>
<formControlPr xmlns="http://schemas.microsoft.com/office/spreadsheetml/2009/9/main" objectType="CheckBox" fmlaLink="$AR$35" lockText="1"/>
</file>

<file path=xl/ctrlProps/ctrlProp564.xml><?xml version="1.0" encoding="utf-8"?>
<formControlPr xmlns="http://schemas.microsoft.com/office/spreadsheetml/2009/9/main" objectType="CheckBox" fmlaLink="$AR$34" lockText="1"/>
</file>

<file path=xl/ctrlProps/ctrlProp565.xml><?xml version="1.0" encoding="utf-8"?>
<formControlPr xmlns="http://schemas.microsoft.com/office/spreadsheetml/2009/9/main" objectType="CheckBox" fmlaLink="$AR$33" lockText="1"/>
</file>

<file path=xl/ctrlProps/ctrlProp566.xml><?xml version="1.0" encoding="utf-8"?>
<formControlPr xmlns="http://schemas.microsoft.com/office/spreadsheetml/2009/9/main" objectType="CheckBox" fmlaLink="$AR$32" lockText="1"/>
</file>

<file path=xl/ctrlProps/ctrlProp567.xml><?xml version="1.0" encoding="utf-8"?>
<formControlPr xmlns="http://schemas.microsoft.com/office/spreadsheetml/2009/9/main" objectType="CheckBox" fmlaLink="$AR$31" lockText="1"/>
</file>

<file path=xl/ctrlProps/ctrlProp568.xml><?xml version="1.0" encoding="utf-8"?>
<formControlPr xmlns="http://schemas.microsoft.com/office/spreadsheetml/2009/9/main" objectType="CheckBox" fmlaLink="$AR$30" lockText="1"/>
</file>

<file path=xl/ctrlProps/ctrlProp569.xml><?xml version="1.0" encoding="utf-8"?>
<formControlPr xmlns="http://schemas.microsoft.com/office/spreadsheetml/2009/9/main" objectType="CheckBox" fmlaLink="$AR$29" lockText="1"/>
</file>

<file path=xl/ctrlProps/ctrlProp570.xml><?xml version="1.0" encoding="utf-8"?>
<formControlPr xmlns="http://schemas.microsoft.com/office/spreadsheetml/2009/9/main" objectType="CheckBox" fmlaLink="$AR$28" lockText="1"/>
</file>

<file path=xl/ctrlProps/ctrlProp571.xml><?xml version="1.0" encoding="utf-8"?>
<formControlPr xmlns="http://schemas.microsoft.com/office/spreadsheetml/2009/9/main" objectType="CheckBox" fmlaLink="$AR$27" lockText="1"/>
</file>

<file path=xl/ctrlProps/ctrlProp572.xml><?xml version="1.0" encoding="utf-8"?>
<formControlPr xmlns="http://schemas.microsoft.com/office/spreadsheetml/2009/9/main" objectType="CheckBox" fmlaLink="$AR$26" lockText="1"/>
</file>

<file path=xl/ctrlProps/ctrlProp573.xml><?xml version="1.0" encoding="utf-8"?>
<formControlPr xmlns="http://schemas.microsoft.com/office/spreadsheetml/2009/9/main" objectType="CheckBox" fmlaLink="$AR$25" lockText="1"/>
</file>

<file path=xl/ctrlProps/ctrlProp574.xml><?xml version="1.0" encoding="utf-8"?>
<formControlPr xmlns="http://schemas.microsoft.com/office/spreadsheetml/2009/9/main" objectType="CheckBox" fmlaLink="$AR$24" lockText="1"/>
</file>

<file path=xl/ctrlProps/ctrlProp575.xml><?xml version="1.0" encoding="utf-8"?>
<formControlPr xmlns="http://schemas.microsoft.com/office/spreadsheetml/2009/9/main" objectType="CheckBox" fmlaLink="$AR$23" lockText="1"/>
</file>

<file path=xl/ctrlProps/ctrlProp576.xml><?xml version="1.0" encoding="utf-8"?>
<formControlPr xmlns="http://schemas.microsoft.com/office/spreadsheetml/2009/9/main" objectType="CheckBox" fmlaLink="$AR$22" lockText="1"/>
</file>

<file path=xl/ctrlProps/ctrlProp577.xml><?xml version="1.0" encoding="utf-8"?>
<formControlPr xmlns="http://schemas.microsoft.com/office/spreadsheetml/2009/9/main" objectType="CheckBox" fmlaLink="$AR$21" lockText="1"/>
</file>

<file path=xl/ctrlProps/ctrlProp578.xml><?xml version="1.0" encoding="utf-8"?>
<formControlPr xmlns="http://schemas.microsoft.com/office/spreadsheetml/2009/9/main" objectType="CheckBox" fmlaLink="$AR$20" lockText="1"/>
</file>

<file path=xl/ctrlProps/ctrlProp579.xml><?xml version="1.0" encoding="utf-8"?>
<formControlPr xmlns="http://schemas.microsoft.com/office/spreadsheetml/2009/9/main" objectType="CheckBox" fmlaLink="$AR$19" lockText="1"/>
</file>

<file path=xl/ctrlProps/ctrlProp580.xml><?xml version="1.0" encoding="utf-8"?>
<formControlPr xmlns="http://schemas.microsoft.com/office/spreadsheetml/2009/9/main" objectType="CheckBox" fmlaLink="$AR$18" lockText="1"/>
</file>

<file path=xl/ctrlProps/ctrlProp581.xml><?xml version="1.0" encoding="utf-8"?>
<formControlPr xmlns="http://schemas.microsoft.com/office/spreadsheetml/2009/9/main" objectType="CheckBox" fmlaLink="$AR$17" lockText="1"/>
</file>

<file path=xl/ctrlProps/ctrlProp582.xml><?xml version="1.0" encoding="utf-8"?>
<formControlPr xmlns="http://schemas.microsoft.com/office/spreadsheetml/2009/9/main" objectType="CheckBox" fmlaLink="$AR$16" lockText="1"/>
</file>

<file path=xl/ctrlProps/ctrlProp583.xml><?xml version="1.0" encoding="utf-8"?>
<formControlPr xmlns="http://schemas.microsoft.com/office/spreadsheetml/2009/9/main" objectType="CheckBox" fmlaLink="$AR$15" lockText="1"/>
</file>

<file path=xl/ctrlProps/ctrlProp584.xml><?xml version="1.0" encoding="utf-8"?>
<formControlPr xmlns="http://schemas.microsoft.com/office/spreadsheetml/2009/9/main" objectType="CheckBox" fmlaLink="$AR$14" lockText="1"/>
</file>

<file path=xl/ctrlProps/ctrlProp585.xml><?xml version="1.0" encoding="utf-8"?>
<formControlPr xmlns="http://schemas.microsoft.com/office/spreadsheetml/2009/9/main" objectType="CheckBox" fmlaLink="$AR$13" lockText="1"/>
</file>

<file path=xl/ctrlProps/ctrlProp586.xml><?xml version="1.0" encoding="utf-8"?>
<formControlPr xmlns="http://schemas.microsoft.com/office/spreadsheetml/2009/9/main" objectType="CheckBox" fmlaLink="$AR$12" lockText="1"/>
</file>

<file path=xl/ctrlProps/ctrlProp587.xml><?xml version="1.0" encoding="utf-8"?>
<formControlPr xmlns="http://schemas.microsoft.com/office/spreadsheetml/2009/9/main" objectType="CheckBox" fmlaLink="$AR$11" lockText="1"/>
</file>

<file path=xl/ctrlProps/ctrlProp588.xml><?xml version="1.0" encoding="utf-8"?>
<formControlPr xmlns="http://schemas.microsoft.com/office/spreadsheetml/2009/9/main" objectType="CheckBox" fmlaLink="$AR$10" lockText="1"/>
</file>

<file path=xl/ctrlProps/ctrlProp589.xml><?xml version="1.0" encoding="utf-8"?>
<formControlPr xmlns="http://schemas.microsoft.com/office/spreadsheetml/2009/9/main" objectType="CheckBox" fmlaLink="$AR$9" lockText="1"/>
</file>

<file path=xl/ctrlProps/ctrlProp590.xml><?xml version="1.0" encoding="utf-8"?>
<formControlPr xmlns="http://schemas.microsoft.com/office/spreadsheetml/2009/9/main" objectType="CheckBox" fmlaLink="$AR$8" lockText="1"/>
</file>

<file path=xl/ctrlProps/ctrlProp591.xml><?xml version="1.0" encoding="utf-8"?>
<formControlPr xmlns="http://schemas.microsoft.com/office/spreadsheetml/2009/9/main" objectType="CheckBox" fmlaLink="$AR$7" lockText="1"/>
</file>

<file path=xl/ctrlProps/ctrlProp592.xml><?xml version="1.0" encoding="utf-8"?>
<formControlPr xmlns="http://schemas.microsoft.com/office/spreadsheetml/2009/9/main" objectType="CheckBox" fmlaLink="$AR$6" lockText="1"/>
</file>

<file path=xl/ctrlProps/ctrlProp593.xml><?xml version="1.0" encoding="utf-8"?>
<formControlPr xmlns="http://schemas.microsoft.com/office/spreadsheetml/2009/9/main" objectType="CheckBox" fmlaLink="$AR$5" lockText="1"/>
</file>

<file path=xl/ctrlProps/ctrlProp594.xml><?xml version="1.0" encoding="utf-8"?>
<formControlPr xmlns="http://schemas.microsoft.com/office/spreadsheetml/2009/9/main" objectType="CheckBox" fmlaLink="$AR$4" lockText="1"/>
</file>

<file path=xl/ctrlProps/ctrlProp595.xml><?xml version="1.0" encoding="utf-8"?>
<formControlPr xmlns="http://schemas.microsoft.com/office/spreadsheetml/2009/9/main" objectType="CheckBox" fmlaLink="$AL$36" lockText="1"/>
</file>

<file path=xl/ctrlProps/ctrlProp596.xml><?xml version="1.0" encoding="utf-8"?>
<formControlPr xmlns="http://schemas.microsoft.com/office/spreadsheetml/2009/9/main" objectType="CheckBox" fmlaLink="$AL$35" lockText="1"/>
</file>

<file path=xl/ctrlProps/ctrlProp597.xml><?xml version="1.0" encoding="utf-8"?>
<formControlPr xmlns="http://schemas.microsoft.com/office/spreadsheetml/2009/9/main" objectType="CheckBox" fmlaLink="$AL$34" lockText="1"/>
</file>

<file path=xl/ctrlProps/ctrlProp598.xml><?xml version="1.0" encoding="utf-8"?>
<formControlPr xmlns="http://schemas.microsoft.com/office/spreadsheetml/2009/9/main" objectType="CheckBox" fmlaLink="$AL$33" lockText="1"/>
</file>

<file path=xl/ctrlProps/ctrlProp599.xml><?xml version="1.0" encoding="utf-8"?>
<formControlPr xmlns="http://schemas.microsoft.com/office/spreadsheetml/2009/9/main" objectType="CheckBox" fmlaLink="$AL$32" lockText="1"/>
</file>

<file path=xl/ctrlProps/ctrlProp600.xml><?xml version="1.0" encoding="utf-8"?>
<formControlPr xmlns="http://schemas.microsoft.com/office/spreadsheetml/2009/9/main" objectType="CheckBox" fmlaLink="$AL$31" lockText="1"/>
</file>

<file path=xl/ctrlProps/ctrlProp601.xml><?xml version="1.0" encoding="utf-8"?>
<formControlPr xmlns="http://schemas.microsoft.com/office/spreadsheetml/2009/9/main" objectType="CheckBox" fmlaLink="$AL$30" lockText="1"/>
</file>

<file path=xl/ctrlProps/ctrlProp602.xml><?xml version="1.0" encoding="utf-8"?>
<formControlPr xmlns="http://schemas.microsoft.com/office/spreadsheetml/2009/9/main" objectType="CheckBox" fmlaLink="$AL$29" lockText="1"/>
</file>

<file path=xl/ctrlProps/ctrlProp603.xml><?xml version="1.0" encoding="utf-8"?>
<formControlPr xmlns="http://schemas.microsoft.com/office/spreadsheetml/2009/9/main" objectType="CheckBox" fmlaLink="$AL$28" lockText="1"/>
</file>

<file path=xl/ctrlProps/ctrlProp604.xml><?xml version="1.0" encoding="utf-8"?>
<formControlPr xmlns="http://schemas.microsoft.com/office/spreadsheetml/2009/9/main" objectType="CheckBox" fmlaLink="$AL$27" lockText="1"/>
</file>

<file path=xl/ctrlProps/ctrlProp605.xml><?xml version="1.0" encoding="utf-8"?>
<formControlPr xmlns="http://schemas.microsoft.com/office/spreadsheetml/2009/9/main" objectType="CheckBox" fmlaLink="$AL$26" lockText="1"/>
</file>

<file path=xl/ctrlProps/ctrlProp606.xml><?xml version="1.0" encoding="utf-8"?>
<formControlPr xmlns="http://schemas.microsoft.com/office/spreadsheetml/2009/9/main" objectType="CheckBox" fmlaLink="$AL$25" lockText="1"/>
</file>

<file path=xl/ctrlProps/ctrlProp607.xml><?xml version="1.0" encoding="utf-8"?>
<formControlPr xmlns="http://schemas.microsoft.com/office/spreadsheetml/2009/9/main" objectType="CheckBox" fmlaLink="$AL$24" lockText="1"/>
</file>

<file path=xl/ctrlProps/ctrlProp608.xml><?xml version="1.0" encoding="utf-8"?>
<formControlPr xmlns="http://schemas.microsoft.com/office/spreadsheetml/2009/9/main" objectType="CheckBox" fmlaLink="$AL$23" lockText="1"/>
</file>

<file path=xl/ctrlProps/ctrlProp609.xml><?xml version="1.0" encoding="utf-8"?>
<formControlPr xmlns="http://schemas.microsoft.com/office/spreadsheetml/2009/9/main" objectType="CheckBox" fmlaLink="$AL$22" lockText="1"/>
</file>

<file path=xl/ctrlProps/ctrlProp610.xml><?xml version="1.0" encoding="utf-8"?>
<formControlPr xmlns="http://schemas.microsoft.com/office/spreadsheetml/2009/9/main" objectType="CheckBox" fmlaLink="$AL$21" lockText="1"/>
</file>

<file path=xl/ctrlProps/ctrlProp611.xml><?xml version="1.0" encoding="utf-8"?>
<formControlPr xmlns="http://schemas.microsoft.com/office/spreadsheetml/2009/9/main" objectType="CheckBox" fmlaLink="$AL$20" lockText="1"/>
</file>

<file path=xl/ctrlProps/ctrlProp612.xml><?xml version="1.0" encoding="utf-8"?>
<formControlPr xmlns="http://schemas.microsoft.com/office/spreadsheetml/2009/9/main" objectType="CheckBox" fmlaLink="$AL$19" lockText="1"/>
</file>

<file path=xl/ctrlProps/ctrlProp613.xml><?xml version="1.0" encoding="utf-8"?>
<formControlPr xmlns="http://schemas.microsoft.com/office/spreadsheetml/2009/9/main" objectType="CheckBox" fmlaLink="$AL$18" lockText="1"/>
</file>

<file path=xl/ctrlProps/ctrlProp614.xml><?xml version="1.0" encoding="utf-8"?>
<formControlPr xmlns="http://schemas.microsoft.com/office/spreadsheetml/2009/9/main" objectType="CheckBox" fmlaLink="$AL$17" lockText="1"/>
</file>

<file path=xl/ctrlProps/ctrlProp615.xml><?xml version="1.0" encoding="utf-8"?>
<formControlPr xmlns="http://schemas.microsoft.com/office/spreadsheetml/2009/9/main" objectType="CheckBox" fmlaLink="$AL$16" lockText="1"/>
</file>

<file path=xl/ctrlProps/ctrlProp616.xml><?xml version="1.0" encoding="utf-8"?>
<formControlPr xmlns="http://schemas.microsoft.com/office/spreadsheetml/2009/9/main" objectType="CheckBox" fmlaLink="$AL$15" lockText="1"/>
</file>

<file path=xl/ctrlProps/ctrlProp617.xml><?xml version="1.0" encoding="utf-8"?>
<formControlPr xmlns="http://schemas.microsoft.com/office/spreadsheetml/2009/9/main" objectType="CheckBox" fmlaLink="$AL$14" lockText="1"/>
</file>

<file path=xl/ctrlProps/ctrlProp618.xml><?xml version="1.0" encoding="utf-8"?>
<formControlPr xmlns="http://schemas.microsoft.com/office/spreadsheetml/2009/9/main" objectType="CheckBox" fmlaLink="$AL$13" lockText="1"/>
</file>

<file path=xl/ctrlProps/ctrlProp619.xml><?xml version="1.0" encoding="utf-8"?>
<formControlPr xmlns="http://schemas.microsoft.com/office/spreadsheetml/2009/9/main" objectType="CheckBox" fmlaLink="$AL$12" lockText="1"/>
</file>

<file path=xl/ctrlProps/ctrlProp620.xml><?xml version="1.0" encoding="utf-8"?>
<formControlPr xmlns="http://schemas.microsoft.com/office/spreadsheetml/2009/9/main" objectType="CheckBox" fmlaLink="$AL$11" lockText="1"/>
</file>

<file path=xl/ctrlProps/ctrlProp621.xml><?xml version="1.0" encoding="utf-8"?>
<formControlPr xmlns="http://schemas.microsoft.com/office/spreadsheetml/2009/9/main" objectType="CheckBox" fmlaLink="$AL$10" lockText="1"/>
</file>

<file path=xl/ctrlProps/ctrlProp622.xml><?xml version="1.0" encoding="utf-8"?>
<formControlPr xmlns="http://schemas.microsoft.com/office/spreadsheetml/2009/9/main" objectType="CheckBox" fmlaLink="$AL$9" lockText="1"/>
</file>

<file path=xl/ctrlProps/ctrlProp623.xml><?xml version="1.0" encoding="utf-8"?>
<formControlPr xmlns="http://schemas.microsoft.com/office/spreadsheetml/2009/9/main" objectType="CheckBox" fmlaLink="$AL$8" lockText="1"/>
</file>

<file path=xl/ctrlProps/ctrlProp624.xml><?xml version="1.0" encoding="utf-8"?>
<formControlPr xmlns="http://schemas.microsoft.com/office/spreadsheetml/2009/9/main" objectType="CheckBox" fmlaLink="$AL$7" lockText="1"/>
</file>

<file path=xl/ctrlProps/ctrlProp625.xml><?xml version="1.0" encoding="utf-8"?>
<formControlPr xmlns="http://schemas.microsoft.com/office/spreadsheetml/2009/9/main" objectType="CheckBox" fmlaLink="$AL$6" lockText="1"/>
</file>

<file path=xl/ctrlProps/ctrlProp626.xml><?xml version="1.0" encoding="utf-8"?>
<formControlPr xmlns="http://schemas.microsoft.com/office/spreadsheetml/2009/9/main" objectType="CheckBox" fmlaLink="$AL$5" lockText="1"/>
</file>

<file path=xl/ctrlProps/ctrlProp627.xml><?xml version="1.0" encoding="utf-8"?>
<formControlPr xmlns="http://schemas.microsoft.com/office/spreadsheetml/2009/9/main" objectType="CheckBox" fmlaLink="$AL$4" lockText="1"/>
</file>

<file path=xl/ctrlProps/ctrlProp628.xml><?xml version="1.0" encoding="utf-8"?>
<formControlPr xmlns="http://schemas.microsoft.com/office/spreadsheetml/2009/9/main" objectType="CheckBox" fmlaLink="$A$36" lockText="1"/>
</file>

<file path=xl/ctrlProps/ctrlProp629.xml><?xml version="1.0" encoding="utf-8"?>
<formControlPr xmlns="http://schemas.microsoft.com/office/spreadsheetml/2009/9/main" objectType="CheckBox" fmlaLink="$A$35" lockText="1"/>
</file>

<file path=xl/ctrlProps/ctrlProp630.xml><?xml version="1.0" encoding="utf-8"?>
<formControlPr xmlns="http://schemas.microsoft.com/office/spreadsheetml/2009/9/main" objectType="CheckBox" fmlaLink="$A$34" lockText="1"/>
</file>

<file path=xl/ctrlProps/ctrlProp631.xml><?xml version="1.0" encoding="utf-8"?>
<formControlPr xmlns="http://schemas.microsoft.com/office/spreadsheetml/2009/9/main" objectType="CheckBox" fmlaLink="$A$33" lockText="1"/>
</file>

<file path=xl/ctrlProps/ctrlProp632.xml><?xml version="1.0" encoding="utf-8"?>
<formControlPr xmlns="http://schemas.microsoft.com/office/spreadsheetml/2009/9/main" objectType="CheckBox" fmlaLink="$A$32" lockText="1"/>
</file>

<file path=xl/ctrlProps/ctrlProp633.xml><?xml version="1.0" encoding="utf-8"?>
<formControlPr xmlns="http://schemas.microsoft.com/office/spreadsheetml/2009/9/main" objectType="CheckBox" fmlaLink="$A$31" lockText="1"/>
</file>

<file path=xl/ctrlProps/ctrlProp634.xml><?xml version="1.0" encoding="utf-8"?>
<formControlPr xmlns="http://schemas.microsoft.com/office/spreadsheetml/2009/9/main" objectType="CheckBox" fmlaLink="$A$30" lockText="1"/>
</file>

<file path=xl/ctrlProps/ctrlProp635.xml><?xml version="1.0" encoding="utf-8"?>
<formControlPr xmlns="http://schemas.microsoft.com/office/spreadsheetml/2009/9/main" objectType="CheckBox" fmlaLink="$A$29" lockText="1"/>
</file>

<file path=xl/ctrlProps/ctrlProp636.xml><?xml version="1.0" encoding="utf-8"?>
<formControlPr xmlns="http://schemas.microsoft.com/office/spreadsheetml/2009/9/main" objectType="CheckBox" fmlaLink="$A$28" lockText="1"/>
</file>

<file path=xl/ctrlProps/ctrlProp637.xml><?xml version="1.0" encoding="utf-8"?>
<formControlPr xmlns="http://schemas.microsoft.com/office/spreadsheetml/2009/9/main" objectType="CheckBox" fmlaLink="$A$27" lockText="1"/>
</file>

<file path=xl/ctrlProps/ctrlProp638.xml><?xml version="1.0" encoding="utf-8"?>
<formControlPr xmlns="http://schemas.microsoft.com/office/spreadsheetml/2009/9/main" objectType="CheckBox" fmlaLink="$A$26" lockText="1"/>
</file>

<file path=xl/ctrlProps/ctrlProp639.xml><?xml version="1.0" encoding="utf-8"?>
<formControlPr xmlns="http://schemas.microsoft.com/office/spreadsheetml/2009/9/main" objectType="CheckBox" fmlaLink="$A$25" lockText="1"/>
</file>

<file path=xl/ctrlProps/ctrlProp640.xml><?xml version="1.0" encoding="utf-8"?>
<formControlPr xmlns="http://schemas.microsoft.com/office/spreadsheetml/2009/9/main" objectType="CheckBox" fmlaLink="$A$24" lockText="1"/>
</file>

<file path=xl/ctrlProps/ctrlProp641.xml><?xml version="1.0" encoding="utf-8"?>
<formControlPr xmlns="http://schemas.microsoft.com/office/spreadsheetml/2009/9/main" objectType="CheckBox" fmlaLink="$A$23" lockText="1"/>
</file>

<file path=xl/ctrlProps/ctrlProp642.xml><?xml version="1.0" encoding="utf-8"?>
<formControlPr xmlns="http://schemas.microsoft.com/office/spreadsheetml/2009/9/main" objectType="CheckBox" fmlaLink="$A$22" lockText="1"/>
</file>

<file path=xl/ctrlProps/ctrlProp643.xml><?xml version="1.0" encoding="utf-8"?>
<formControlPr xmlns="http://schemas.microsoft.com/office/spreadsheetml/2009/9/main" objectType="CheckBox" fmlaLink="$A$21" lockText="1"/>
</file>

<file path=xl/ctrlProps/ctrlProp644.xml><?xml version="1.0" encoding="utf-8"?>
<formControlPr xmlns="http://schemas.microsoft.com/office/spreadsheetml/2009/9/main" objectType="CheckBox" fmlaLink="$A$20" lockText="1"/>
</file>

<file path=xl/ctrlProps/ctrlProp645.xml><?xml version="1.0" encoding="utf-8"?>
<formControlPr xmlns="http://schemas.microsoft.com/office/spreadsheetml/2009/9/main" objectType="CheckBox" fmlaLink="$A$19" lockText="1"/>
</file>

<file path=xl/ctrlProps/ctrlProp646.xml><?xml version="1.0" encoding="utf-8"?>
<formControlPr xmlns="http://schemas.microsoft.com/office/spreadsheetml/2009/9/main" objectType="CheckBox" fmlaLink="$A$18" lockText="1"/>
</file>

<file path=xl/ctrlProps/ctrlProp647.xml><?xml version="1.0" encoding="utf-8"?>
<formControlPr xmlns="http://schemas.microsoft.com/office/spreadsheetml/2009/9/main" objectType="CheckBox" fmlaLink="$A$17" lockText="1"/>
</file>

<file path=xl/ctrlProps/ctrlProp648.xml><?xml version="1.0" encoding="utf-8"?>
<formControlPr xmlns="http://schemas.microsoft.com/office/spreadsheetml/2009/9/main" objectType="CheckBox" fmlaLink="$A$16" lockText="1"/>
</file>

<file path=xl/ctrlProps/ctrlProp649.xml><?xml version="1.0" encoding="utf-8"?>
<formControlPr xmlns="http://schemas.microsoft.com/office/spreadsheetml/2009/9/main" objectType="CheckBox" fmlaLink="$A$15" lockText="1"/>
</file>

<file path=xl/ctrlProps/ctrlProp650.xml><?xml version="1.0" encoding="utf-8"?>
<formControlPr xmlns="http://schemas.microsoft.com/office/spreadsheetml/2009/9/main" objectType="CheckBox" fmlaLink="$A$14" lockText="1"/>
</file>

<file path=xl/ctrlProps/ctrlProp651.xml><?xml version="1.0" encoding="utf-8"?>
<formControlPr xmlns="http://schemas.microsoft.com/office/spreadsheetml/2009/9/main" objectType="CheckBox" fmlaLink="$A$13" lockText="1"/>
</file>

<file path=xl/ctrlProps/ctrlProp652.xml><?xml version="1.0" encoding="utf-8"?>
<formControlPr xmlns="http://schemas.microsoft.com/office/spreadsheetml/2009/9/main" objectType="CheckBox" fmlaLink="$A$12" lockText="1"/>
</file>

<file path=xl/ctrlProps/ctrlProp653.xml><?xml version="1.0" encoding="utf-8"?>
<formControlPr xmlns="http://schemas.microsoft.com/office/spreadsheetml/2009/9/main" objectType="CheckBox" fmlaLink="$A$11" lockText="1"/>
</file>

<file path=xl/ctrlProps/ctrlProp654.xml><?xml version="1.0" encoding="utf-8"?>
<formControlPr xmlns="http://schemas.microsoft.com/office/spreadsheetml/2009/9/main" objectType="CheckBox" fmlaLink="$A$10" lockText="1"/>
</file>

<file path=xl/ctrlProps/ctrlProp655.xml><?xml version="1.0" encoding="utf-8"?>
<formControlPr xmlns="http://schemas.microsoft.com/office/spreadsheetml/2009/9/main" objectType="CheckBox" fmlaLink="$A$9" lockText="1"/>
</file>

<file path=xl/ctrlProps/ctrlProp656.xml><?xml version="1.0" encoding="utf-8"?>
<formControlPr xmlns="http://schemas.microsoft.com/office/spreadsheetml/2009/9/main" objectType="CheckBox" fmlaLink="$A$8" lockText="1"/>
</file>

<file path=xl/ctrlProps/ctrlProp657.xml><?xml version="1.0" encoding="utf-8"?>
<formControlPr xmlns="http://schemas.microsoft.com/office/spreadsheetml/2009/9/main" objectType="CheckBox" fmlaLink="$A$7" lockText="1"/>
</file>

<file path=xl/ctrlProps/ctrlProp658.xml><?xml version="1.0" encoding="utf-8"?>
<formControlPr xmlns="http://schemas.microsoft.com/office/spreadsheetml/2009/9/main" objectType="CheckBox" fmlaLink="$A$6" lockText="1"/>
</file>

<file path=xl/ctrlProps/ctrlProp659.xml><?xml version="1.0" encoding="utf-8"?>
<formControlPr xmlns="http://schemas.microsoft.com/office/spreadsheetml/2009/9/main" objectType="CheckBox" fmlaLink="$A$5" lockText="1"/>
</file>

<file path=xl/ctrlProps/ctrlProp660.xml><?xml version="1.0" encoding="utf-8"?>
<formControlPr xmlns="http://schemas.microsoft.com/office/spreadsheetml/2009/9/main" objectType="CheckBox" fmlaLink="$A$4" lockText="1"/>
</file>

<file path=xl/ctrlProps/ctrlProp661.xml><?xml version="1.0" encoding="utf-8"?>
<formControlPr xmlns="http://schemas.microsoft.com/office/spreadsheetml/2009/9/main" objectType="CheckBox" fmlaLink="$AN$36" lockText="1"/>
</file>

<file path=xl/ctrlProps/ctrlProp662.xml><?xml version="1.0" encoding="utf-8"?>
<formControlPr xmlns="http://schemas.microsoft.com/office/spreadsheetml/2009/9/main" objectType="CheckBox" fmlaLink="$AN$35" lockText="1"/>
</file>

<file path=xl/ctrlProps/ctrlProp663.xml><?xml version="1.0" encoding="utf-8"?>
<formControlPr xmlns="http://schemas.microsoft.com/office/spreadsheetml/2009/9/main" objectType="CheckBox" fmlaLink="$AN$34" lockText="1"/>
</file>

<file path=xl/ctrlProps/ctrlProp664.xml><?xml version="1.0" encoding="utf-8"?>
<formControlPr xmlns="http://schemas.microsoft.com/office/spreadsheetml/2009/9/main" objectType="CheckBox" fmlaLink="$AN$33" lockText="1"/>
</file>

<file path=xl/ctrlProps/ctrlProp665.xml><?xml version="1.0" encoding="utf-8"?>
<formControlPr xmlns="http://schemas.microsoft.com/office/spreadsheetml/2009/9/main" objectType="CheckBox" fmlaLink="$AN$32" lockText="1"/>
</file>

<file path=xl/ctrlProps/ctrlProp666.xml><?xml version="1.0" encoding="utf-8"?>
<formControlPr xmlns="http://schemas.microsoft.com/office/spreadsheetml/2009/9/main" objectType="CheckBox" fmlaLink="$AN$31" lockText="1"/>
</file>

<file path=xl/ctrlProps/ctrlProp667.xml><?xml version="1.0" encoding="utf-8"?>
<formControlPr xmlns="http://schemas.microsoft.com/office/spreadsheetml/2009/9/main" objectType="CheckBox" fmlaLink="$AN$30" lockText="1"/>
</file>

<file path=xl/ctrlProps/ctrlProp668.xml><?xml version="1.0" encoding="utf-8"?>
<formControlPr xmlns="http://schemas.microsoft.com/office/spreadsheetml/2009/9/main" objectType="CheckBox" fmlaLink="$AN$29" lockText="1"/>
</file>

<file path=xl/ctrlProps/ctrlProp669.xml><?xml version="1.0" encoding="utf-8"?>
<formControlPr xmlns="http://schemas.microsoft.com/office/spreadsheetml/2009/9/main" objectType="CheckBox" fmlaLink="$AN$28" lockText="1"/>
</file>

<file path=xl/ctrlProps/ctrlProp670.xml><?xml version="1.0" encoding="utf-8"?>
<formControlPr xmlns="http://schemas.microsoft.com/office/spreadsheetml/2009/9/main" objectType="CheckBox" fmlaLink="$AN$27" lockText="1"/>
</file>

<file path=xl/ctrlProps/ctrlProp671.xml><?xml version="1.0" encoding="utf-8"?>
<formControlPr xmlns="http://schemas.microsoft.com/office/spreadsheetml/2009/9/main" objectType="CheckBox" fmlaLink="$AN$26" lockText="1"/>
</file>

<file path=xl/ctrlProps/ctrlProp672.xml><?xml version="1.0" encoding="utf-8"?>
<formControlPr xmlns="http://schemas.microsoft.com/office/spreadsheetml/2009/9/main" objectType="CheckBox" fmlaLink="$AN$25" lockText="1"/>
</file>

<file path=xl/ctrlProps/ctrlProp673.xml><?xml version="1.0" encoding="utf-8"?>
<formControlPr xmlns="http://schemas.microsoft.com/office/spreadsheetml/2009/9/main" objectType="CheckBox" fmlaLink="$AN$24" lockText="1"/>
</file>

<file path=xl/ctrlProps/ctrlProp674.xml><?xml version="1.0" encoding="utf-8"?>
<formControlPr xmlns="http://schemas.microsoft.com/office/spreadsheetml/2009/9/main" objectType="CheckBox" fmlaLink="$AN$23" lockText="1"/>
</file>

<file path=xl/ctrlProps/ctrlProp675.xml><?xml version="1.0" encoding="utf-8"?>
<formControlPr xmlns="http://schemas.microsoft.com/office/spreadsheetml/2009/9/main" objectType="CheckBox" fmlaLink="$AN$22" lockText="1"/>
</file>

<file path=xl/ctrlProps/ctrlProp676.xml><?xml version="1.0" encoding="utf-8"?>
<formControlPr xmlns="http://schemas.microsoft.com/office/spreadsheetml/2009/9/main" objectType="CheckBox" fmlaLink="$AN$21" lockText="1"/>
</file>

<file path=xl/ctrlProps/ctrlProp677.xml><?xml version="1.0" encoding="utf-8"?>
<formControlPr xmlns="http://schemas.microsoft.com/office/spreadsheetml/2009/9/main" objectType="CheckBox" fmlaLink="$AN$20" lockText="1"/>
</file>

<file path=xl/ctrlProps/ctrlProp678.xml><?xml version="1.0" encoding="utf-8"?>
<formControlPr xmlns="http://schemas.microsoft.com/office/spreadsheetml/2009/9/main" objectType="CheckBox" fmlaLink="$AN$19" lockText="1"/>
</file>

<file path=xl/ctrlProps/ctrlProp679.xml><?xml version="1.0" encoding="utf-8"?>
<formControlPr xmlns="http://schemas.microsoft.com/office/spreadsheetml/2009/9/main" objectType="CheckBox" fmlaLink="$AN$18" lockText="1"/>
</file>

<file path=xl/ctrlProps/ctrlProp680.xml><?xml version="1.0" encoding="utf-8"?>
<formControlPr xmlns="http://schemas.microsoft.com/office/spreadsheetml/2009/9/main" objectType="CheckBox" fmlaLink="$AN$17" lockText="1"/>
</file>

<file path=xl/ctrlProps/ctrlProp681.xml><?xml version="1.0" encoding="utf-8"?>
<formControlPr xmlns="http://schemas.microsoft.com/office/spreadsheetml/2009/9/main" objectType="CheckBox" fmlaLink="$AN$16" lockText="1"/>
</file>

<file path=xl/ctrlProps/ctrlProp682.xml><?xml version="1.0" encoding="utf-8"?>
<formControlPr xmlns="http://schemas.microsoft.com/office/spreadsheetml/2009/9/main" objectType="CheckBox" fmlaLink="$AN$15" lockText="1"/>
</file>

<file path=xl/ctrlProps/ctrlProp683.xml><?xml version="1.0" encoding="utf-8"?>
<formControlPr xmlns="http://schemas.microsoft.com/office/spreadsheetml/2009/9/main" objectType="CheckBox" fmlaLink="$AN$14" lockText="1"/>
</file>

<file path=xl/ctrlProps/ctrlProp684.xml><?xml version="1.0" encoding="utf-8"?>
<formControlPr xmlns="http://schemas.microsoft.com/office/spreadsheetml/2009/9/main" objectType="CheckBox" fmlaLink="$AN$13" lockText="1"/>
</file>

<file path=xl/ctrlProps/ctrlProp685.xml><?xml version="1.0" encoding="utf-8"?>
<formControlPr xmlns="http://schemas.microsoft.com/office/spreadsheetml/2009/9/main" objectType="CheckBox" fmlaLink="$AN$12" lockText="1"/>
</file>

<file path=xl/ctrlProps/ctrlProp686.xml><?xml version="1.0" encoding="utf-8"?>
<formControlPr xmlns="http://schemas.microsoft.com/office/spreadsheetml/2009/9/main" objectType="CheckBox" fmlaLink="$AN$11" lockText="1"/>
</file>

<file path=xl/ctrlProps/ctrlProp687.xml><?xml version="1.0" encoding="utf-8"?>
<formControlPr xmlns="http://schemas.microsoft.com/office/spreadsheetml/2009/9/main" objectType="CheckBox" fmlaLink="$AN$10" lockText="1"/>
</file>

<file path=xl/ctrlProps/ctrlProp688.xml><?xml version="1.0" encoding="utf-8"?>
<formControlPr xmlns="http://schemas.microsoft.com/office/spreadsheetml/2009/9/main" objectType="CheckBox" fmlaLink="$AN$9" lockText="1"/>
</file>

<file path=xl/ctrlProps/ctrlProp689.xml><?xml version="1.0" encoding="utf-8"?>
<formControlPr xmlns="http://schemas.microsoft.com/office/spreadsheetml/2009/9/main" objectType="CheckBox" fmlaLink="$AN$8" lockText="1"/>
</file>

<file path=xl/ctrlProps/ctrlProp690.xml><?xml version="1.0" encoding="utf-8"?>
<formControlPr xmlns="http://schemas.microsoft.com/office/spreadsheetml/2009/9/main" objectType="CheckBox" fmlaLink="$AN$7" lockText="1"/>
</file>

<file path=xl/ctrlProps/ctrlProp691.xml><?xml version="1.0" encoding="utf-8"?>
<formControlPr xmlns="http://schemas.microsoft.com/office/spreadsheetml/2009/9/main" objectType="CheckBox" fmlaLink="$AN$6" lockText="1"/>
</file>

<file path=xl/ctrlProps/ctrlProp692.xml><?xml version="1.0" encoding="utf-8"?>
<formControlPr xmlns="http://schemas.microsoft.com/office/spreadsheetml/2009/9/main" objectType="CheckBox" fmlaLink="$AN$5" lockText="1"/>
</file>

<file path=xl/ctrlProps/ctrlProp693.xml><?xml version="1.0" encoding="utf-8"?>
<formControlPr xmlns="http://schemas.microsoft.com/office/spreadsheetml/2009/9/main" objectType="CheckBox" fmlaLink="$AN$4" lockText="1"/>
</file>

<file path=xl/ctrlProps/ctrlProp694.xml><?xml version="1.0" encoding="utf-8"?>
<formControlPr xmlns="http://schemas.microsoft.com/office/spreadsheetml/2009/9/main" objectType="CheckBox" fmlaLink="$AQ$36" lockText="1"/>
</file>

<file path=xl/ctrlProps/ctrlProp695.xml><?xml version="1.0" encoding="utf-8"?>
<formControlPr xmlns="http://schemas.microsoft.com/office/spreadsheetml/2009/9/main" objectType="CheckBox" fmlaLink="$AQ$35" lockText="1"/>
</file>

<file path=xl/ctrlProps/ctrlProp696.xml><?xml version="1.0" encoding="utf-8"?>
<formControlPr xmlns="http://schemas.microsoft.com/office/spreadsheetml/2009/9/main" objectType="CheckBox" fmlaLink="$AQ$34" lockText="1"/>
</file>

<file path=xl/ctrlProps/ctrlProp697.xml><?xml version="1.0" encoding="utf-8"?>
<formControlPr xmlns="http://schemas.microsoft.com/office/spreadsheetml/2009/9/main" objectType="CheckBox" fmlaLink="$AQ$33" lockText="1"/>
</file>

<file path=xl/ctrlProps/ctrlProp698.xml><?xml version="1.0" encoding="utf-8"?>
<formControlPr xmlns="http://schemas.microsoft.com/office/spreadsheetml/2009/9/main" objectType="CheckBox" fmlaLink="$AQ$32" lockText="1"/>
</file>

<file path=xl/ctrlProps/ctrlProp699.xml><?xml version="1.0" encoding="utf-8"?>
<formControlPr xmlns="http://schemas.microsoft.com/office/spreadsheetml/2009/9/main" objectType="CheckBox" fmlaLink="$AQ$31" lockText="1"/>
</file>

<file path=xl/ctrlProps/ctrlProp700.xml><?xml version="1.0" encoding="utf-8"?>
<formControlPr xmlns="http://schemas.microsoft.com/office/spreadsheetml/2009/9/main" objectType="CheckBox" fmlaLink="$AQ$30" lockText="1"/>
</file>

<file path=xl/ctrlProps/ctrlProp701.xml><?xml version="1.0" encoding="utf-8"?>
<formControlPr xmlns="http://schemas.microsoft.com/office/spreadsheetml/2009/9/main" objectType="CheckBox" fmlaLink="$AQ$29" lockText="1"/>
</file>

<file path=xl/ctrlProps/ctrlProp702.xml><?xml version="1.0" encoding="utf-8"?>
<formControlPr xmlns="http://schemas.microsoft.com/office/spreadsheetml/2009/9/main" objectType="CheckBox" fmlaLink="$AQ$28" lockText="1"/>
</file>

<file path=xl/ctrlProps/ctrlProp703.xml><?xml version="1.0" encoding="utf-8"?>
<formControlPr xmlns="http://schemas.microsoft.com/office/spreadsheetml/2009/9/main" objectType="CheckBox" fmlaLink="$AQ$27" lockText="1"/>
</file>

<file path=xl/ctrlProps/ctrlProp704.xml><?xml version="1.0" encoding="utf-8"?>
<formControlPr xmlns="http://schemas.microsoft.com/office/spreadsheetml/2009/9/main" objectType="CheckBox" fmlaLink="$AQ$26" lockText="1"/>
</file>

<file path=xl/ctrlProps/ctrlProp705.xml><?xml version="1.0" encoding="utf-8"?>
<formControlPr xmlns="http://schemas.microsoft.com/office/spreadsheetml/2009/9/main" objectType="CheckBox" fmlaLink="$AQ$25" lockText="1"/>
</file>

<file path=xl/ctrlProps/ctrlProp706.xml><?xml version="1.0" encoding="utf-8"?>
<formControlPr xmlns="http://schemas.microsoft.com/office/spreadsheetml/2009/9/main" objectType="CheckBox" fmlaLink="$AQ$24" lockText="1"/>
</file>

<file path=xl/ctrlProps/ctrlProp707.xml><?xml version="1.0" encoding="utf-8"?>
<formControlPr xmlns="http://schemas.microsoft.com/office/spreadsheetml/2009/9/main" objectType="CheckBox" fmlaLink="$AQ$23" lockText="1"/>
</file>

<file path=xl/ctrlProps/ctrlProp708.xml><?xml version="1.0" encoding="utf-8"?>
<formControlPr xmlns="http://schemas.microsoft.com/office/spreadsheetml/2009/9/main" objectType="CheckBox" fmlaLink="$AQ$22" lockText="1"/>
</file>

<file path=xl/ctrlProps/ctrlProp709.xml><?xml version="1.0" encoding="utf-8"?>
<formControlPr xmlns="http://schemas.microsoft.com/office/spreadsheetml/2009/9/main" objectType="CheckBox" fmlaLink="$AQ$21" lockText="1"/>
</file>

<file path=xl/ctrlProps/ctrlProp710.xml><?xml version="1.0" encoding="utf-8"?>
<formControlPr xmlns="http://schemas.microsoft.com/office/spreadsheetml/2009/9/main" objectType="CheckBox" fmlaLink="$AQ$20" lockText="1"/>
</file>

<file path=xl/ctrlProps/ctrlProp711.xml><?xml version="1.0" encoding="utf-8"?>
<formControlPr xmlns="http://schemas.microsoft.com/office/spreadsheetml/2009/9/main" objectType="CheckBox" fmlaLink="$AQ$19" lockText="1"/>
</file>

<file path=xl/ctrlProps/ctrlProp712.xml><?xml version="1.0" encoding="utf-8"?>
<formControlPr xmlns="http://schemas.microsoft.com/office/spreadsheetml/2009/9/main" objectType="CheckBox" fmlaLink="$AQ$18" lockText="1"/>
</file>

<file path=xl/ctrlProps/ctrlProp713.xml><?xml version="1.0" encoding="utf-8"?>
<formControlPr xmlns="http://schemas.microsoft.com/office/spreadsheetml/2009/9/main" objectType="CheckBox" fmlaLink="$AQ$17" lockText="1"/>
</file>

<file path=xl/ctrlProps/ctrlProp714.xml><?xml version="1.0" encoding="utf-8"?>
<formControlPr xmlns="http://schemas.microsoft.com/office/spreadsheetml/2009/9/main" objectType="CheckBox" fmlaLink="$AQ$16" lockText="1"/>
</file>

<file path=xl/ctrlProps/ctrlProp715.xml><?xml version="1.0" encoding="utf-8"?>
<formControlPr xmlns="http://schemas.microsoft.com/office/spreadsheetml/2009/9/main" objectType="CheckBox" fmlaLink="$AQ$15" lockText="1"/>
</file>

<file path=xl/ctrlProps/ctrlProp716.xml><?xml version="1.0" encoding="utf-8"?>
<formControlPr xmlns="http://schemas.microsoft.com/office/spreadsheetml/2009/9/main" objectType="CheckBox" fmlaLink="$AQ$14" lockText="1"/>
</file>

<file path=xl/ctrlProps/ctrlProp717.xml><?xml version="1.0" encoding="utf-8"?>
<formControlPr xmlns="http://schemas.microsoft.com/office/spreadsheetml/2009/9/main" objectType="CheckBox" fmlaLink="$AQ$13" lockText="1"/>
</file>

<file path=xl/ctrlProps/ctrlProp718.xml><?xml version="1.0" encoding="utf-8"?>
<formControlPr xmlns="http://schemas.microsoft.com/office/spreadsheetml/2009/9/main" objectType="CheckBox" fmlaLink="$AQ$12" lockText="1"/>
</file>

<file path=xl/ctrlProps/ctrlProp719.xml><?xml version="1.0" encoding="utf-8"?>
<formControlPr xmlns="http://schemas.microsoft.com/office/spreadsheetml/2009/9/main" objectType="CheckBox" fmlaLink="$AQ$11" lockText="1"/>
</file>

<file path=xl/ctrlProps/ctrlProp720.xml><?xml version="1.0" encoding="utf-8"?>
<formControlPr xmlns="http://schemas.microsoft.com/office/spreadsheetml/2009/9/main" objectType="CheckBox" fmlaLink="$AQ$10" lockText="1"/>
</file>

<file path=xl/ctrlProps/ctrlProp721.xml><?xml version="1.0" encoding="utf-8"?>
<formControlPr xmlns="http://schemas.microsoft.com/office/spreadsheetml/2009/9/main" objectType="CheckBox" fmlaLink="$AQ$9" lockText="1"/>
</file>

<file path=xl/ctrlProps/ctrlProp722.xml><?xml version="1.0" encoding="utf-8"?>
<formControlPr xmlns="http://schemas.microsoft.com/office/spreadsheetml/2009/9/main" objectType="CheckBox" fmlaLink="$AQ$8" lockText="1"/>
</file>

<file path=xl/ctrlProps/ctrlProp723.xml><?xml version="1.0" encoding="utf-8"?>
<formControlPr xmlns="http://schemas.microsoft.com/office/spreadsheetml/2009/9/main" objectType="CheckBox" fmlaLink="$AQ$7" lockText="1"/>
</file>

<file path=xl/ctrlProps/ctrlProp724.xml><?xml version="1.0" encoding="utf-8"?>
<formControlPr xmlns="http://schemas.microsoft.com/office/spreadsheetml/2009/9/main" objectType="CheckBox" fmlaLink="$AQ$6" lockText="1"/>
</file>

<file path=xl/ctrlProps/ctrlProp725.xml><?xml version="1.0" encoding="utf-8"?>
<formControlPr xmlns="http://schemas.microsoft.com/office/spreadsheetml/2009/9/main" objectType="CheckBox" fmlaLink="$AQ$5" lockText="1"/>
</file>

<file path=xl/ctrlProps/ctrlProp726.xml><?xml version="1.0" encoding="utf-8"?>
<formControlPr xmlns="http://schemas.microsoft.com/office/spreadsheetml/2009/9/main" objectType="CheckBox" fmlaLink="$AQ$4" lockText="1"/>
</file>

<file path=xl/ctrlProps/ctrlProp727.xml><?xml version="1.0" encoding="utf-8"?>
<formControlPr xmlns="http://schemas.microsoft.com/office/spreadsheetml/2009/9/main" objectType="CheckBox" fmlaLink="$AK$36" lockText="1"/>
</file>

<file path=xl/ctrlProps/ctrlProp728.xml><?xml version="1.0" encoding="utf-8"?>
<formControlPr xmlns="http://schemas.microsoft.com/office/spreadsheetml/2009/9/main" objectType="CheckBox" fmlaLink="$AK$35" lockText="1"/>
</file>

<file path=xl/ctrlProps/ctrlProp729.xml><?xml version="1.0" encoding="utf-8"?>
<formControlPr xmlns="http://schemas.microsoft.com/office/spreadsheetml/2009/9/main" objectType="CheckBox" fmlaLink="$AK$34" lockText="1"/>
</file>

<file path=xl/ctrlProps/ctrlProp730.xml><?xml version="1.0" encoding="utf-8"?>
<formControlPr xmlns="http://schemas.microsoft.com/office/spreadsheetml/2009/9/main" objectType="CheckBox" fmlaLink="$AK$33" lockText="1"/>
</file>

<file path=xl/ctrlProps/ctrlProp731.xml><?xml version="1.0" encoding="utf-8"?>
<formControlPr xmlns="http://schemas.microsoft.com/office/spreadsheetml/2009/9/main" objectType="CheckBox" fmlaLink="$AK$32" lockText="1"/>
</file>

<file path=xl/ctrlProps/ctrlProp732.xml><?xml version="1.0" encoding="utf-8"?>
<formControlPr xmlns="http://schemas.microsoft.com/office/spreadsheetml/2009/9/main" objectType="CheckBox" fmlaLink="$AK$31" lockText="1"/>
</file>

<file path=xl/ctrlProps/ctrlProp733.xml><?xml version="1.0" encoding="utf-8"?>
<formControlPr xmlns="http://schemas.microsoft.com/office/spreadsheetml/2009/9/main" objectType="CheckBox" fmlaLink="$AK$30" lockText="1"/>
</file>

<file path=xl/ctrlProps/ctrlProp734.xml><?xml version="1.0" encoding="utf-8"?>
<formControlPr xmlns="http://schemas.microsoft.com/office/spreadsheetml/2009/9/main" objectType="CheckBox" fmlaLink="$AK$29" lockText="1"/>
</file>

<file path=xl/ctrlProps/ctrlProp735.xml><?xml version="1.0" encoding="utf-8"?>
<formControlPr xmlns="http://schemas.microsoft.com/office/spreadsheetml/2009/9/main" objectType="CheckBox" fmlaLink="$AK$28" lockText="1"/>
</file>

<file path=xl/ctrlProps/ctrlProp736.xml><?xml version="1.0" encoding="utf-8"?>
<formControlPr xmlns="http://schemas.microsoft.com/office/spreadsheetml/2009/9/main" objectType="CheckBox" fmlaLink="$AK$27" lockText="1"/>
</file>

<file path=xl/ctrlProps/ctrlProp737.xml><?xml version="1.0" encoding="utf-8"?>
<formControlPr xmlns="http://schemas.microsoft.com/office/spreadsheetml/2009/9/main" objectType="CheckBox" fmlaLink="$AK$26" lockText="1"/>
</file>

<file path=xl/ctrlProps/ctrlProp738.xml><?xml version="1.0" encoding="utf-8"?>
<formControlPr xmlns="http://schemas.microsoft.com/office/spreadsheetml/2009/9/main" objectType="CheckBox" fmlaLink="$AK$25" lockText="1"/>
</file>

<file path=xl/ctrlProps/ctrlProp739.xml><?xml version="1.0" encoding="utf-8"?>
<formControlPr xmlns="http://schemas.microsoft.com/office/spreadsheetml/2009/9/main" objectType="CheckBox" fmlaLink="$AK$24" lockText="1"/>
</file>

<file path=xl/ctrlProps/ctrlProp740.xml><?xml version="1.0" encoding="utf-8"?>
<formControlPr xmlns="http://schemas.microsoft.com/office/spreadsheetml/2009/9/main" objectType="CheckBox" fmlaLink="$AK$23" lockText="1"/>
</file>

<file path=xl/ctrlProps/ctrlProp741.xml><?xml version="1.0" encoding="utf-8"?>
<formControlPr xmlns="http://schemas.microsoft.com/office/spreadsheetml/2009/9/main" objectType="CheckBox" fmlaLink="$AK$22" lockText="1"/>
</file>

<file path=xl/ctrlProps/ctrlProp742.xml><?xml version="1.0" encoding="utf-8"?>
<formControlPr xmlns="http://schemas.microsoft.com/office/spreadsheetml/2009/9/main" objectType="CheckBox" fmlaLink="$AK$21" lockText="1"/>
</file>

<file path=xl/ctrlProps/ctrlProp743.xml><?xml version="1.0" encoding="utf-8"?>
<formControlPr xmlns="http://schemas.microsoft.com/office/spreadsheetml/2009/9/main" objectType="CheckBox" fmlaLink="$AK$20" lockText="1"/>
</file>

<file path=xl/ctrlProps/ctrlProp744.xml><?xml version="1.0" encoding="utf-8"?>
<formControlPr xmlns="http://schemas.microsoft.com/office/spreadsheetml/2009/9/main" objectType="CheckBox" fmlaLink="$AK$19" lockText="1"/>
</file>

<file path=xl/ctrlProps/ctrlProp745.xml><?xml version="1.0" encoding="utf-8"?>
<formControlPr xmlns="http://schemas.microsoft.com/office/spreadsheetml/2009/9/main" objectType="CheckBox" fmlaLink="$AK$18" lockText="1"/>
</file>

<file path=xl/ctrlProps/ctrlProp746.xml><?xml version="1.0" encoding="utf-8"?>
<formControlPr xmlns="http://schemas.microsoft.com/office/spreadsheetml/2009/9/main" objectType="CheckBox" fmlaLink="$AK$17" lockText="1"/>
</file>

<file path=xl/ctrlProps/ctrlProp747.xml><?xml version="1.0" encoding="utf-8"?>
<formControlPr xmlns="http://schemas.microsoft.com/office/spreadsheetml/2009/9/main" objectType="CheckBox" fmlaLink="$AK$16" lockText="1"/>
</file>

<file path=xl/ctrlProps/ctrlProp748.xml><?xml version="1.0" encoding="utf-8"?>
<formControlPr xmlns="http://schemas.microsoft.com/office/spreadsheetml/2009/9/main" objectType="CheckBox" fmlaLink="$AK$15" lockText="1"/>
</file>

<file path=xl/ctrlProps/ctrlProp749.xml><?xml version="1.0" encoding="utf-8"?>
<formControlPr xmlns="http://schemas.microsoft.com/office/spreadsheetml/2009/9/main" objectType="CheckBox" fmlaLink="$AK$14" lockText="1"/>
</file>

<file path=xl/ctrlProps/ctrlProp750.xml><?xml version="1.0" encoding="utf-8"?>
<formControlPr xmlns="http://schemas.microsoft.com/office/spreadsheetml/2009/9/main" objectType="CheckBox" fmlaLink="$AK$13" lockText="1"/>
</file>

<file path=xl/ctrlProps/ctrlProp751.xml><?xml version="1.0" encoding="utf-8"?>
<formControlPr xmlns="http://schemas.microsoft.com/office/spreadsheetml/2009/9/main" objectType="CheckBox" fmlaLink="$AK$12" lockText="1"/>
</file>

<file path=xl/ctrlProps/ctrlProp752.xml><?xml version="1.0" encoding="utf-8"?>
<formControlPr xmlns="http://schemas.microsoft.com/office/spreadsheetml/2009/9/main" objectType="CheckBox" fmlaLink="$AK$11" lockText="1"/>
</file>

<file path=xl/ctrlProps/ctrlProp753.xml><?xml version="1.0" encoding="utf-8"?>
<formControlPr xmlns="http://schemas.microsoft.com/office/spreadsheetml/2009/9/main" objectType="CheckBox" fmlaLink="$AK$10" lockText="1"/>
</file>

<file path=xl/ctrlProps/ctrlProp754.xml><?xml version="1.0" encoding="utf-8"?>
<formControlPr xmlns="http://schemas.microsoft.com/office/spreadsheetml/2009/9/main" objectType="CheckBox" fmlaLink="$AK$9" lockText="1"/>
</file>

<file path=xl/ctrlProps/ctrlProp755.xml><?xml version="1.0" encoding="utf-8"?>
<formControlPr xmlns="http://schemas.microsoft.com/office/spreadsheetml/2009/9/main" objectType="CheckBox" fmlaLink="$AK$8" lockText="1"/>
</file>

<file path=xl/ctrlProps/ctrlProp756.xml><?xml version="1.0" encoding="utf-8"?>
<formControlPr xmlns="http://schemas.microsoft.com/office/spreadsheetml/2009/9/main" objectType="CheckBox" fmlaLink="$AK$7" lockText="1"/>
</file>

<file path=xl/ctrlProps/ctrlProp757.xml><?xml version="1.0" encoding="utf-8"?>
<formControlPr xmlns="http://schemas.microsoft.com/office/spreadsheetml/2009/9/main" objectType="CheckBox" fmlaLink="$AK$6" lockText="1"/>
</file>

<file path=xl/ctrlProps/ctrlProp758.xml><?xml version="1.0" encoding="utf-8"?>
<formControlPr xmlns="http://schemas.microsoft.com/office/spreadsheetml/2009/9/main" objectType="CheckBox" fmlaLink="$AK$5" lockText="1"/>
</file>

<file path=xl/ctrlProps/ctrlProp759.xml><?xml version="1.0" encoding="utf-8"?>
<formControlPr xmlns="http://schemas.microsoft.com/office/spreadsheetml/2009/9/main" objectType="CheckBox" fmlaLink="$AK$4" lockText="1"/>
</file>

<file path=xl/ctrlProps/ctrlProp760.xml><?xml version="1.0" encoding="utf-8"?>
<formControlPr xmlns="http://schemas.microsoft.com/office/spreadsheetml/2009/9/main" objectType="CheckBox" fmlaLink="$A$36" lockText="1"/>
</file>

<file path=xl/ctrlProps/ctrlProp761.xml><?xml version="1.0" encoding="utf-8"?>
<formControlPr xmlns="http://schemas.microsoft.com/office/spreadsheetml/2009/9/main" objectType="CheckBox" fmlaLink="$A$35" lockText="1"/>
</file>

<file path=xl/ctrlProps/ctrlProp762.xml><?xml version="1.0" encoding="utf-8"?>
<formControlPr xmlns="http://schemas.microsoft.com/office/spreadsheetml/2009/9/main" objectType="CheckBox" fmlaLink="$A$34" lockText="1"/>
</file>

<file path=xl/ctrlProps/ctrlProp763.xml><?xml version="1.0" encoding="utf-8"?>
<formControlPr xmlns="http://schemas.microsoft.com/office/spreadsheetml/2009/9/main" objectType="CheckBox" fmlaLink="$A$33" lockText="1"/>
</file>

<file path=xl/ctrlProps/ctrlProp764.xml><?xml version="1.0" encoding="utf-8"?>
<formControlPr xmlns="http://schemas.microsoft.com/office/spreadsheetml/2009/9/main" objectType="CheckBox" fmlaLink="$A$32" lockText="1"/>
</file>

<file path=xl/ctrlProps/ctrlProp765.xml><?xml version="1.0" encoding="utf-8"?>
<formControlPr xmlns="http://schemas.microsoft.com/office/spreadsheetml/2009/9/main" objectType="CheckBox" fmlaLink="$A$31" lockText="1"/>
</file>

<file path=xl/ctrlProps/ctrlProp766.xml><?xml version="1.0" encoding="utf-8"?>
<formControlPr xmlns="http://schemas.microsoft.com/office/spreadsheetml/2009/9/main" objectType="CheckBox" fmlaLink="$A$30" lockText="1"/>
</file>

<file path=xl/ctrlProps/ctrlProp767.xml><?xml version="1.0" encoding="utf-8"?>
<formControlPr xmlns="http://schemas.microsoft.com/office/spreadsheetml/2009/9/main" objectType="CheckBox" fmlaLink="$A$29" lockText="1"/>
</file>

<file path=xl/ctrlProps/ctrlProp768.xml><?xml version="1.0" encoding="utf-8"?>
<formControlPr xmlns="http://schemas.microsoft.com/office/spreadsheetml/2009/9/main" objectType="CheckBox" fmlaLink="$A$28" lockText="1"/>
</file>

<file path=xl/ctrlProps/ctrlProp769.xml><?xml version="1.0" encoding="utf-8"?>
<formControlPr xmlns="http://schemas.microsoft.com/office/spreadsheetml/2009/9/main" objectType="CheckBox" fmlaLink="$A$27" lockText="1"/>
</file>

<file path=xl/ctrlProps/ctrlProp770.xml><?xml version="1.0" encoding="utf-8"?>
<formControlPr xmlns="http://schemas.microsoft.com/office/spreadsheetml/2009/9/main" objectType="CheckBox" fmlaLink="$A$26" lockText="1"/>
</file>

<file path=xl/ctrlProps/ctrlProp771.xml><?xml version="1.0" encoding="utf-8"?>
<formControlPr xmlns="http://schemas.microsoft.com/office/spreadsheetml/2009/9/main" objectType="CheckBox" fmlaLink="$A$25" lockText="1"/>
</file>

<file path=xl/ctrlProps/ctrlProp772.xml><?xml version="1.0" encoding="utf-8"?>
<formControlPr xmlns="http://schemas.microsoft.com/office/spreadsheetml/2009/9/main" objectType="CheckBox" fmlaLink="$A$24" lockText="1"/>
</file>

<file path=xl/ctrlProps/ctrlProp773.xml><?xml version="1.0" encoding="utf-8"?>
<formControlPr xmlns="http://schemas.microsoft.com/office/spreadsheetml/2009/9/main" objectType="CheckBox" fmlaLink="$A$23" lockText="1"/>
</file>

<file path=xl/ctrlProps/ctrlProp774.xml><?xml version="1.0" encoding="utf-8"?>
<formControlPr xmlns="http://schemas.microsoft.com/office/spreadsheetml/2009/9/main" objectType="CheckBox" fmlaLink="$A$22" lockText="1"/>
</file>

<file path=xl/ctrlProps/ctrlProp775.xml><?xml version="1.0" encoding="utf-8"?>
<formControlPr xmlns="http://schemas.microsoft.com/office/spreadsheetml/2009/9/main" objectType="CheckBox" fmlaLink="$A$21" lockText="1"/>
</file>

<file path=xl/ctrlProps/ctrlProp776.xml><?xml version="1.0" encoding="utf-8"?>
<formControlPr xmlns="http://schemas.microsoft.com/office/spreadsheetml/2009/9/main" objectType="CheckBox" fmlaLink="$A$20" lockText="1"/>
</file>

<file path=xl/ctrlProps/ctrlProp777.xml><?xml version="1.0" encoding="utf-8"?>
<formControlPr xmlns="http://schemas.microsoft.com/office/spreadsheetml/2009/9/main" objectType="CheckBox" fmlaLink="$A$19" lockText="1"/>
</file>

<file path=xl/ctrlProps/ctrlProp778.xml><?xml version="1.0" encoding="utf-8"?>
<formControlPr xmlns="http://schemas.microsoft.com/office/spreadsheetml/2009/9/main" objectType="CheckBox" fmlaLink="$A$18" lockText="1"/>
</file>

<file path=xl/ctrlProps/ctrlProp779.xml><?xml version="1.0" encoding="utf-8"?>
<formControlPr xmlns="http://schemas.microsoft.com/office/spreadsheetml/2009/9/main" objectType="CheckBox" fmlaLink="$A$17" lockText="1"/>
</file>

<file path=xl/ctrlProps/ctrlProp780.xml><?xml version="1.0" encoding="utf-8"?>
<formControlPr xmlns="http://schemas.microsoft.com/office/spreadsheetml/2009/9/main" objectType="CheckBox" fmlaLink="$A$16" lockText="1"/>
</file>

<file path=xl/ctrlProps/ctrlProp781.xml><?xml version="1.0" encoding="utf-8"?>
<formControlPr xmlns="http://schemas.microsoft.com/office/spreadsheetml/2009/9/main" objectType="CheckBox" fmlaLink="$A$15" lockText="1"/>
</file>

<file path=xl/ctrlProps/ctrlProp782.xml><?xml version="1.0" encoding="utf-8"?>
<formControlPr xmlns="http://schemas.microsoft.com/office/spreadsheetml/2009/9/main" objectType="CheckBox" fmlaLink="$A$14" lockText="1"/>
</file>

<file path=xl/ctrlProps/ctrlProp783.xml><?xml version="1.0" encoding="utf-8"?>
<formControlPr xmlns="http://schemas.microsoft.com/office/spreadsheetml/2009/9/main" objectType="CheckBox" fmlaLink="$A$13" lockText="1"/>
</file>

<file path=xl/ctrlProps/ctrlProp784.xml><?xml version="1.0" encoding="utf-8"?>
<formControlPr xmlns="http://schemas.microsoft.com/office/spreadsheetml/2009/9/main" objectType="CheckBox" fmlaLink="$A$12" lockText="1"/>
</file>

<file path=xl/ctrlProps/ctrlProp785.xml><?xml version="1.0" encoding="utf-8"?>
<formControlPr xmlns="http://schemas.microsoft.com/office/spreadsheetml/2009/9/main" objectType="CheckBox" fmlaLink="$A$11" lockText="1"/>
</file>

<file path=xl/ctrlProps/ctrlProp786.xml><?xml version="1.0" encoding="utf-8"?>
<formControlPr xmlns="http://schemas.microsoft.com/office/spreadsheetml/2009/9/main" objectType="CheckBox" fmlaLink="$A$10" lockText="1"/>
</file>

<file path=xl/ctrlProps/ctrlProp787.xml><?xml version="1.0" encoding="utf-8"?>
<formControlPr xmlns="http://schemas.microsoft.com/office/spreadsheetml/2009/9/main" objectType="CheckBox" fmlaLink="$A$9" lockText="1"/>
</file>

<file path=xl/ctrlProps/ctrlProp788.xml><?xml version="1.0" encoding="utf-8"?>
<formControlPr xmlns="http://schemas.microsoft.com/office/spreadsheetml/2009/9/main" objectType="CheckBox" fmlaLink="$A$8" lockText="1"/>
</file>

<file path=xl/ctrlProps/ctrlProp789.xml><?xml version="1.0" encoding="utf-8"?>
<formControlPr xmlns="http://schemas.microsoft.com/office/spreadsheetml/2009/9/main" objectType="CheckBox" fmlaLink="$A$7" lockText="1"/>
</file>

<file path=xl/ctrlProps/ctrlProp790.xml><?xml version="1.0" encoding="utf-8"?>
<formControlPr xmlns="http://schemas.microsoft.com/office/spreadsheetml/2009/9/main" objectType="CheckBox" fmlaLink="$A$6" lockText="1"/>
</file>

<file path=xl/ctrlProps/ctrlProp791.xml><?xml version="1.0" encoding="utf-8"?>
<formControlPr xmlns="http://schemas.microsoft.com/office/spreadsheetml/2009/9/main" objectType="CheckBox" fmlaLink="$A$5" lockText="1"/>
</file>

<file path=xl/ctrlProps/ctrlProp792.xml><?xml version="1.0" encoding="utf-8"?>
<formControlPr xmlns="http://schemas.microsoft.com/office/spreadsheetml/2009/9/main" objectType="CheckBox" fmlaLink="$A$4" lockText="1"/>
</file>

<file path=xl/ctrlProps/ctrlProp793.xml><?xml version="1.0" encoding="utf-8"?>
<formControlPr xmlns="http://schemas.microsoft.com/office/spreadsheetml/2009/9/main" objectType="CheckBox" fmlaLink="$AO$36" lockText="1"/>
</file>

<file path=xl/ctrlProps/ctrlProp794.xml><?xml version="1.0" encoding="utf-8"?>
<formControlPr xmlns="http://schemas.microsoft.com/office/spreadsheetml/2009/9/main" objectType="CheckBox" fmlaLink="$AO$35" lockText="1"/>
</file>

<file path=xl/ctrlProps/ctrlProp795.xml><?xml version="1.0" encoding="utf-8"?>
<formControlPr xmlns="http://schemas.microsoft.com/office/spreadsheetml/2009/9/main" objectType="CheckBox" fmlaLink="$AO$34" lockText="1"/>
</file>

<file path=xl/ctrlProps/ctrlProp796.xml><?xml version="1.0" encoding="utf-8"?>
<formControlPr xmlns="http://schemas.microsoft.com/office/spreadsheetml/2009/9/main" objectType="CheckBox" fmlaLink="$AO$33" lockText="1"/>
</file>

<file path=xl/ctrlProps/ctrlProp797.xml><?xml version="1.0" encoding="utf-8"?>
<formControlPr xmlns="http://schemas.microsoft.com/office/spreadsheetml/2009/9/main" objectType="CheckBox" fmlaLink="$AO$32" lockText="1"/>
</file>

<file path=xl/ctrlProps/ctrlProp798.xml><?xml version="1.0" encoding="utf-8"?>
<formControlPr xmlns="http://schemas.microsoft.com/office/spreadsheetml/2009/9/main" objectType="CheckBox" fmlaLink="$AO$31" lockText="1"/>
</file>

<file path=xl/ctrlProps/ctrlProp799.xml><?xml version="1.0" encoding="utf-8"?>
<formControlPr xmlns="http://schemas.microsoft.com/office/spreadsheetml/2009/9/main" objectType="CheckBox" fmlaLink="$AO$30" lockText="1"/>
</file>

<file path=xl/ctrlProps/ctrlProp800.xml><?xml version="1.0" encoding="utf-8"?>
<formControlPr xmlns="http://schemas.microsoft.com/office/spreadsheetml/2009/9/main" objectType="CheckBox" fmlaLink="$AO$29" lockText="1"/>
</file>

<file path=xl/ctrlProps/ctrlProp801.xml><?xml version="1.0" encoding="utf-8"?>
<formControlPr xmlns="http://schemas.microsoft.com/office/spreadsheetml/2009/9/main" objectType="CheckBox" fmlaLink="$AO$28" lockText="1"/>
</file>

<file path=xl/ctrlProps/ctrlProp802.xml><?xml version="1.0" encoding="utf-8"?>
<formControlPr xmlns="http://schemas.microsoft.com/office/spreadsheetml/2009/9/main" objectType="CheckBox" fmlaLink="$AO$27" lockText="1"/>
</file>

<file path=xl/ctrlProps/ctrlProp803.xml><?xml version="1.0" encoding="utf-8"?>
<formControlPr xmlns="http://schemas.microsoft.com/office/spreadsheetml/2009/9/main" objectType="CheckBox" fmlaLink="$AO$26" lockText="1"/>
</file>

<file path=xl/ctrlProps/ctrlProp804.xml><?xml version="1.0" encoding="utf-8"?>
<formControlPr xmlns="http://schemas.microsoft.com/office/spreadsheetml/2009/9/main" objectType="CheckBox" fmlaLink="$AO$25" lockText="1"/>
</file>

<file path=xl/ctrlProps/ctrlProp805.xml><?xml version="1.0" encoding="utf-8"?>
<formControlPr xmlns="http://schemas.microsoft.com/office/spreadsheetml/2009/9/main" objectType="CheckBox" fmlaLink="$AO$24" lockText="1"/>
</file>

<file path=xl/ctrlProps/ctrlProp806.xml><?xml version="1.0" encoding="utf-8"?>
<formControlPr xmlns="http://schemas.microsoft.com/office/spreadsheetml/2009/9/main" objectType="CheckBox" fmlaLink="$AO$23" lockText="1"/>
</file>

<file path=xl/ctrlProps/ctrlProp807.xml><?xml version="1.0" encoding="utf-8"?>
<formControlPr xmlns="http://schemas.microsoft.com/office/spreadsheetml/2009/9/main" objectType="CheckBox" fmlaLink="$AO$22" lockText="1"/>
</file>

<file path=xl/ctrlProps/ctrlProp808.xml><?xml version="1.0" encoding="utf-8"?>
<formControlPr xmlns="http://schemas.microsoft.com/office/spreadsheetml/2009/9/main" objectType="CheckBox" fmlaLink="$AO$21" lockText="1"/>
</file>

<file path=xl/ctrlProps/ctrlProp809.xml><?xml version="1.0" encoding="utf-8"?>
<formControlPr xmlns="http://schemas.microsoft.com/office/spreadsheetml/2009/9/main" objectType="CheckBox" fmlaLink="$AO$20" lockText="1"/>
</file>

<file path=xl/ctrlProps/ctrlProp810.xml><?xml version="1.0" encoding="utf-8"?>
<formControlPr xmlns="http://schemas.microsoft.com/office/spreadsheetml/2009/9/main" objectType="CheckBox" fmlaLink="$AO$19" lockText="1"/>
</file>

<file path=xl/ctrlProps/ctrlProp811.xml><?xml version="1.0" encoding="utf-8"?>
<formControlPr xmlns="http://schemas.microsoft.com/office/spreadsheetml/2009/9/main" objectType="CheckBox" fmlaLink="$AO$18" lockText="1"/>
</file>

<file path=xl/ctrlProps/ctrlProp812.xml><?xml version="1.0" encoding="utf-8"?>
<formControlPr xmlns="http://schemas.microsoft.com/office/spreadsheetml/2009/9/main" objectType="CheckBox" fmlaLink="$AO$17" lockText="1"/>
</file>

<file path=xl/ctrlProps/ctrlProp813.xml><?xml version="1.0" encoding="utf-8"?>
<formControlPr xmlns="http://schemas.microsoft.com/office/spreadsheetml/2009/9/main" objectType="CheckBox" fmlaLink="$AO$16" lockText="1"/>
</file>

<file path=xl/ctrlProps/ctrlProp814.xml><?xml version="1.0" encoding="utf-8"?>
<formControlPr xmlns="http://schemas.microsoft.com/office/spreadsheetml/2009/9/main" objectType="CheckBox" fmlaLink="$AO$15" lockText="1"/>
</file>

<file path=xl/ctrlProps/ctrlProp815.xml><?xml version="1.0" encoding="utf-8"?>
<formControlPr xmlns="http://schemas.microsoft.com/office/spreadsheetml/2009/9/main" objectType="CheckBox" fmlaLink="$AO$14" lockText="1"/>
</file>

<file path=xl/ctrlProps/ctrlProp816.xml><?xml version="1.0" encoding="utf-8"?>
<formControlPr xmlns="http://schemas.microsoft.com/office/spreadsheetml/2009/9/main" objectType="CheckBox" fmlaLink="$AO$13" lockText="1"/>
</file>

<file path=xl/ctrlProps/ctrlProp817.xml><?xml version="1.0" encoding="utf-8"?>
<formControlPr xmlns="http://schemas.microsoft.com/office/spreadsheetml/2009/9/main" objectType="CheckBox" fmlaLink="$AO$12" lockText="1"/>
</file>

<file path=xl/ctrlProps/ctrlProp818.xml><?xml version="1.0" encoding="utf-8"?>
<formControlPr xmlns="http://schemas.microsoft.com/office/spreadsheetml/2009/9/main" objectType="CheckBox" fmlaLink="$AO$11" lockText="1"/>
</file>

<file path=xl/ctrlProps/ctrlProp819.xml><?xml version="1.0" encoding="utf-8"?>
<formControlPr xmlns="http://schemas.microsoft.com/office/spreadsheetml/2009/9/main" objectType="CheckBox" fmlaLink="$AO$10" lockText="1"/>
</file>

<file path=xl/ctrlProps/ctrlProp820.xml><?xml version="1.0" encoding="utf-8"?>
<formControlPr xmlns="http://schemas.microsoft.com/office/spreadsheetml/2009/9/main" objectType="CheckBox" fmlaLink="$AO$9" lockText="1"/>
</file>

<file path=xl/ctrlProps/ctrlProp821.xml><?xml version="1.0" encoding="utf-8"?>
<formControlPr xmlns="http://schemas.microsoft.com/office/spreadsheetml/2009/9/main" objectType="CheckBox" fmlaLink="$AO$8" lockText="1"/>
</file>

<file path=xl/ctrlProps/ctrlProp822.xml><?xml version="1.0" encoding="utf-8"?>
<formControlPr xmlns="http://schemas.microsoft.com/office/spreadsheetml/2009/9/main" objectType="CheckBox" fmlaLink="$AO$7" lockText="1"/>
</file>

<file path=xl/ctrlProps/ctrlProp823.xml><?xml version="1.0" encoding="utf-8"?>
<formControlPr xmlns="http://schemas.microsoft.com/office/spreadsheetml/2009/9/main" objectType="CheckBox" fmlaLink="$AO$6" lockText="1"/>
</file>

<file path=xl/ctrlProps/ctrlProp824.xml><?xml version="1.0" encoding="utf-8"?>
<formControlPr xmlns="http://schemas.microsoft.com/office/spreadsheetml/2009/9/main" objectType="CheckBox" fmlaLink="$AO$5" lockText="1"/>
</file>

<file path=xl/ctrlProps/ctrlProp825.xml><?xml version="1.0" encoding="utf-8"?>
<formControlPr xmlns="http://schemas.microsoft.com/office/spreadsheetml/2009/9/main" objectType="CheckBox" fmlaLink="$AO$4" lockText="1"/>
</file>

<file path=xl/ctrlProps/ctrlProp826.xml><?xml version="1.0" encoding="utf-8"?>
<formControlPr xmlns="http://schemas.microsoft.com/office/spreadsheetml/2009/9/main" objectType="CheckBox" fmlaLink="$AR$36" lockText="1"/>
</file>

<file path=xl/ctrlProps/ctrlProp827.xml><?xml version="1.0" encoding="utf-8"?>
<formControlPr xmlns="http://schemas.microsoft.com/office/spreadsheetml/2009/9/main" objectType="CheckBox" fmlaLink="$AR$35" lockText="1"/>
</file>

<file path=xl/ctrlProps/ctrlProp828.xml><?xml version="1.0" encoding="utf-8"?>
<formControlPr xmlns="http://schemas.microsoft.com/office/spreadsheetml/2009/9/main" objectType="CheckBox" fmlaLink="$AR$34" lockText="1"/>
</file>

<file path=xl/ctrlProps/ctrlProp829.xml><?xml version="1.0" encoding="utf-8"?>
<formControlPr xmlns="http://schemas.microsoft.com/office/spreadsheetml/2009/9/main" objectType="CheckBox" fmlaLink="$AR$33" lockText="1"/>
</file>

<file path=xl/ctrlProps/ctrlProp830.xml><?xml version="1.0" encoding="utf-8"?>
<formControlPr xmlns="http://schemas.microsoft.com/office/spreadsheetml/2009/9/main" objectType="CheckBox" fmlaLink="$AR$32" lockText="1"/>
</file>

<file path=xl/ctrlProps/ctrlProp831.xml><?xml version="1.0" encoding="utf-8"?>
<formControlPr xmlns="http://schemas.microsoft.com/office/spreadsheetml/2009/9/main" objectType="CheckBox" fmlaLink="$AR$31" lockText="1"/>
</file>

<file path=xl/ctrlProps/ctrlProp832.xml><?xml version="1.0" encoding="utf-8"?>
<formControlPr xmlns="http://schemas.microsoft.com/office/spreadsheetml/2009/9/main" objectType="CheckBox" fmlaLink="$AR$30" lockText="1"/>
</file>

<file path=xl/ctrlProps/ctrlProp833.xml><?xml version="1.0" encoding="utf-8"?>
<formControlPr xmlns="http://schemas.microsoft.com/office/spreadsheetml/2009/9/main" objectType="CheckBox" fmlaLink="$AR$29" lockText="1"/>
</file>

<file path=xl/ctrlProps/ctrlProp834.xml><?xml version="1.0" encoding="utf-8"?>
<formControlPr xmlns="http://schemas.microsoft.com/office/spreadsheetml/2009/9/main" objectType="CheckBox" fmlaLink="$AR$28" lockText="1"/>
</file>

<file path=xl/ctrlProps/ctrlProp835.xml><?xml version="1.0" encoding="utf-8"?>
<formControlPr xmlns="http://schemas.microsoft.com/office/spreadsheetml/2009/9/main" objectType="CheckBox" fmlaLink="$AR$27" lockText="1"/>
</file>

<file path=xl/ctrlProps/ctrlProp836.xml><?xml version="1.0" encoding="utf-8"?>
<formControlPr xmlns="http://schemas.microsoft.com/office/spreadsheetml/2009/9/main" objectType="CheckBox" fmlaLink="$AR$26" lockText="1"/>
</file>

<file path=xl/ctrlProps/ctrlProp837.xml><?xml version="1.0" encoding="utf-8"?>
<formControlPr xmlns="http://schemas.microsoft.com/office/spreadsheetml/2009/9/main" objectType="CheckBox" fmlaLink="$AR$25" lockText="1"/>
</file>

<file path=xl/ctrlProps/ctrlProp838.xml><?xml version="1.0" encoding="utf-8"?>
<formControlPr xmlns="http://schemas.microsoft.com/office/spreadsheetml/2009/9/main" objectType="CheckBox" fmlaLink="$AR$24" lockText="1"/>
</file>

<file path=xl/ctrlProps/ctrlProp839.xml><?xml version="1.0" encoding="utf-8"?>
<formControlPr xmlns="http://schemas.microsoft.com/office/spreadsheetml/2009/9/main" objectType="CheckBox" fmlaLink="$AR$23" lockText="1"/>
</file>

<file path=xl/ctrlProps/ctrlProp840.xml><?xml version="1.0" encoding="utf-8"?>
<formControlPr xmlns="http://schemas.microsoft.com/office/spreadsheetml/2009/9/main" objectType="CheckBox" fmlaLink="$AR$22" lockText="1"/>
</file>

<file path=xl/ctrlProps/ctrlProp841.xml><?xml version="1.0" encoding="utf-8"?>
<formControlPr xmlns="http://schemas.microsoft.com/office/spreadsheetml/2009/9/main" objectType="CheckBox" fmlaLink="$AR$21" lockText="1"/>
</file>

<file path=xl/ctrlProps/ctrlProp842.xml><?xml version="1.0" encoding="utf-8"?>
<formControlPr xmlns="http://schemas.microsoft.com/office/spreadsheetml/2009/9/main" objectType="CheckBox" fmlaLink="$AR$20" lockText="1"/>
</file>

<file path=xl/ctrlProps/ctrlProp843.xml><?xml version="1.0" encoding="utf-8"?>
<formControlPr xmlns="http://schemas.microsoft.com/office/spreadsheetml/2009/9/main" objectType="CheckBox" fmlaLink="$AR$19" lockText="1"/>
</file>

<file path=xl/ctrlProps/ctrlProp844.xml><?xml version="1.0" encoding="utf-8"?>
<formControlPr xmlns="http://schemas.microsoft.com/office/spreadsheetml/2009/9/main" objectType="CheckBox" fmlaLink="$AR$18" lockText="1"/>
</file>

<file path=xl/ctrlProps/ctrlProp845.xml><?xml version="1.0" encoding="utf-8"?>
<formControlPr xmlns="http://schemas.microsoft.com/office/spreadsheetml/2009/9/main" objectType="CheckBox" fmlaLink="$AR$17" lockText="1"/>
</file>

<file path=xl/ctrlProps/ctrlProp846.xml><?xml version="1.0" encoding="utf-8"?>
<formControlPr xmlns="http://schemas.microsoft.com/office/spreadsheetml/2009/9/main" objectType="CheckBox" fmlaLink="$AR$16" lockText="1"/>
</file>

<file path=xl/ctrlProps/ctrlProp847.xml><?xml version="1.0" encoding="utf-8"?>
<formControlPr xmlns="http://schemas.microsoft.com/office/spreadsheetml/2009/9/main" objectType="CheckBox" fmlaLink="$AR$15" lockText="1"/>
</file>

<file path=xl/ctrlProps/ctrlProp848.xml><?xml version="1.0" encoding="utf-8"?>
<formControlPr xmlns="http://schemas.microsoft.com/office/spreadsheetml/2009/9/main" objectType="CheckBox" fmlaLink="$AR$14" lockText="1"/>
</file>

<file path=xl/ctrlProps/ctrlProp849.xml><?xml version="1.0" encoding="utf-8"?>
<formControlPr xmlns="http://schemas.microsoft.com/office/spreadsheetml/2009/9/main" objectType="CheckBox" fmlaLink="$AR$13" lockText="1"/>
</file>

<file path=xl/ctrlProps/ctrlProp850.xml><?xml version="1.0" encoding="utf-8"?>
<formControlPr xmlns="http://schemas.microsoft.com/office/spreadsheetml/2009/9/main" objectType="CheckBox" fmlaLink="$AR$12" lockText="1"/>
</file>

<file path=xl/ctrlProps/ctrlProp851.xml><?xml version="1.0" encoding="utf-8"?>
<formControlPr xmlns="http://schemas.microsoft.com/office/spreadsheetml/2009/9/main" objectType="CheckBox" fmlaLink="$AR$11" lockText="1"/>
</file>

<file path=xl/ctrlProps/ctrlProp852.xml><?xml version="1.0" encoding="utf-8"?>
<formControlPr xmlns="http://schemas.microsoft.com/office/spreadsheetml/2009/9/main" objectType="CheckBox" fmlaLink="$AR$10" lockText="1"/>
</file>

<file path=xl/ctrlProps/ctrlProp853.xml><?xml version="1.0" encoding="utf-8"?>
<formControlPr xmlns="http://schemas.microsoft.com/office/spreadsheetml/2009/9/main" objectType="CheckBox" fmlaLink="$AR$9" lockText="1"/>
</file>

<file path=xl/ctrlProps/ctrlProp854.xml><?xml version="1.0" encoding="utf-8"?>
<formControlPr xmlns="http://schemas.microsoft.com/office/spreadsheetml/2009/9/main" objectType="CheckBox" fmlaLink="$AR$8" lockText="1"/>
</file>

<file path=xl/ctrlProps/ctrlProp855.xml><?xml version="1.0" encoding="utf-8"?>
<formControlPr xmlns="http://schemas.microsoft.com/office/spreadsheetml/2009/9/main" objectType="CheckBox" fmlaLink="$AR$7" lockText="1"/>
</file>

<file path=xl/ctrlProps/ctrlProp856.xml><?xml version="1.0" encoding="utf-8"?>
<formControlPr xmlns="http://schemas.microsoft.com/office/spreadsheetml/2009/9/main" objectType="CheckBox" fmlaLink="$AR$6" lockText="1"/>
</file>

<file path=xl/ctrlProps/ctrlProp857.xml><?xml version="1.0" encoding="utf-8"?>
<formControlPr xmlns="http://schemas.microsoft.com/office/spreadsheetml/2009/9/main" objectType="CheckBox" fmlaLink="$AR$5" lockText="1"/>
</file>

<file path=xl/ctrlProps/ctrlProp858.xml><?xml version="1.0" encoding="utf-8"?>
<formControlPr xmlns="http://schemas.microsoft.com/office/spreadsheetml/2009/9/main" objectType="CheckBox" fmlaLink="$AR$4" lockText="1"/>
</file>

<file path=xl/ctrlProps/ctrlProp859.xml><?xml version="1.0" encoding="utf-8"?>
<formControlPr xmlns="http://schemas.microsoft.com/office/spreadsheetml/2009/9/main" objectType="CheckBox" fmlaLink="$AL$36" lockText="1"/>
</file>

<file path=xl/ctrlProps/ctrlProp860.xml><?xml version="1.0" encoding="utf-8"?>
<formControlPr xmlns="http://schemas.microsoft.com/office/spreadsheetml/2009/9/main" objectType="CheckBox" fmlaLink="$AL$35" lockText="1"/>
</file>

<file path=xl/ctrlProps/ctrlProp861.xml><?xml version="1.0" encoding="utf-8"?>
<formControlPr xmlns="http://schemas.microsoft.com/office/spreadsheetml/2009/9/main" objectType="CheckBox" fmlaLink="$AL$34" lockText="1"/>
</file>

<file path=xl/ctrlProps/ctrlProp862.xml><?xml version="1.0" encoding="utf-8"?>
<formControlPr xmlns="http://schemas.microsoft.com/office/spreadsheetml/2009/9/main" objectType="CheckBox" fmlaLink="$AL$33" lockText="1"/>
</file>

<file path=xl/ctrlProps/ctrlProp863.xml><?xml version="1.0" encoding="utf-8"?>
<formControlPr xmlns="http://schemas.microsoft.com/office/spreadsheetml/2009/9/main" objectType="CheckBox" fmlaLink="$AL$32" lockText="1"/>
</file>

<file path=xl/ctrlProps/ctrlProp864.xml><?xml version="1.0" encoding="utf-8"?>
<formControlPr xmlns="http://schemas.microsoft.com/office/spreadsheetml/2009/9/main" objectType="CheckBox" fmlaLink="$AL$31" lockText="1"/>
</file>

<file path=xl/ctrlProps/ctrlProp865.xml><?xml version="1.0" encoding="utf-8"?>
<formControlPr xmlns="http://schemas.microsoft.com/office/spreadsheetml/2009/9/main" objectType="CheckBox" fmlaLink="$AL$30" lockText="1"/>
</file>

<file path=xl/ctrlProps/ctrlProp866.xml><?xml version="1.0" encoding="utf-8"?>
<formControlPr xmlns="http://schemas.microsoft.com/office/spreadsheetml/2009/9/main" objectType="CheckBox" fmlaLink="$AL$29" lockText="1"/>
</file>

<file path=xl/ctrlProps/ctrlProp867.xml><?xml version="1.0" encoding="utf-8"?>
<formControlPr xmlns="http://schemas.microsoft.com/office/spreadsheetml/2009/9/main" objectType="CheckBox" fmlaLink="$AL$28" lockText="1"/>
</file>

<file path=xl/ctrlProps/ctrlProp868.xml><?xml version="1.0" encoding="utf-8"?>
<formControlPr xmlns="http://schemas.microsoft.com/office/spreadsheetml/2009/9/main" objectType="CheckBox" fmlaLink="$AL$27" lockText="1"/>
</file>

<file path=xl/ctrlProps/ctrlProp869.xml><?xml version="1.0" encoding="utf-8"?>
<formControlPr xmlns="http://schemas.microsoft.com/office/spreadsheetml/2009/9/main" objectType="CheckBox" fmlaLink="$AL$26" lockText="1"/>
</file>

<file path=xl/ctrlProps/ctrlProp870.xml><?xml version="1.0" encoding="utf-8"?>
<formControlPr xmlns="http://schemas.microsoft.com/office/spreadsheetml/2009/9/main" objectType="CheckBox" fmlaLink="$AL$25" lockText="1"/>
</file>

<file path=xl/ctrlProps/ctrlProp871.xml><?xml version="1.0" encoding="utf-8"?>
<formControlPr xmlns="http://schemas.microsoft.com/office/spreadsheetml/2009/9/main" objectType="CheckBox" fmlaLink="$AL$24" lockText="1"/>
</file>

<file path=xl/ctrlProps/ctrlProp872.xml><?xml version="1.0" encoding="utf-8"?>
<formControlPr xmlns="http://schemas.microsoft.com/office/spreadsheetml/2009/9/main" objectType="CheckBox" fmlaLink="$AL$23" lockText="1"/>
</file>

<file path=xl/ctrlProps/ctrlProp873.xml><?xml version="1.0" encoding="utf-8"?>
<formControlPr xmlns="http://schemas.microsoft.com/office/spreadsheetml/2009/9/main" objectType="CheckBox" fmlaLink="$AL$22" lockText="1"/>
</file>

<file path=xl/ctrlProps/ctrlProp874.xml><?xml version="1.0" encoding="utf-8"?>
<formControlPr xmlns="http://schemas.microsoft.com/office/spreadsheetml/2009/9/main" objectType="CheckBox" fmlaLink="$AL$21" lockText="1"/>
</file>

<file path=xl/ctrlProps/ctrlProp875.xml><?xml version="1.0" encoding="utf-8"?>
<formControlPr xmlns="http://schemas.microsoft.com/office/spreadsheetml/2009/9/main" objectType="CheckBox" fmlaLink="$AL$20" lockText="1"/>
</file>

<file path=xl/ctrlProps/ctrlProp876.xml><?xml version="1.0" encoding="utf-8"?>
<formControlPr xmlns="http://schemas.microsoft.com/office/spreadsheetml/2009/9/main" objectType="CheckBox" fmlaLink="$AL$19" lockText="1"/>
</file>

<file path=xl/ctrlProps/ctrlProp877.xml><?xml version="1.0" encoding="utf-8"?>
<formControlPr xmlns="http://schemas.microsoft.com/office/spreadsheetml/2009/9/main" objectType="CheckBox" fmlaLink="$AL$18" lockText="1"/>
</file>

<file path=xl/ctrlProps/ctrlProp878.xml><?xml version="1.0" encoding="utf-8"?>
<formControlPr xmlns="http://schemas.microsoft.com/office/spreadsheetml/2009/9/main" objectType="CheckBox" fmlaLink="$AL$17" lockText="1"/>
</file>

<file path=xl/ctrlProps/ctrlProp879.xml><?xml version="1.0" encoding="utf-8"?>
<formControlPr xmlns="http://schemas.microsoft.com/office/spreadsheetml/2009/9/main" objectType="CheckBox" fmlaLink="$AL$16" lockText="1"/>
</file>

<file path=xl/ctrlProps/ctrlProp880.xml><?xml version="1.0" encoding="utf-8"?>
<formControlPr xmlns="http://schemas.microsoft.com/office/spreadsheetml/2009/9/main" objectType="CheckBox" fmlaLink="$AL$15" lockText="1"/>
</file>

<file path=xl/ctrlProps/ctrlProp881.xml><?xml version="1.0" encoding="utf-8"?>
<formControlPr xmlns="http://schemas.microsoft.com/office/spreadsheetml/2009/9/main" objectType="CheckBox" fmlaLink="$AL$14" lockText="1"/>
</file>

<file path=xl/ctrlProps/ctrlProp882.xml><?xml version="1.0" encoding="utf-8"?>
<formControlPr xmlns="http://schemas.microsoft.com/office/spreadsheetml/2009/9/main" objectType="CheckBox" fmlaLink="$AL$13" lockText="1"/>
</file>

<file path=xl/ctrlProps/ctrlProp883.xml><?xml version="1.0" encoding="utf-8"?>
<formControlPr xmlns="http://schemas.microsoft.com/office/spreadsheetml/2009/9/main" objectType="CheckBox" fmlaLink="$AL$12" lockText="1"/>
</file>

<file path=xl/ctrlProps/ctrlProp884.xml><?xml version="1.0" encoding="utf-8"?>
<formControlPr xmlns="http://schemas.microsoft.com/office/spreadsheetml/2009/9/main" objectType="CheckBox" fmlaLink="$AL$11" lockText="1"/>
</file>

<file path=xl/ctrlProps/ctrlProp885.xml><?xml version="1.0" encoding="utf-8"?>
<formControlPr xmlns="http://schemas.microsoft.com/office/spreadsheetml/2009/9/main" objectType="CheckBox" fmlaLink="$AL$10" lockText="1"/>
</file>

<file path=xl/ctrlProps/ctrlProp886.xml><?xml version="1.0" encoding="utf-8"?>
<formControlPr xmlns="http://schemas.microsoft.com/office/spreadsheetml/2009/9/main" objectType="CheckBox" fmlaLink="$AL$9" lockText="1"/>
</file>

<file path=xl/ctrlProps/ctrlProp887.xml><?xml version="1.0" encoding="utf-8"?>
<formControlPr xmlns="http://schemas.microsoft.com/office/spreadsheetml/2009/9/main" objectType="CheckBox" fmlaLink="$AL$8" lockText="1"/>
</file>

<file path=xl/ctrlProps/ctrlProp888.xml><?xml version="1.0" encoding="utf-8"?>
<formControlPr xmlns="http://schemas.microsoft.com/office/spreadsheetml/2009/9/main" objectType="CheckBox" fmlaLink="$AL$7" lockText="1"/>
</file>

<file path=xl/ctrlProps/ctrlProp889.xml><?xml version="1.0" encoding="utf-8"?>
<formControlPr xmlns="http://schemas.microsoft.com/office/spreadsheetml/2009/9/main" objectType="CheckBox" fmlaLink="$AL$6" lockText="1"/>
</file>

<file path=xl/ctrlProps/ctrlProp890.xml><?xml version="1.0" encoding="utf-8"?>
<formControlPr xmlns="http://schemas.microsoft.com/office/spreadsheetml/2009/9/main" objectType="CheckBox" fmlaLink="$AL$5" lockText="1"/>
</file>

<file path=xl/ctrlProps/ctrlProp891.xml><?xml version="1.0" encoding="utf-8"?>
<formControlPr xmlns="http://schemas.microsoft.com/office/spreadsheetml/2009/9/main" objectType="CheckBox" fmlaLink="$AL$4" lockText="1"/>
</file>

<file path=xl/ctrlProps/ctrlProp892.xml><?xml version="1.0" encoding="utf-8"?>
<formControlPr xmlns="http://schemas.microsoft.com/office/spreadsheetml/2009/9/main" objectType="CheckBox" fmlaLink="$A$36" lockText="1"/>
</file>

<file path=xl/ctrlProps/ctrlProp893.xml><?xml version="1.0" encoding="utf-8"?>
<formControlPr xmlns="http://schemas.microsoft.com/office/spreadsheetml/2009/9/main" objectType="CheckBox" fmlaLink="$A$35" lockText="1"/>
</file>

<file path=xl/ctrlProps/ctrlProp894.xml><?xml version="1.0" encoding="utf-8"?>
<formControlPr xmlns="http://schemas.microsoft.com/office/spreadsheetml/2009/9/main" objectType="CheckBox" fmlaLink="$A$34" lockText="1"/>
</file>

<file path=xl/ctrlProps/ctrlProp895.xml><?xml version="1.0" encoding="utf-8"?>
<formControlPr xmlns="http://schemas.microsoft.com/office/spreadsheetml/2009/9/main" objectType="CheckBox" fmlaLink="$A$33" lockText="1"/>
</file>

<file path=xl/ctrlProps/ctrlProp896.xml><?xml version="1.0" encoding="utf-8"?>
<formControlPr xmlns="http://schemas.microsoft.com/office/spreadsheetml/2009/9/main" objectType="CheckBox" fmlaLink="$A$32" lockText="1"/>
</file>

<file path=xl/ctrlProps/ctrlProp897.xml><?xml version="1.0" encoding="utf-8"?>
<formControlPr xmlns="http://schemas.microsoft.com/office/spreadsheetml/2009/9/main" objectType="CheckBox" fmlaLink="$A$31" lockText="1"/>
</file>

<file path=xl/ctrlProps/ctrlProp898.xml><?xml version="1.0" encoding="utf-8"?>
<formControlPr xmlns="http://schemas.microsoft.com/office/spreadsheetml/2009/9/main" objectType="CheckBox" fmlaLink="$A$30" lockText="1"/>
</file>

<file path=xl/ctrlProps/ctrlProp899.xml><?xml version="1.0" encoding="utf-8"?>
<formControlPr xmlns="http://schemas.microsoft.com/office/spreadsheetml/2009/9/main" objectType="CheckBox" fmlaLink="$A$29" lockText="1"/>
</file>

<file path=xl/ctrlProps/ctrlProp900.xml><?xml version="1.0" encoding="utf-8"?>
<formControlPr xmlns="http://schemas.microsoft.com/office/spreadsheetml/2009/9/main" objectType="CheckBox" fmlaLink="$A$28" lockText="1"/>
</file>

<file path=xl/ctrlProps/ctrlProp901.xml><?xml version="1.0" encoding="utf-8"?>
<formControlPr xmlns="http://schemas.microsoft.com/office/spreadsheetml/2009/9/main" objectType="CheckBox" fmlaLink="$A$27" lockText="1"/>
</file>

<file path=xl/ctrlProps/ctrlProp902.xml><?xml version="1.0" encoding="utf-8"?>
<formControlPr xmlns="http://schemas.microsoft.com/office/spreadsheetml/2009/9/main" objectType="CheckBox" fmlaLink="$A$26" lockText="1"/>
</file>

<file path=xl/ctrlProps/ctrlProp903.xml><?xml version="1.0" encoding="utf-8"?>
<formControlPr xmlns="http://schemas.microsoft.com/office/spreadsheetml/2009/9/main" objectType="CheckBox" fmlaLink="$A$25" lockText="1"/>
</file>

<file path=xl/ctrlProps/ctrlProp904.xml><?xml version="1.0" encoding="utf-8"?>
<formControlPr xmlns="http://schemas.microsoft.com/office/spreadsheetml/2009/9/main" objectType="CheckBox" fmlaLink="$A$24" lockText="1"/>
</file>

<file path=xl/ctrlProps/ctrlProp905.xml><?xml version="1.0" encoding="utf-8"?>
<formControlPr xmlns="http://schemas.microsoft.com/office/spreadsheetml/2009/9/main" objectType="CheckBox" fmlaLink="$A$23" lockText="1"/>
</file>

<file path=xl/ctrlProps/ctrlProp906.xml><?xml version="1.0" encoding="utf-8"?>
<formControlPr xmlns="http://schemas.microsoft.com/office/spreadsheetml/2009/9/main" objectType="CheckBox" fmlaLink="$A$22" lockText="1"/>
</file>

<file path=xl/ctrlProps/ctrlProp907.xml><?xml version="1.0" encoding="utf-8"?>
<formControlPr xmlns="http://schemas.microsoft.com/office/spreadsheetml/2009/9/main" objectType="CheckBox" fmlaLink="$A$21" lockText="1"/>
</file>

<file path=xl/ctrlProps/ctrlProp908.xml><?xml version="1.0" encoding="utf-8"?>
<formControlPr xmlns="http://schemas.microsoft.com/office/spreadsheetml/2009/9/main" objectType="CheckBox" fmlaLink="$A$20" lockText="1"/>
</file>

<file path=xl/ctrlProps/ctrlProp909.xml><?xml version="1.0" encoding="utf-8"?>
<formControlPr xmlns="http://schemas.microsoft.com/office/spreadsheetml/2009/9/main" objectType="CheckBox" fmlaLink="$A$19" lockText="1"/>
</file>

<file path=xl/ctrlProps/ctrlProp910.xml><?xml version="1.0" encoding="utf-8"?>
<formControlPr xmlns="http://schemas.microsoft.com/office/spreadsheetml/2009/9/main" objectType="CheckBox" fmlaLink="$A$18" lockText="1"/>
</file>

<file path=xl/ctrlProps/ctrlProp911.xml><?xml version="1.0" encoding="utf-8"?>
<formControlPr xmlns="http://schemas.microsoft.com/office/spreadsheetml/2009/9/main" objectType="CheckBox" fmlaLink="$A$17" lockText="1"/>
</file>

<file path=xl/ctrlProps/ctrlProp912.xml><?xml version="1.0" encoding="utf-8"?>
<formControlPr xmlns="http://schemas.microsoft.com/office/spreadsheetml/2009/9/main" objectType="CheckBox" fmlaLink="$A$16" lockText="1"/>
</file>

<file path=xl/ctrlProps/ctrlProp913.xml><?xml version="1.0" encoding="utf-8"?>
<formControlPr xmlns="http://schemas.microsoft.com/office/spreadsheetml/2009/9/main" objectType="CheckBox" fmlaLink="$A$15" lockText="1"/>
</file>

<file path=xl/ctrlProps/ctrlProp914.xml><?xml version="1.0" encoding="utf-8"?>
<formControlPr xmlns="http://schemas.microsoft.com/office/spreadsheetml/2009/9/main" objectType="CheckBox" fmlaLink="$A$14" lockText="1"/>
</file>

<file path=xl/ctrlProps/ctrlProp915.xml><?xml version="1.0" encoding="utf-8"?>
<formControlPr xmlns="http://schemas.microsoft.com/office/spreadsheetml/2009/9/main" objectType="CheckBox" fmlaLink="$A$13" lockText="1"/>
</file>

<file path=xl/ctrlProps/ctrlProp916.xml><?xml version="1.0" encoding="utf-8"?>
<formControlPr xmlns="http://schemas.microsoft.com/office/spreadsheetml/2009/9/main" objectType="CheckBox" fmlaLink="$A$12" lockText="1"/>
</file>

<file path=xl/ctrlProps/ctrlProp917.xml><?xml version="1.0" encoding="utf-8"?>
<formControlPr xmlns="http://schemas.microsoft.com/office/spreadsheetml/2009/9/main" objectType="CheckBox" fmlaLink="$A$11" lockText="1"/>
</file>

<file path=xl/ctrlProps/ctrlProp918.xml><?xml version="1.0" encoding="utf-8"?>
<formControlPr xmlns="http://schemas.microsoft.com/office/spreadsheetml/2009/9/main" objectType="CheckBox" fmlaLink="$A$10" lockText="1"/>
</file>

<file path=xl/ctrlProps/ctrlProp919.xml><?xml version="1.0" encoding="utf-8"?>
<formControlPr xmlns="http://schemas.microsoft.com/office/spreadsheetml/2009/9/main" objectType="CheckBox" fmlaLink="$A$9" lockText="1"/>
</file>

<file path=xl/ctrlProps/ctrlProp920.xml><?xml version="1.0" encoding="utf-8"?>
<formControlPr xmlns="http://schemas.microsoft.com/office/spreadsheetml/2009/9/main" objectType="CheckBox" fmlaLink="$A$8" lockText="1"/>
</file>

<file path=xl/ctrlProps/ctrlProp921.xml><?xml version="1.0" encoding="utf-8"?>
<formControlPr xmlns="http://schemas.microsoft.com/office/spreadsheetml/2009/9/main" objectType="CheckBox" fmlaLink="$A$7" lockText="1"/>
</file>

<file path=xl/ctrlProps/ctrlProp922.xml><?xml version="1.0" encoding="utf-8"?>
<formControlPr xmlns="http://schemas.microsoft.com/office/spreadsheetml/2009/9/main" objectType="CheckBox" fmlaLink="$A$6" lockText="1"/>
</file>

<file path=xl/ctrlProps/ctrlProp923.xml><?xml version="1.0" encoding="utf-8"?>
<formControlPr xmlns="http://schemas.microsoft.com/office/spreadsheetml/2009/9/main" objectType="CheckBox" fmlaLink="$A$5" lockText="1"/>
</file>

<file path=xl/ctrlProps/ctrlProp924.xml><?xml version="1.0" encoding="utf-8"?>
<formControlPr xmlns="http://schemas.microsoft.com/office/spreadsheetml/2009/9/main" objectType="CheckBox" fmlaLink="$A$4" lockText="1"/>
</file>

<file path=xl/ctrlProps/ctrlProp925.xml><?xml version="1.0" encoding="utf-8"?>
<formControlPr xmlns="http://schemas.microsoft.com/office/spreadsheetml/2009/9/main" objectType="CheckBox" fmlaLink="$AO$36" lockText="1"/>
</file>

<file path=xl/ctrlProps/ctrlProp926.xml><?xml version="1.0" encoding="utf-8"?>
<formControlPr xmlns="http://schemas.microsoft.com/office/spreadsheetml/2009/9/main" objectType="CheckBox" fmlaLink="$AO$35" lockText="1"/>
</file>

<file path=xl/ctrlProps/ctrlProp927.xml><?xml version="1.0" encoding="utf-8"?>
<formControlPr xmlns="http://schemas.microsoft.com/office/spreadsheetml/2009/9/main" objectType="CheckBox" fmlaLink="$AO$34" lockText="1"/>
</file>

<file path=xl/ctrlProps/ctrlProp928.xml><?xml version="1.0" encoding="utf-8"?>
<formControlPr xmlns="http://schemas.microsoft.com/office/spreadsheetml/2009/9/main" objectType="CheckBox" fmlaLink="$AO$33" lockText="1"/>
</file>

<file path=xl/ctrlProps/ctrlProp929.xml><?xml version="1.0" encoding="utf-8"?>
<formControlPr xmlns="http://schemas.microsoft.com/office/spreadsheetml/2009/9/main" objectType="CheckBox" fmlaLink="$AO$32" lockText="1"/>
</file>

<file path=xl/ctrlProps/ctrlProp930.xml><?xml version="1.0" encoding="utf-8"?>
<formControlPr xmlns="http://schemas.microsoft.com/office/spreadsheetml/2009/9/main" objectType="CheckBox" fmlaLink="$AO$31" lockText="1"/>
</file>

<file path=xl/ctrlProps/ctrlProp931.xml><?xml version="1.0" encoding="utf-8"?>
<formControlPr xmlns="http://schemas.microsoft.com/office/spreadsheetml/2009/9/main" objectType="CheckBox" fmlaLink="$AO$30" lockText="1"/>
</file>

<file path=xl/ctrlProps/ctrlProp932.xml><?xml version="1.0" encoding="utf-8"?>
<formControlPr xmlns="http://schemas.microsoft.com/office/spreadsheetml/2009/9/main" objectType="CheckBox" fmlaLink="$AO$29" lockText="1"/>
</file>

<file path=xl/ctrlProps/ctrlProp933.xml><?xml version="1.0" encoding="utf-8"?>
<formControlPr xmlns="http://schemas.microsoft.com/office/spreadsheetml/2009/9/main" objectType="CheckBox" fmlaLink="$AO$28" lockText="1"/>
</file>

<file path=xl/ctrlProps/ctrlProp934.xml><?xml version="1.0" encoding="utf-8"?>
<formControlPr xmlns="http://schemas.microsoft.com/office/spreadsheetml/2009/9/main" objectType="CheckBox" fmlaLink="$AO$27" lockText="1"/>
</file>

<file path=xl/ctrlProps/ctrlProp935.xml><?xml version="1.0" encoding="utf-8"?>
<formControlPr xmlns="http://schemas.microsoft.com/office/spreadsheetml/2009/9/main" objectType="CheckBox" fmlaLink="$AO$26" lockText="1"/>
</file>

<file path=xl/ctrlProps/ctrlProp936.xml><?xml version="1.0" encoding="utf-8"?>
<formControlPr xmlns="http://schemas.microsoft.com/office/spreadsheetml/2009/9/main" objectType="CheckBox" fmlaLink="$AO$25" lockText="1"/>
</file>

<file path=xl/ctrlProps/ctrlProp937.xml><?xml version="1.0" encoding="utf-8"?>
<formControlPr xmlns="http://schemas.microsoft.com/office/spreadsheetml/2009/9/main" objectType="CheckBox" fmlaLink="$AO$24" lockText="1"/>
</file>

<file path=xl/ctrlProps/ctrlProp938.xml><?xml version="1.0" encoding="utf-8"?>
<formControlPr xmlns="http://schemas.microsoft.com/office/spreadsheetml/2009/9/main" objectType="CheckBox" fmlaLink="$AO$23" lockText="1"/>
</file>

<file path=xl/ctrlProps/ctrlProp939.xml><?xml version="1.0" encoding="utf-8"?>
<formControlPr xmlns="http://schemas.microsoft.com/office/spreadsheetml/2009/9/main" objectType="CheckBox" fmlaLink="$AO$22" lockText="1"/>
</file>

<file path=xl/ctrlProps/ctrlProp940.xml><?xml version="1.0" encoding="utf-8"?>
<formControlPr xmlns="http://schemas.microsoft.com/office/spreadsheetml/2009/9/main" objectType="CheckBox" fmlaLink="$AO$21" lockText="1"/>
</file>

<file path=xl/ctrlProps/ctrlProp941.xml><?xml version="1.0" encoding="utf-8"?>
<formControlPr xmlns="http://schemas.microsoft.com/office/spreadsheetml/2009/9/main" objectType="CheckBox" fmlaLink="$AO$20" lockText="1"/>
</file>

<file path=xl/ctrlProps/ctrlProp942.xml><?xml version="1.0" encoding="utf-8"?>
<formControlPr xmlns="http://schemas.microsoft.com/office/spreadsheetml/2009/9/main" objectType="CheckBox" fmlaLink="$AO$19" lockText="1"/>
</file>

<file path=xl/ctrlProps/ctrlProp943.xml><?xml version="1.0" encoding="utf-8"?>
<formControlPr xmlns="http://schemas.microsoft.com/office/spreadsheetml/2009/9/main" objectType="CheckBox" fmlaLink="$AO$18" lockText="1"/>
</file>

<file path=xl/ctrlProps/ctrlProp944.xml><?xml version="1.0" encoding="utf-8"?>
<formControlPr xmlns="http://schemas.microsoft.com/office/spreadsheetml/2009/9/main" objectType="CheckBox" fmlaLink="$AO$17" lockText="1"/>
</file>

<file path=xl/ctrlProps/ctrlProp945.xml><?xml version="1.0" encoding="utf-8"?>
<formControlPr xmlns="http://schemas.microsoft.com/office/spreadsheetml/2009/9/main" objectType="CheckBox" fmlaLink="$AO$16" lockText="1"/>
</file>

<file path=xl/ctrlProps/ctrlProp946.xml><?xml version="1.0" encoding="utf-8"?>
<formControlPr xmlns="http://schemas.microsoft.com/office/spreadsheetml/2009/9/main" objectType="CheckBox" fmlaLink="$AO$15" lockText="1"/>
</file>

<file path=xl/ctrlProps/ctrlProp947.xml><?xml version="1.0" encoding="utf-8"?>
<formControlPr xmlns="http://schemas.microsoft.com/office/spreadsheetml/2009/9/main" objectType="CheckBox" fmlaLink="$AO$14" lockText="1"/>
</file>

<file path=xl/ctrlProps/ctrlProp948.xml><?xml version="1.0" encoding="utf-8"?>
<formControlPr xmlns="http://schemas.microsoft.com/office/spreadsheetml/2009/9/main" objectType="CheckBox" fmlaLink="$AO$13" lockText="1"/>
</file>

<file path=xl/ctrlProps/ctrlProp949.xml><?xml version="1.0" encoding="utf-8"?>
<formControlPr xmlns="http://schemas.microsoft.com/office/spreadsheetml/2009/9/main" objectType="CheckBox" fmlaLink="$AO$12" lockText="1"/>
</file>

<file path=xl/ctrlProps/ctrlProp950.xml><?xml version="1.0" encoding="utf-8"?>
<formControlPr xmlns="http://schemas.microsoft.com/office/spreadsheetml/2009/9/main" objectType="CheckBox" fmlaLink="$AO$11" lockText="1"/>
</file>

<file path=xl/ctrlProps/ctrlProp951.xml><?xml version="1.0" encoding="utf-8"?>
<formControlPr xmlns="http://schemas.microsoft.com/office/spreadsheetml/2009/9/main" objectType="CheckBox" fmlaLink="$AO$10" lockText="1"/>
</file>

<file path=xl/ctrlProps/ctrlProp952.xml><?xml version="1.0" encoding="utf-8"?>
<formControlPr xmlns="http://schemas.microsoft.com/office/spreadsheetml/2009/9/main" objectType="CheckBox" fmlaLink="$AO$9" lockText="1"/>
</file>

<file path=xl/ctrlProps/ctrlProp953.xml><?xml version="1.0" encoding="utf-8"?>
<formControlPr xmlns="http://schemas.microsoft.com/office/spreadsheetml/2009/9/main" objectType="CheckBox" fmlaLink="$AO$8" lockText="1"/>
</file>

<file path=xl/ctrlProps/ctrlProp954.xml><?xml version="1.0" encoding="utf-8"?>
<formControlPr xmlns="http://schemas.microsoft.com/office/spreadsheetml/2009/9/main" objectType="CheckBox" fmlaLink="$AO$7" lockText="1"/>
</file>

<file path=xl/ctrlProps/ctrlProp955.xml><?xml version="1.0" encoding="utf-8"?>
<formControlPr xmlns="http://schemas.microsoft.com/office/spreadsheetml/2009/9/main" objectType="CheckBox" fmlaLink="$AO$6" lockText="1"/>
</file>

<file path=xl/ctrlProps/ctrlProp956.xml><?xml version="1.0" encoding="utf-8"?>
<formControlPr xmlns="http://schemas.microsoft.com/office/spreadsheetml/2009/9/main" objectType="CheckBox" fmlaLink="$AO$5" lockText="1"/>
</file>

<file path=xl/ctrlProps/ctrlProp957.xml><?xml version="1.0" encoding="utf-8"?>
<formControlPr xmlns="http://schemas.microsoft.com/office/spreadsheetml/2009/9/main" objectType="CheckBox" fmlaLink="$AO$4" lockText="1"/>
</file>

<file path=xl/ctrlProps/ctrlProp958.xml><?xml version="1.0" encoding="utf-8"?>
<formControlPr xmlns="http://schemas.microsoft.com/office/spreadsheetml/2009/9/main" objectType="CheckBox" fmlaLink="$AR$36" lockText="1"/>
</file>

<file path=xl/ctrlProps/ctrlProp959.xml><?xml version="1.0" encoding="utf-8"?>
<formControlPr xmlns="http://schemas.microsoft.com/office/spreadsheetml/2009/9/main" objectType="CheckBox" fmlaLink="$AR$35" lockText="1"/>
</file>

<file path=xl/ctrlProps/ctrlProp960.xml><?xml version="1.0" encoding="utf-8"?>
<formControlPr xmlns="http://schemas.microsoft.com/office/spreadsheetml/2009/9/main" objectType="CheckBox" fmlaLink="$AR$34" lockText="1"/>
</file>

<file path=xl/ctrlProps/ctrlProp961.xml><?xml version="1.0" encoding="utf-8"?>
<formControlPr xmlns="http://schemas.microsoft.com/office/spreadsheetml/2009/9/main" objectType="CheckBox" fmlaLink="$AR$33" lockText="1"/>
</file>

<file path=xl/ctrlProps/ctrlProp962.xml><?xml version="1.0" encoding="utf-8"?>
<formControlPr xmlns="http://schemas.microsoft.com/office/spreadsheetml/2009/9/main" objectType="CheckBox" fmlaLink="$AR$32" lockText="1"/>
</file>

<file path=xl/ctrlProps/ctrlProp963.xml><?xml version="1.0" encoding="utf-8"?>
<formControlPr xmlns="http://schemas.microsoft.com/office/spreadsheetml/2009/9/main" objectType="CheckBox" fmlaLink="$AR$31" lockText="1"/>
</file>

<file path=xl/ctrlProps/ctrlProp964.xml><?xml version="1.0" encoding="utf-8"?>
<formControlPr xmlns="http://schemas.microsoft.com/office/spreadsheetml/2009/9/main" objectType="CheckBox" fmlaLink="$AR$30" lockText="1"/>
</file>

<file path=xl/ctrlProps/ctrlProp965.xml><?xml version="1.0" encoding="utf-8"?>
<formControlPr xmlns="http://schemas.microsoft.com/office/spreadsheetml/2009/9/main" objectType="CheckBox" fmlaLink="$AR$29" lockText="1"/>
</file>

<file path=xl/ctrlProps/ctrlProp966.xml><?xml version="1.0" encoding="utf-8"?>
<formControlPr xmlns="http://schemas.microsoft.com/office/spreadsheetml/2009/9/main" objectType="CheckBox" fmlaLink="$AR$28" lockText="1"/>
</file>

<file path=xl/ctrlProps/ctrlProp967.xml><?xml version="1.0" encoding="utf-8"?>
<formControlPr xmlns="http://schemas.microsoft.com/office/spreadsheetml/2009/9/main" objectType="CheckBox" fmlaLink="$AR$27" lockText="1"/>
</file>

<file path=xl/ctrlProps/ctrlProp968.xml><?xml version="1.0" encoding="utf-8"?>
<formControlPr xmlns="http://schemas.microsoft.com/office/spreadsheetml/2009/9/main" objectType="CheckBox" fmlaLink="$AR$26" lockText="1"/>
</file>

<file path=xl/ctrlProps/ctrlProp969.xml><?xml version="1.0" encoding="utf-8"?>
<formControlPr xmlns="http://schemas.microsoft.com/office/spreadsheetml/2009/9/main" objectType="CheckBox" fmlaLink="$AR$25" lockText="1"/>
</file>

<file path=xl/ctrlProps/ctrlProp970.xml><?xml version="1.0" encoding="utf-8"?>
<formControlPr xmlns="http://schemas.microsoft.com/office/spreadsheetml/2009/9/main" objectType="CheckBox" fmlaLink="$AR$24" lockText="1"/>
</file>

<file path=xl/ctrlProps/ctrlProp971.xml><?xml version="1.0" encoding="utf-8"?>
<formControlPr xmlns="http://schemas.microsoft.com/office/spreadsheetml/2009/9/main" objectType="CheckBox" fmlaLink="$AR$23" lockText="1"/>
</file>

<file path=xl/ctrlProps/ctrlProp972.xml><?xml version="1.0" encoding="utf-8"?>
<formControlPr xmlns="http://schemas.microsoft.com/office/spreadsheetml/2009/9/main" objectType="CheckBox" fmlaLink="$AR$22" lockText="1"/>
</file>

<file path=xl/ctrlProps/ctrlProp973.xml><?xml version="1.0" encoding="utf-8"?>
<formControlPr xmlns="http://schemas.microsoft.com/office/spreadsheetml/2009/9/main" objectType="CheckBox" fmlaLink="$AR$21" lockText="1"/>
</file>

<file path=xl/ctrlProps/ctrlProp974.xml><?xml version="1.0" encoding="utf-8"?>
<formControlPr xmlns="http://schemas.microsoft.com/office/spreadsheetml/2009/9/main" objectType="CheckBox" fmlaLink="$AR$20" lockText="1"/>
</file>

<file path=xl/ctrlProps/ctrlProp975.xml><?xml version="1.0" encoding="utf-8"?>
<formControlPr xmlns="http://schemas.microsoft.com/office/spreadsheetml/2009/9/main" objectType="CheckBox" fmlaLink="$AR$19" lockText="1"/>
</file>

<file path=xl/ctrlProps/ctrlProp976.xml><?xml version="1.0" encoding="utf-8"?>
<formControlPr xmlns="http://schemas.microsoft.com/office/spreadsheetml/2009/9/main" objectType="CheckBox" fmlaLink="$AR$18" lockText="1"/>
</file>

<file path=xl/ctrlProps/ctrlProp977.xml><?xml version="1.0" encoding="utf-8"?>
<formControlPr xmlns="http://schemas.microsoft.com/office/spreadsheetml/2009/9/main" objectType="CheckBox" fmlaLink="$AR$17" lockText="1"/>
</file>

<file path=xl/ctrlProps/ctrlProp978.xml><?xml version="1.0" encoding="utf-8"?>
<formControlPr xmlns="http://schemas.microsoft.com/office/spreadsheetml/2009/9/main" objectType="CheckBox" fmlaLink="$AR$16" lockText="1"/>
</file>

<file path=xl/ctrlProps/ctrlProp979.xml><?xml version="1.0" encoding="utf-8"?>
<formControlPr xmlns="http://schemas.microsoft.com/office/spreadsheetml/2009/9/main" objectType="CheckBox" fmlaLink="$AR$15" lockText="1"/>
</file>

<file path=xl/ctrlProps/ctrlProp980.xml><?xml version="1.0" encoding="utf-8"?>
<formControlPr xmlns="http://schemas.microsoft.com/office/spreadsheetml/2009/9/main" objectType="CheckBox" fmlaLink="$AR$14" lockText="1"/>
</file>

<file path=xl/ctrlProps/ctrlProp981.xml><?xml version="1.0" encoding="utf-8"?>
<formControlPr xmlns="http://schemas.microsoft.com/office/spreadsheetml/2009/9/main" objectType="CheckBox" fmlaLink="$AR$13" lockText="1"/>
</file>

<file path=xl/ctrlProps/ctrlProp982.xml><?xml version="1.0" encoding="utf-8"?>
<formControlPr xmlns="http://schemas.microsoft.com/office/spreadsheetml/2009/9/main" objectType="CheckBox" fmlaLink="$AR$12" lockText="1"/>
</file>

<file path=xl/ctrlProps/ctrlProp983.xml><?xml version="1.0" encoding="utf-8"?>
<formControlPr xmlns="http://schemas.microsoft.com/office/spreadsheetml/2009/9/main" objectType="CheckBox" fmlaLink="$AR$11" lockText="1"/>
</file>

<file path=xl/ctrlProps/ctrlProp984.xml><?xml version="1.0" encoding="utf-8"?>
<formControlPr xmlns="http://schemas.microsoft.com/office/spreadsheetml/2009/9/main" objectType="CheckBox" fmlaLink="$AR$10" lockText="1"/>
</file>

<file path=xl/ctrlProps/ctrlProp985.xml><?xml version="1.0" encoding="utf-8"?>
<formControlPr xmlns="http://schemas.microsoft.com/office/spreadsheetml/2009/9/main" objectType="CheckBox" fmlaLink="$AR$9" lockText="1"/>
</file>

<file path=xl/ctrlProps/ctrlProp986.xml><?xml version="1.0" encoding="utf-8"?>
<formControlPr xmlns="http://schemas.microsoft.com/office/spreadsheetml/2009/9/main" objectType="CheckBox" fmlaLink="$AR$8" lockText="1"/>
</file>

<file path=xl/ctrlProps/ctrlProp987.xml><?xml version="1.0" encoding="utf-8"?>
<formControlPr xmlns="http://schemas.microsoft.com/office/spreadsheetml/2009/9/main" objectType="CheckBox" fmlaLink="$AR$7" lockText="1"/>
</file>

<file path=xl/ctrlProps/ctrlProp988.xml><?xml version="1.0" encoding="utf-8"?>
<formControlPr xmlns="http://schemas.microsoft.com/office/spreadsheetml/2009/9/main" objectType="CheckBox" fmlaLink="$AR$6" lockText="1"/>
</file>

<file path=xl/ctrlProps/ctrlProp989.xml><?xml version="1.0" encoding="utf-8"?>
<formControlPr xmlns="http://schemas.microsoft.com/office/spreadsheetml/2009/9/main" objectType="CheckBox" fmlaLink="$AR$5" lockText="1"/>
</file>

<file path=xl/ctrlProps/ctrlProp990.xml><?xml version="1.0" encoding="utf-8"?>
<formControlPr xmlns="http://schemas.microsoft.com/office/spreadsheetml/2009/9/main" objectType="CheckBox" fmlaLink="$AR$4" lockText="1"/>
</file>

<file path=xl/ctrlProps/ctrlProp991.xml><?xml version="1.0" encoding="utf-8"?>
<formControlPr xmlns="http://schemas.microsoft.com/office/spreadsheetml/2009/9/main" objectType="CheckBox" fmlaLink="$AL$36" lockText="1"/>
</file>

<file path=xl/ctrlProps/ctrlProp992.xml><?xml version="1.0" encoding="utf-8"?>
<formControlPr xmlns="http://schemas.microsoft.com/office/spreadsheetml/2009/9/main" objectType="CheckBox" fmlaLink="$AL$35" lockText="1"/>
</file>

<file path=xl/ctrlProps/ctrlProp993.xml><?xml version="1.0" encoding="utf-8"?>
<formControlPr xmlns="http://schemas.microsoft.com/office/spreadsheetml/2009/9/main" objectType="CheckBox" fmlaLink="$AL$34" lockText="1"/>
</file>

<file path=xl/ctrlProps/ctrlProp994.xml><?xml version="1.0" encoding="utf-8"?>
<formControlPr xmlns="http://schemas.microsoft.com/office/spreadsheetml/2009/9/main" objectType="CheckBox" fmlaLink="$AL$33" lockText="1"/>
</file>

<file path=xl/ctrlProps/ctrlProp995.xml><?xml version="1.0" encoding="utf-8"?>
<formControlPr xmlns="http://schemas.microsoft.com/office/spreadsheetml/2009/9/main" objectType="CheckBox" fmlaLink="$AL$32" lockText="1"/>
</file>

<file path=xl/ctrlProps/ctrlProp996.xml><?xml version="1.0" encoding="utf-8"?>
<formControlPr xmlns="http://schemas.microsoft.com/office/spreadsheetml/2009/9/main" objectType="CheckBox" fmlaLink="$AL$31" lockText="1"/>
</file>

<file path=xl/ctrlProps/ctrlProp997.xml><?xml version="1.0" encoding="utf-8"?>
<formControlPr xmlns="http://schemas.microsoft.com/office/spreadsheetml/2009/9/main" objectType="CheckBox" fmlaLink="$AL$30" lockText="1"/>
</file>

<file path=xl/ctrlProps/ctrlProp998.xml><?xml version="1.0" encoding="utf-8"?>
<formControlPr xmlns="http://schemas.microsoft.com/office/spreadsheetml/2009/9/main" objectType="CheckBox" fmlaLink="$AL$29" lockText="1"/>
</file>

<file path=xl/ctrlProps/ctrlProp999.xml><?xml version="1.0" encoding="utf-8"?>
<formControlPr xmlns="http://schemas.microsoft.com/office/spreadsheetml/2009/9/main" objectType="CheckBox" fmlaLink="$AL$28" lockText="1"/>
</file>

<file path=xl/ctrlProps/ctrlProp1000.xml><?xml version="1.0" encoding="utf-8"?>
<formControlPr xmlns="http://schemas.microsoft.com/office/spreadsheetml/2009/9/main" objectType="CheckBox" fmlaLink="$AL$27" lockText="1"/>
</file>

<file path=xl/ctrlProps/ctrlProp1001.xml><?xml version="1.0" encoding="utf-8"?>
<formControlPr xmlns="http://schemas.microsoft.com/office/spreadsheetml/2009/9/main" objectType="CheckBox" fmlaLink="$AL$26" lockText="1"/>
</file>

<file path=xl/ctrlProps/ctrlProp1002.xml><?xml version="1.0" encoding="utf-8"?>
<formControlPr xmlns="http://schemas.microsoft.com/office/spreadsheetml/2009/9/main" objectType="CheckBox" fmlaLink="$AL$25" lockText="1"/>
</file>

<file path=xl/ctrlProps/ctrlProp1003.xml><?xml version="1.0" encoding="utf-8"?>
<formControlPr xmlns="http://schemas.microsoft.com/office/spreadsheetml/2009/9/main" objectType="CheckBox" fmlaLink="$AL$24" lockText="1"/>
</file>

<file path=xl/ctrlProps/ctrlProp1004.xml><?xml version="1.0" encoding="utf-8"?>
<formControlPr xmlns="http://schemas.microsoft.com/office/spreadsheetml/2009/9/main" objectType="CheckBox" fmlaLink="$AL$23" lockText="1"/>
</file>

<file path=xl/ctrlProps/ctrlProp1005.xml><?xml version="1.0" encoding="utf-8"?>
<formControlPr xmlns="http://schemas.microsoft.com/office/spreadsheetml/2009/9/main" objectType="CheckBox" fmlaLink="$AL$22" lockText="1"/>
</file>

<file path=xl/ctrlProps/ctrlProp1006.xml><?xml version="1.0" encoding="utf-8"?>
<formControlPr xmlns="http://schemas.microsoft.com/office/spreadsheetml/2009/9/main" objectType="CheckBox" fmlaLink="$AL$21" lockText="1"/>
</file>

<file path=xl/ctrlProps/ctrlProp1007.xml><?xml version="1.0" encoding="utf-8"?>
<formControlPr xmlns="http://schemas.microsoft.com/office/spreadsheetml/2009/9/main" objectType="CheckBox" fmlaLink="$AL$20" lockText="1"/>
</file>

<file path=xl/ctrlProps/ctrlProp1008.xml><?xml version="1.0" encoding="utf-8"?>
<formControlPr xmlns="http://schemas.microsoft.com/office/spreadsheetml/2009/9/main" objectType="CheckBox" fmlaLink="$AL$19" lockText="1"/>
</file>

<file path=xl/ctrlProps/ctrlProp1009.xml><?xml version="1.0" encoding="utf-8"?>
<formControlPr xmlns="http://schemas.microsoft.com/office/spreadsheetml/2009/9/main" objectType="CheckBox" fmlaLink="$AL$18" lockText="1"/>
</file>

<file path=xl/ctrlProps/ctrlProp1010.xml><?xml version="1.0" encoding="utf-8"?>
<formControlPr xmlns="http://schemas.microsoft.com/office/spreadsheetml/2009/9/main" objectType="CheckBox" fmlaLink="$AL$17" lockText="1"/>
</file>

<file path=xl/ctrlProps/ctrlProp1011.xml><?xml version="1.0" encoding="utf-8"?>
<formControlPr xmlns="http://schemas.microsoft.com/office/spreadsheetml/2009/9/main" objectType="CheckBox" fmlaLink="$AL$16" lockText="1"/>
</file>

<file path=xl/ctrlProps/ctrlProp1012.xml><?xml version="1.0" encoding="utf-8"?>
<formControlPr xmlns="http://schemas.microsoft.com/office/spreadsheetml/2009/9/main" objectType="CheckBox" fmlaLink="$AL$15" lockText="1"/>
</file>

<file path=xl/ctrlProps/ctrlProp1013.xml><?xml version="1.0" encoding="utf-8"?>
<formControlPr xmlns="http://schemas.microsoft.com/office/spreadsheetml/2009/9/main" objectType="CheckBox" fmlaLink="$AL$14" lockText="1"/>
</file>

<file path=xl/ctrlProps/ctrlProp1014.xml><?xml version="1.0" encoding="utf-8"?>
<formControlPr xmlns="http://schemas.microsoft.com/office/spreadsheetml/2009/9/main" objectType="CheckBox" fmlaLink="$AL$13" lockText="1"/>
</file>

<file path=xl/ctrlProps/ctrlProp1015.xml><?xml version="1.0" encoding="utf-8"?>
<formControlPr xmlns="http://schemas.microsoft.com/office/spreadsheetml/2009/9/main" objectType="CheckBox" fmlaLink="$AL$12" lockText="1"/>
</file>

<file path=xl/ctrlProps/ctrlProp1016.xml><?xml version="1.0" encoding="utf-8"?>
<formControlPr xmlns="http://schemas.microsoft.com/office/spreadsheetml/2009/9/main" objectType="CheckBox" fmlaLink="$AL$11" lockText="1"/>
</file>

<file path=xl/ctrlProps/ctrlProp1017.xml><?xml version="1.0" encoding="utf-8"?>
<formControlPr xmlns="http://schemas.microsoft.com/office/spreadsheetml/2009/9/main" objectType="CheckBox" fmlaLink="$AL$10" lockText="1"/>
</file>

<file path=xl/ctrlProps/ctrlProp1018.xml><?xml version="1.0" encoding="utf-8"?>
<formControlPr xmlns="http://schemas.microsoft.com/office/spreadsheetml/2009/9/main" objectType="CheckBox" fmlaLink="$AL$9" lockText="1"/>
</file>

<file path=xl/ctrlProps/ctrlProp1019.xml><?xml version="1.0" encoding="utf-8"?>
<formControlPr xmlns="http://schemas.microsoft.com/office/spreadsheetml/2009/9/main" objectType="CheckBox" fmlaLink="$AL$8" lockText="1"/>
</file>

<file path=xl/ctrlProps/ctrlProp1020.xml><?xml version="1.0" encoding="utf-8"?>
<formControlPr xmlns="http://schemas.microsoft.com/office/spreadsheetml/2009/9/main" objectType="CheckBox" fmlaLink="$AL$7" lockText="1"/>
</file>

<file path=xl/ctrlProps/ctrlProp1021.xml><?xml version="1.0" encoding="utf-8"?>
<formControlPr xmlns="http://schemas.microsoft.com/office/spreadsheetml/2009/9/main" objectType="CheckBox" fmlaLink="$AL$6" lockText="1"/>
</file>

<file path=xl/ctrlProps/ctrlProp1022.xml><?xml version="1.0" encoding="utf-8"?>
<formControlPr xmlns="http://schemas.microsoft.com/office/spreadsheetml/2009/9/main" objectType="CheckBox" fmlaLink="$AL$5" lockText="1"/>
</file>

<file path=xl/ctrlProps/ctrlProp1023.xml><?xml version="1.0" encoding="utf-8"?>
<formControlPr xmlns="http://schemas.microsoft.com/office/spreadsheetml/2009/9/main" objectType="CheckBox" fmlaLink="$AL$4" lockText="1"/>
</file>

<file path=xl/ctrlProps/ctrlProp1024.xml><?xml version="1.0" encoding="utf-8"?>
<formControlPr xmlns="http://schemas.microsoft.com/office/spreadsheetml/2009/9/main" objectType="CheckBox" fmlaLink="$A$36" lockText="1"/>
</file>

<file path=xl/ctrlProps/ctrlProp1025.xml><?xml version="1.0" encoding="utf-8"?>
<formControlPr xmlns="http://schemas.microsoft.com/office/spreadsheetml/2009/9/main" objectType="CheckBox" fmlaLink="$A$35" lockText="1"/>
</file>

<file path=xl/ctrlProps/ctrlProp1026.xml><?xml version="1.0" encoding="utf-8"?>
<formControlPr xmlns="http://schemas.microsoft.com/office/spreadsheetml/2009/9/main" objectType="CheckBox" fmlaLink="$A$34" lockText="1"/>
</file>

<file path=xl/ctrlProps/ctrlProp1027.xml><?xml version="1.0" encoding="utf-8"?>
<formControlPr xmlns="http://schemas.microsoft.com/office/spreadsheetml/2009/9/main" objectType="CheckBox" fmlaLink="$A$33" lockText="1"/>
</file>

<file path=xl/ctrlProps/ctrlProp1028.xml><?xml version="1.0" encoding="utf-8"?>
<formControlPr xmlns="http://schemas.microsoft.com/office/spreadsheetml/2009/9/main" objectType="CheckBox" fmlaLink="$A$32" lockText="1"/>
</file>

<file path=xl/ctrlProps/ctrlProp1029.xml><?xml version="1.0" encoding="utf-8"?>
<formControlPr xmlns="http://schemas.microsoft.com/office/spreadsheetml/2009/9/main" objectType="CheckBox" fmlaLink="$A$31" lockText="1"/>
</file>

<file path=xl/ctrlProps/ctrlProp1030.xml><?xml version="1.0" encoding="utf-8"?>
<formControlPr xmlns="http://schemas.microsoft.com/office/spreadsheetml/2009/9/main" objectType="CheckBox" fmlaLink="$A$30" lockText="1"/>
</file>

<file path=xl/ctrlProps/ctrlProp1031.xml><?xml version="1.0" encoding="utf-8"?>
<formControlPr xmlns="http://schemas.microsoft.com/office/spreadsheetml/2009/9/main" objectType="CheckBox" fmlaLink="$A$29" lockText="1"/>
</file>

<file path=xl/ctrlProps/ctrlProp1032.xml><?xml version="1.0" encoding="utf-8"?>
<formControlPr xmlns="http://schemas.microsoft.com/office/spreadsheetml/2009/9/main" objectType="CheckBox" fmlaLink="$A$28" lockText="1"/>
</file>

<file path=xl/ctrlProps/ctrlProp1033.xml><?xml version="1.0" encoding="utf-8"?>
<formControlPr xmlns="http://schemas.microsoft.com/office/spreadsheetml/2009/9/main" objectType="CheckBox" fmlaLink="$A$27" lockText="1"/>
</file>

<file path=xl/ctrlProps/ctrlProp1034.xml><?xml version="1.0" encoding="utf-8"?>
<formControlPr xmlns="http://schemas.microsoft.com/office/spreadsheetml/2009/9/main" objectType="CheckBox" fmlaLink="$A$26" lockText="1"/>
</file>

<file path=xl/ctrlProps/ctrlProp1035.xml><?xml version="1.0" encoding="utf-8"?>
<formControlPr xmlns="http://schemas.microsoft.com/office/spreadsheetml/2009/9/main" objectType="CheckBox" fmlaLink="$A$25" lockText="1"/>
</file>

<file path=xl/ctrlProps/ctrlProp1036.xml><?xml version="1.0" encoding="utf-8"?>
<formControlPr xmlns="http://schemas.microsoft.com/office/spreadsheetml/2009/9/main" objectType="CheckBox" fmlaLink="$A$24" lockText="1"/>
</file>

<file path=xl/ctrlProps/ctrlProp1037.xml><?xml version="1.0" encoding="utf-8"?>
<formControlPr xmlns="http://schemas.microsoft.com/office/spreadsheetml/2009/9/main" objectType="CheckBox" fmlaLink="$A$23" lockText="1"/>
</file>

<file path=xl/ctrlProps/ctrlProp1038.xml><?xml version="1.0" encoding="utf-8"?>
<formControlPr xmlns="http://schemas.microsoft.com/office/spreadsheetml/2009/9/main" objectType="CheckBox" fmlaLink="$A$22" lockText="1"/>
</file>

<file path=xl/ctrlProps/ctrlProp1039.xml><?xml version="1.0" encoding="utf-8"?>
<formControlPr xmlns="http://schemas.microsoft.com/office/spreadsheetml/2009/9/main" objectType="CheckBox" fmlaLink="$A$21" lockText="1"/>
</file>

<file path=xl/ctrlProps/ctrlProp1040.xml><?xml version="1.0" encoding="utf-8"?>
<formControlPr xmlns="http://schemas.microsoft.com/office/spreadsheetml/2009/9/main" objectType="CheckBox" fmlaLink="$A$20" lockText="1"/>
</file>

<file path=xl/ctrlProps/ctrlProp1041.xml><?xml version="1.0" encoding="utf-8"?>
<formControlPr xmlns="http://schemas.microsoft.com/office/spreadsheetml/2009/9/main" objectType="CheckBox" fmlaLink="$A$19" lockText="1"/>
</file>

<file path=xl/ctrlProps/ctrlProp1042.xml><?xml version="1.0" encoding="utf-8"?>
<formControlPr xmlns="http://schemas.microsoft.com/office/spreadsheetml/2009/9/main" objectType="CheckBox" fmlaLink="$A$18" lockText="1"/>
</file>

<file path=xl/ctrlProps/ctrlProp1043.xml><?xml version="1.0" encoding="utf-8"?>
<formControlPr xmlns="http://schemas.microsoft.com/office/spreadsheetml/2009/9/main" objectType="CheckBox" fmlaLink="$A$17" lockText="1"/>
</file>

<file path=xl/ctrlProps/ctrlProp1044.xml><?xml version="1.0" encoding="utf-8"?>
<formControlPr xmlns="http://schemas.microsoft.com/office/spreadsheetml/2009/9/main" objectType="CheckBox" fmlaLink="$A$16" lockText="1"/>
</file>

<file path=xl/ctrlProps/ctrlProp1045.xml><?xml version="1.0" encoding="utf-8"?>
<formControlPr xmlns="http://schemas.microsoft.com/office/spreadsheetml/2009/9/main" objectType="CheckBox" fmlaLink="$A$15" lockText="1"/>
</file>

<file path=xl/ctrlProps/ctrlProp1046.xml><?xml version="1.0" encoding="utf-8"?>
<formControlPr xmlns="http://schemas.microsoft.com/office/spreadsheetml/2009/9/main" objectType="CheckBox" fmlaLink="$A$14" lockText="1"/>
</file>

<file path=xl/ctrlProps/ctrlProp1047.xml><?xml version="1.0" encoding="utf-8"?>
<formControlPr xmlns="http://schemas.microsoft.com/office/spreadsheetml/2009/9/main" objectType="CheckBox" fmlaLink="$A$13" lockText="1"/>
</file>

<file path=xl/ctrlProps/ctrlProp1048.xml><?xml version="1.0" encoding="utf-8"?>
<formControlPr xmlns="http://schemas.microsoft.com/office/spreadsheetml/2009/9/main" objectType="CheckBox" fmlaLink="$A$12" lockText="1"/>
</file>

<file path=xl/ctrlProps/ctrlProp1049.xml><?xml version="1.0" encoding="utf-8"?>
<formControlPr xmlns="http://schemas.microsoft.com/office/spreadsheetml/2009/9/main" objectType="CheckBox" fmlaLink="$A$11" lockText="1"/>
</file>

<file path=xl/ctrlProps/ctrlProp1050.xml><?xml version="1.0" encoding="utf-8"?>
<formControlPr xmlns="http://schemas.microsoft.com/office/spreadsheetml/2009/9/main" objectType="CheckBox" fmlaLink="$A$10" lockText="1"/>
</file>

<file path=xl/ctrlProps/ctrlProp1051.xml><?xml version="1.0" encoding="utf-8"?>
<formControlPr xmlns="http://schemas.microsoft.com/office/spreadsheetml/2009/9/main" objectType="CheckBox" fmlaLink="$A$9" lockText="1"/>
</file>

<file path=xl/ctrlProps/ctrlProp1052.xml><?xml version="1.0" encoding="utf-8"?>
<formControlPr xmlns="http://schemas.microsoft.com/office/spreadsheetml/2009/9/main" objectType="CheckBox" fmlaLink="$A$8" lockText="1"/>
</file>

<file path=xl/ctrlProps/ctrlProp1053.xml><?xml version="1.0" encoding="utf-8"?>
<formControlPr xmlns="http://schemas.microsoft.com/office/spreadsheetml/2009/9/main" objectType="CheckBox" fmlaLink="$A$7" lockText="1"/>
</file>

<file path=xl/ctrlProps/ctrlProp1054.xml><?xml version="1.0" encoding="utf-8"?>
<formControlPr xmlns="http://schemas.microsoft.com/office/spreadsheetml/2009/9/main" objectType="CheckBox" fmlaLink="$A$6" lockText="1"/>
</file>

<file path=xl/ctrlProps/ctrlProp1055.xml><?xml version="1.0" encoding="utf-8"?>
<formControlPr xmlns="http://schemas.microsoft.com/office/spreadsheetml/2009/9/main" objectType="CheckBox" fmlaLink="$A$5" lockText="1"/>
</file>

<file path=xl/ctrlProps/ctrlProp1056.xml><?xml version="1.0" encoding="utf-8"?>
<formControlPr xmlns="http://schemas.microsoft.com/office/spreadsheetml/2009/9/main" objectType="CheckBox" fmlaLink="$A$4" lockText="1"/>
</file>

<file path=xl/ctrlProps/ctrlProp1057.xml><?xml version="1.0" encoding="utf-8"?>
<formControlPr xmlns="http://schemas.microsoft.com/office/spreadsheetml/2009/9/main" objectType="CheckBox" fmlaLink="$AO$36" lockText="1"/>
</file>

<file path=xl/ctrlProps/ctrlProp1058.xml><?xml version="1.0" encoding="utf-8"?>
<formControlPr xmlns="http://schemas.microsoft.com/office/spreadsheetml/2009/9/main" objectType="CheckBox" fmlaLink="$AO$35" lockText="1"/>
</file>

<file path=xl/ctrlProps/ctrlProp1059.xml><?xml version="1.0" encoding="utf-8"?>
<formControlPr xmlns="http://schemas.microsoft.com/office/spreadsheetml/2009/9/main" objectType="CheckBox" fmlaLink="$AO$34" lockText="1"/>
</file>

<file path=xl/ctrlProps/ctrlProp1060.xml><?xml version="1.0" encoding="utf-8"?>
<formControlPr xmlns="http://schemas.microsoft.com/office/spreadsheetml/2009/9/main" objectType="CheckBox" fmlaLink="$AO$33" lockText="1"/>
</file>

<file path=xl/ctrlProps/ctrlProp1061.xml><?xml version="1.0" encoding="utf-8"?>
<formControlPr xmlns="http://schemas.microsoft.com/office/spreadsheetml/2009/9/main" objectType="CheckBox" fmlaLink="$AO$32" lockText="1"/>
</file>

<file path=xl/ctrlProps/ctrlProp1062.xml><?xml version="1.0" encoding="utf-8"?>
<formControlPr xmlns="http://schemas.microsoft.com/office/spreadsheetml/2009/9/main" objectType="CheckBox" fmlaLink="$AO$31" lockText="1"/>
</file>

<file path=xl/ctrlProps/ctrlProp1063.xml><?xml version="1.0" encoding="utf-8"?>
<formControlPr xmlns="http://schemas.microsoft.com/office/spreadsheetml/2009/9/main" objectType="CheckBox" fmlaLink="$AO$30" lockText="1"/>
</file>

<file path=xl/ctrlProps/ctrlProp1064.xml><?xml version="1.0" encoding="utf-8"?>
<formControlPr xmlns="http://schemas.microsoft.com/office/spreadsheetml/2009/9/main" objectType="CheckBox" fmlaLink="$AO$29" lockText="1"/>
</file>

<file path=xl/ctrlProps/ctrlProp1065.xml><?xml version="1.0" encoding="utf-8"?>
<formControlPr xmlns="http://schemas.microsoft.com/office/spreadsheetml/2009/9/main" objectType="CheckBox" fmlaLink="$AO$28" lockText="1"/>
</file>

<file path=xl/ctrlProps/ctrlProp1066.xml><?xml version="1.0" encoding="utf-8"?>
<formControlPr xmlns="http://schemas.microsoft.com/office/spreadsheetml/2009/9/main" objectType="CheckBox" fmlaLink="$AO$27" lockText="1"/>
</file>

<file path=xl/ctrlProps/ctrlProp1067.xml><?xml version="1.0" encoding="utf-8"?>
<formControlPr xmlns="http://schemas.microsoft.com/office/spreadsheetml/2009/9/main" objectType="CheckBox" fmlaLink="$AO$26" lockText="1"/>
</file>

<file path=xl/ctrlProps/ctrlProp1068.xml><?xml version="1.0" encoding="utf-8"?>
<formControlPr xmlns="http://schemas.microsoft.com/office/spreadsheetml/2009/9/main" objectType="CheckBox" fmlaLink="$AO$25" lockText="1"/>
</file>

<file path=xl/ctrlProps/ctrlProp1069.xml><?xml version="1.0" encoding="utf-8"?>
<formControlPr xmlns="http://schemas.microsoft.com/office/spreadsheetml/2009/9/main" objectType="CheckBox" fmlaLink="$AO$24" lockText="1"/>
</file>

<file path=xl/ctrlProps/ctrlProp1070.xml><?xml version="1.0" encoding="utf-8"?>
<formControlPr xmlns="http://schemas.microsoft.com/office/spreadsheetml/2009/9/main" objectType="CheckBox" fmlaLink="$AO$23" lockText="1"/>
</file>

<file path=xl/ctrlProps/ctrlProp1071.xml><?xml version="1.0" encoding="utf-8"?>
<formControlPr xmlns="http://schemas.microsoft.com/office/spreadsheetml/2009/9/main" objectType="CheckBox" fmlaLink="$AO$22" lockText="1"/>
</file>

<file path=xl/ctrlProps/ctrlProp1072.xml><?xml version="1.0" encoding="utf-8"?>
<formControlPr xmlns="http://schemas.microsoft.com/office/spreadsheetml/2009/9/main" objectType="CheckBox" fmlaLink="$AO$21" lockText="1"/>
</file>

<file path=xl/ctrlProps/ctrlProp1073.xml><?xml version="1.0" encoding="utf-8"?>
<formControlPr xmlns="http://schemas.microsoft.com/office/spreadsheetml/2009/9/main" objectType="CheckBox" fmlaLink="$AO$20" lockText="1"/>
</file>

<file path=xl/ctrlProps/ctrlProp1074.xml><?xml version="1.0" encoding="utf-8"?>
<formControlPr xmlns="http://schemas.microsoft.com/office/spreadsheetml/2009/9/main" objectType="CheckBox" fmlaLink="$AO$19" lockText="1"/>
</file>

<file path=xl/ctrlProps/ctrlProp1075.xml><?xml version="1.0" encoding="utf-8"?>
<formControlPr xmlns="http://schemas.microsoft.com/office/spreadsheetml/2009/9/main" objectType="CheckBox" fmlaLink="$AO$18" lockText="1"/>
</file>

<file path=xl/ctrlProps/ctrlProp1076.xml><?xml version="1.0" encoding="utf-8"?>
<formControlPr xmlns="http://schemas.microsoft.com/office/spreadsheetml/2009/9/main" objectType="CheckBox" fmlaLink="$AO$17" lockText="1"/>
</file>

<file path=xl/ctrlProps/ctrlProp1077.xml><?xml version="1.0" encoding="utf-8"?>
<formControlPr xmlns="http://schemas.microsoft.com/office/spreadsheetml/2009/9/main" objectType="CheckBox" fmlaLink="$AO$16" lockText="1"/>
</file>

<file path=xl/ctrlProps/ctrlProp1078.xml><?xml version="1.0" encoding="utf-8"?>
<formControlPr xmlns="http://schemas.microsoft.com/office/spreadsheetml/2009/9/main" objectType="CheckBox" fmlaLink="$AO$15" lockText="1"/>
</file>

<file path=xl/ctrlProps/ctrlProp1079.xml><?xml version="1.0" encoding="utf-8"?>
<formControlPr xmlns="http://schemas.microsoft.com/office/spreadsheetml/2009/9/main" objectType="CheckBox" fmlaLink="$AO$14" lockText="1"/>
</file>

<file path=xl/ctrlProps/ctrlProp1080.xml><?xml version="1.0" encoding="utf-8"?>
<formControlPr xmlns="http://schemas.microsoft.com/office/spreadsheetml/2009/9/main" objectType="CheckBox" fmlaLink="$AO$13" lockText="1"/>
</file>

<file path=xl/ctrlProps/ctrlProp1081.xml><?xml version="1.0" encoding="utf-8"?>
<formControlPr xmlns="http://schemas.microsoft.com/office/spreadsheetml/2009/9/main" objectType="CheckBox" fmlaLink="$AO$12" lockText="1"/>
</file>

<file path=xl/ctrlProps/ctrlProp1082.xml><?xml version="1.0" encoding="utf-8"?>
<formControlPr xmlns="http://schemas.microsoft.com/office/spreadsheetml/2009/9/main" objectType="CheckBox" fmlaLink="$AO$11" lockText="1"/>
</file>

<file path=xl/ctrlProps/ctrlProp1083.xml><?xml version="1.0" encoding="utf-8"?>
<formControlPr xmlns="http://schemas.microsoft.com/office/spreadsheetml/2009/9/main" objectType="CheckBox" fmlaLink="$AO$10" lockText="1"/>
</file>

<file path=xl/ctrlProps/ctrlProp1084.xml><?xml version="1.0" encoding="utf-8"?>
<formControlPr xmlns="http://schemas.microsoft.com/office/spreadsheetml/2009/9/main" objectType="CheckBox" fmlaLink="$AO$9" lockText="1"/>
</file>

<file path=xl/ctrlProps/ctrlProp1085.xml><?xml version="1.0" encoding="utf-8"?>
<formControlPr xmlns="http://schemas.microsoft.com/office/spreadsheetml/2009/9/main" objectType="CheckBox" fmlaLink="$AO$8" lockText="1"/>
</file>

<file path=xl/ctrlProps/ctrlProp1086.xml><?xml version="1.0" encoding="utf-8"?>
<formControlPr xmlns="http://schemas.microsoft.com/office/spreadsheetml/2009/9/main" objectType="CheckBox" fmlaLink="$AO$7" lockText="1"/>
</file>

<file path=xl/ctrlProps/ctrlProp1087.xml><?xml version="1.0" encoding="utf-8"?>
<formControlPr xmlns="http://schemas.microsoft.com/office/spreadsheetml/2009/9/main" objectType="CheckBox" fmlaLink="$AO$6" lockText="1"/>
</file>

<file path=xl/ctrlProps/ctrlProp1088.xml><?xml version="1.0" encoding="utf-8"?>
<formControlPr xmlns="http://schemas.microsoft.com/office/spreadsheetml/2009/9/main" objectType="CheckBox" fmlaLink="$AO$5" lockText="1"/>
</file>

<file path=xl/ctrlProps/ctrlProp1089.xml><?xml version="1.0" encoding="utf-8"?>
<formControlPr xmlns="http://schemas.microsoft.com/office/spreadsheetml/2009/9/main" objectType="CheckBox" fmlaLink="$AO$4" lockText="1"/>
</file>

<file path=xl/ctrlProps/ctrlProp1090.xml><?xml version="1.0" encoding="utf-8"?>
<formControlPr xmlns="http://schemas.microsoft.com/office/spreadsheetml/2009/9/main" objectType="CheckBox" fmlaLink="$AR$36" lockText="1"/>
</file>

<file path=xl/ctrlProps/ctrlProp1091.xml><?xml version="1.0" encoding="utf-8"?>
<formControlPr xmlns="http://schemas.microsoft.com/office/spreadsheetml/2009/9/main" objectType="CheckBox" fmlaLink="$AR$35" lockText="1"/>
</file>

<file path=xl/ctrlProps/ctrlProp1092.xml><?xml version="1.0" encoding="utf-8"?>
<formControlPr xmlns="http://schemas.microsoft.com/office/spreadsheetml/2009/9/main" objectType="CheckBox" fmlaLink="$AR$34" lockText="1"/>
</file>

<file path=xl/ctrlProps/ctrlProp1093.xml><?xml version="1.0" encoding="utf-8"?>
<formControlPr xmlns="http://schemas.microsoft.com/office/spreadsheetml/2009/9/main" objectType="CheckBox" fmlaLink="$AR$33" lockText="1"/>
</file>

<file path=xl/ctrlProps/ctrlProp1094.xml><?xml version="1.0" encoding="utf-8"?>
<formControlPr xmlns="http://schemas.microsoft.com/office/spreadsheetml/2009/9/main" objectType="CheckBox" fmlaLink="$AR$32" lockText="1"/>
</file>

<file path=xl/ctrlProps/ctrlProp1095.xml><?xml version="1.0" encoding="utf-8"?>
<formControlPr xmlns="http://schemas.microsoft.com/office/spreadsheetml/2009/9/main" objectType="CheckBox" fmlaLink="$AR$31" lockText="1"/>
</file>

<file path=xl/ctrlProps/ctrlProp1096.xml><?xml version="1.0" encoding="utf-8"?>
<formControlPr xmlns="http://schemas.microsoft.com/office/spreadsheetml/2009/9/main" objectType="CheckBox" fmlaLink="$AR$30" lockText="1"/>
</file>

<file path=xl/ctrlProps/ctrlProp1097.xml><?xml version="1.0" encoding="utf-8"?>
<formControlPr xmlns="http://schemas.microsoft.com/office/spreadsheetml/2009/9/main" objectType="CheckBox" fmlaLink="$AR$29" lockText="1"/>
</file>

<file path=xl/ctrlProps/ctrlProp1098.xml><?xml version="1.0" encoding="utf-8"?>
<formControlPr xmlns="http://schemas.microsoft.com/office/spreadsheetml/2009/9/main" objectType="CheckBox" fmlaLink="$AR$28" lockText="1"/>
</file>

<file path=xl/ctrlProps/ctrlProp1099.xml><?xml version="1.0" encoding="utf-8"?>
<formControlPr xmlns="http://schemas.microsoft.com/office/spreadsheetml/2009/9/main" objectType="CheckBox" fmlaLink="$AR$27" lockText="1"/>
</file>

<file path=xl/ctrlProps/ctrlProp1100.xml><?xml version="1.0" encoding="utf-8"?>
<formControlPr xmlns="http://schemas.microsoft.com/office/spreadsheetml/2009/9/main" objectType="CheckBox" fmlaLink="$AR$26" lockText="1"/>
</file>

<file path=xl/ctrlProps/ctrlProp1101.xml><?xml version="1.0" encoding="utf-8"?>
<formControlPr xmlns="http://schemas.microsoft.com/office/spreadsheetml/2009/9/main" objectType="CheckBox" fmlaLink="$AR$25" lockText="1"/>
</file>

<file path=xl/ctrlProps/ctrlProp1102.xml><?xml version="1.0" encoding="utf-8"?>
<formControlPr xmlns="http://schemas.microsoft.com/office/spreadsheetml/2009/9/main" objectType="CheckBox" fmlaLink="$AR$24" lockText="1"/>
</file>

<file path=xl/ctrlProps/ctrlProp1103.xml><?xml version="1.0" encoding="utf-8"?>
<formControlPr xmlns="http://schemas.microsoft.com/office/spreadsheetml/2009/9/main" objectType="CheckBox" fmlaLink="$AR$23" lockText="1"/>
</file>

<file path=xl/ctrlProps/ctrlProp1104.xml><?xml version="1.0" encoding="utf-8"?>
<formControlPr xmlns="http://schemas.microsoft.com/office/spreadsheetml/2009/9/main" objectType="CheckBox" fmlaLink="$AR$22" lockText="1"/>
</file>

<file path=xl/ctrlProps/ctrlProp1105.xml><?xml version="1.0" encoding="utf-8"?>
<formControlPr xmlns="http://schemas.microsoft.com/office/spreadsheetml/2009/9/main" objectType="CheckBox" fmlaLink="$AR$21" lockText="1"/>
</file>

<file path=xl/ctrlProps/ctrlProp1106.xml><?xml version="1.0" encoding="utf-8"?>
<formControlPr xmlns="http://schemas.microsoft.com/office/spreadsheetml/2009/9/main" objectType="CheckBox" fmlaLink="$AR$20" lockText="1"/>
</file>

<file path=xl/ctrlProps/ctrlProp1107.xml><?xml version="1.0" encoding="utf-8"?>
<formControlPr xmlns="http://schemas.microsoft.com/office/spreadsheetml/2009/9/main" objectType="CheckBox" fmlaLink="$AR$19" lockText="1"/>
</file>

<file path=xl/ctrlProps/ctrlProp1108.xml><?xml version="1.0" encoding="utf-8"?>
<formControlPr xmlns="http://schemas.microsoft.com/office/spreadsheetml/2009/9/main" objectType="CheckBox" fmlaLink="$AR$18" lockText="1"/>
</file>

<file path=xl/ctrlProps/ctrlProp1109.xml><?xml version="1.0" encoding="utf-8"?>
<formControlPr xmlns="http://schemas.microsoft.com/office/spreadsheetml/2009/9/main" objectType="CheckBox" fmlaLink="$AR$17" lockText="1"/>
</file>

<file path=xl/ctrlProps/ctrlProp1110.xml><?xml version="1.0" encoding="utf-8"?>
<formControlPr xmlns="http://schemas.microsoft.com/office/spreadsheetml/2009/9/main" objectType="CheckBox" fmlaLink="$AR$16" lockText="1"/>
</file>

<file path=xl/ctrlProps/ctrlProp1111.xml><?xml version="1.0" encoding="utf-8"?>
<formControlPr xmlns="http://schemas.microsoft.com/office/spreadsheetml/2009/9/main" objectType="CheckBox" fmlaLink="$AR$15" lockText="1"/>
</file>

<file path=xl/ctrlProps/ctrlProp1112.xml><?xml version="1.0" encoding="utf-8"?>
<formControlPr xmlns="http://schemas.microsoft.com/office/spreadsheetml/2009/9/main" objectType="CheckBox" fmlaLink="$AR$14" lockText="1"/>
</file>

<file path=xl/ctrlProps/ctrlProp1113.xml><?xml version="1.0" encoding="utf-8"?>
<formControlPr xmlns="http://schemas.microsoft.com/office/spreadsheetml/2009/9/main" objectType="CheckBox" fmlaLink="$AR$13" lockText="1"/>
</file>

<file path=xl/ctrlProps/ctrlProp1114.xml><?xml version="1.0" encoding="utf-8"?>
<formControlPr xmlns="http://schemas.microsoft.com/office/spreadsheetml/2009/9/main" objectType="CheckBox" fmlaLink="$AR$12" lockText="1"/>
</file>

<file path=xl/ctrlProps/ctrlProp1115.xml><?xml version="1.0" encoding="utf-8"?>
<formControlPr xmlns="http://schemas.microsoft.com/office/spreadsheetml/2009/9/main" objectType="CheckBox" fmlaLink="$AR$11" lockText="1"/>
</file>

<file path=xl/ctrlProps/ctrlProp1116.xml><?xml version="1.0" encoding="utf-8"?>
<formControlPr xmlns="http://schemas.microsoft.com/office/spreadsheetml/2009/9/main" objectType="CheckBox" fmlaLink="$AR$10" lockText="1"/>
</file>

<file path=xl/ctrlProps/ctrlProp1117.xml><?xml version="1.0" encoding="utf-8"?>
<formControlPr xmlns="http://schemas.microsoft.com/office/spreadsheetml/2009/9/main" objectType="CheckBox" fmlaLink="$AR$9" lockText="1"/>
</file>

<file path=xl/ctrlProps/ctrlProp1118.xml><?xml version="1.0" encoding="utf-8"?>
<formControlPr xmlns="http://schemas.microsoft.com/office/spreadsheetml/2009/9/main" objectType="CheckBox" fmlaLink="$AR$8" lockText="1"/>
</file>

<file path=xl/ctrlProps/ctrlProp1119.xml><?xml version="1.0" encoding="utf-8"?>
<formControlPr xmlns="http://schemas.microsoft.com/office/spreadsheetml/2009/9/main" objectType="CheckBox" fmlaLink="$AR$7" lockText="1"/>
</file>

<file path=xl/ctrlProps/ctrlProp1120.xml><?xml version="1.0" encoding="utf-8"?>
<formControlPr xmlns="http://schemas.microsoft.com/office/spreadsheetml/2009/9/main" objectType="CheckBox" fmlaLink="$AR$6" lockText="1"/>
</file>

<file path=xl/ctrlProps/ctrlProp1121.xml><?xml version="1.0" encoding="utf-8"?>
<formControlPr xmlns="http://schemas.microsoft.com/office/spreadsheetml/2009/9/main" objectType="CheckBox" fmlaLink="$AR$5" lockText="1"/>
</file>

<file path=xl/ctrlProps/ctrlProp1122.xml><?xml version="1.0" encoding="utf-8"?>
<formControlPr xmlns="http://schemas.microsoft.com/office/spreadsheetml/2009/9/main" objectType="CheckBox" fmlaLink="$AR$4" lockText="1"/>
</file>

<file path=xl/ctrlProps/ctrlProp1123.xml><?xml version="1.0" encoding="utf-8"?>
<formControlPr xmlns="http://schemas.microsoft.com/office/spreadsheetml/2009/9/main" objectType="CheckBox" fmlaLink="$AL$36" lockText="1"/>
</file>

<file path=xl/ctrlProps/ctrlProp1124.xml><?xml version="1.0" encoding="utf-8"?>
<formControlPr xmlns="http://schemas.microsoft.com/office/spreadsheetml/2009/9/main" objectType="CheckBox" fmlaLink="$AL$35" lockText="1"/>
</file>

<file path=xl/ctrlProps/ctrlProp1125.xml><?xml version="1.0" encoding="utf-8"?>
<formControlPr xmlns="http://schemas.microsoft.com/office/spreadsheetml/2009/9/main" objectType="CheckBox" fmlaLink="$AL$34" lockText="1"/>
</file>

<file path=xl/ctrlProps/ctrlProp1126.xml><?xml version="1.0" encoding="utf-8"?>
<formControlPr xmlns="http://schemas.microsoft.com/office/spreadsheetml/2009/9/main" objectType="CheckBox" fmlaLink="$AL$33" lockText="1"/>
</file>

<file path=xl/ctrlProps/ctrlProp1127.xml><?xml version="1.0" encoding="utf-8"?>
<formControlPr xmlns="http://schemas.microsoft.com/office/spreadsheetml/2009/9/main" objectType="CheckBox" fmlaLink="$AL$32" lockText="1"/>
</file>

<file path=xl/ctrlProps/ctrlProp1128.xml><?xml version="1.0" encoding="utf-8"?>
<formControlPr xmlns="http://schemas.microsoft.com/office/spreadsheetml/2009/9/main" objectType="CheckBox" fmlaLink="$AL$31" lockText="1"/>
</file>

<file path=xl/ctrlProps/ctrlProp1129.xml><?xml version="1.0" encoding="utf-8"?>
<formControlPr xmlns="http://schemas.microsoft.com/office/spreadsheetml/2009/9/main" objectType="CheckBox" fmlaLink="$AL$30" lockText="1"/>
</file>

<file path=xl/ctrlProps/ctrlProp1130.xml><?xml version="1.0" encoding="utf-8"?>
<formControlPr xmlns="http://schemas.microsoft.com/office/spreadsheetml/2009/9/main" objectType="CheckBox" fmlaLink="$AL$29" lockText="1"/>
</file>

<file path=xl/ctrlProps/ctrlProp1131.xml><?xml version="1.0" encoding="utf-8"?>
<formControlPr xmlns="http://schemas.microsoft.com/office/spreadsheetml/2009/9/main" objectType="CheckBox" fmlaLink="$AL$28" lockText="1"/>
</file>

<file path=xl/ctrlProps/ctrlProp1132.xml><?xml version="1.0" encoding="utf-8"?>
<formControlPr xmlns="http://schemas.microsoft.com/office/spreadsheetml/2009/9/main" objectType="CheckBox" fmlaLink="$AL$27" lockText="1"/>
</file>

<file path=xl/ctrlProps/ctrlProp1133.xml><?xml version="1.0" encoding="utf-8"?>
<formControlPr xmlns="http://schemas.microsoft.com/office/spreadsheetml/2009/9/main" objectType="CheckBox" fmlaLink="$AL$26" lockText="1"/>
</file>

<file path=xl/ctrlProps/ctrlProp1134.xml><?xml version="1.0" encoding="utf-8"?>
<formControlPr xmlns="http://schemas.microsoft.com/office/spreadsheetml/2009/9/main" objectType="CheckBox" fmlaLink="$AL$25" lockText="1"/>
</file>

<file path=xl/ctrlProps/ctrlProp1135.xml><?xml version="1.0" encoding="utf-8"?>
<formControlPr xmlns="http://schemas.microsoft.com/office/spreadsheetml/2009/9/main" objectType="CheckBox" fmlaLink="$AL$24" lockText="1"/>
</file>

<file path=xl/ctrlProps/ctrlProp1136.xml><?xml version="1.0" encoding="utf-8"?>
<formControlPr xmlns="http://schemas.microsoft.com/office/spreadsheetml/2009/9/main" objectType="CheckBox" fmlaLink="$AL$23" lockText="1"/>
</file>

<file path=xl/ctrlProps/ctrlProp1137.xml><?xml version="1.0" encoding="utf-8"?>
<formControlPr xmlns="http://schemas.microsoft.com/office/spreadsheetml/2009/9/main" objectType="CheckBox" fmlaLink="$AL$22" lockText="1"/>
</file>

<file path=xl/ctrlProps/ctrlProp1138.xml><?xml version="1.0" encoding="utf-8"?>
<formControlPr xmlns="http://schemas.microsoft.com/office/spreadsheetml/2009/9/main" objectType="CheckBox" fmlaLink="$AL$21" lockText="1"/>
</file>

<file path=xl/ctrlProps/ctrlProp1139.xml><?xml version="1.0" encoding="utf-8"?>
<formControlPr xmlns="http://schemas.microsoft.com/office/spreadsheetml/2009/9/main" objectType="CheckBox" fmlaLink="$AL$20" lockText="1"/>
</file>

<file path=xl/ctrlProps/ctrlProp1140.xml><?xml version="1.0" encoding="utf-8"?>
<formControlPr xmlns="http://schemas.microsoft.com/office/spreadsheetml/2009/9/main" objectType="CheckBox" fmlaLink="$AL$19" lockText="1"/>
</file>

<file path=xl/ctrlProps/ctrlProp1141.xml><?xml version="1.0" encoding="utf-8"?>
<formControlPr xmlns="http://schemas.microsoft.com/office/spreadsheetml/2009/9/main" objectType="CheckBox" fmlaLink="$AL$18" lockText="1"/>
</file>

<file path=xl/ctrlProps/ctrlProp1142.xml><?xml version="1.0" encoding="utf-8"?>
<formControlPr xmlns="http://schemas.microsoft.com/office/spreadsheetml/2009/9/main" objectType="CheckBox" fmlaLink="$AL$17" lockText="1"/>
</file>

<file path=xl/ctrlProps/ctrlProp1143.xml><?xml version="1.0" encoding="utf-8"?>
<formControlPr xmlns="http://schemas.microsoft.com/office/spreadsheetml/2009/9/main" objectType="CheckBox" fmlaLink="$AL$16" lockText="1"/>
</file>

<file path=xl/ctrlProps/ctrlProp1144.xml><?xml version="1.0" encoding="utf-8"?>
<formControlPr xmlns="http://schemas.microsoft.com/office/spreadsheetml/2009/9/main" objectType="CheckBox" fmlaLink="$AL$15" lockText="1"/>
</file>

<file path=xl/ctrlProps/ctrlProp1145.xml><?xml version="1.0" encoding="utf-8"?>
<formControlPr xmlns="http://schemas.microsoft.com/office/spreadsheetml/2009/9/main" objectType="CheckBox" fmlaLink="$AL$14" lockText="1"/>
</file>

<file path=xl/ctrlProps/ctrlProp1146.xml><?xml version="1.0" encoding="utf-8"?>
<formControlPr xmlns="http://schemas.microsoft.com/office/spreadsheetml/2009/9/main" objectType="CheckBox" fmlaLink="$AL$13" lockText="1"/>
</file>

<file path=xl/ctrlProps/ctrlProp1147.xml><?xml version="1.0" encoding="utf-8"?>
<formControlPr xmlns="http://schemas.microsoft.com/office/spreadsheetml/2009/9/main" objectType="CheckBox" fmlaLink="$AL$12" lockText="1"/>
</file>

<file path=xl/ctrlProps/ctrlProp1148.xml><?xml version="1.0" encoding="utf-8"?>
<formControlPr xmlns="http://schemas.microsoft.com/office/spreadsheetml/2009/9/main" objectType="CheckBox" fmlaLink="$AL$11" lockText="1"/>
</file>

<file path=xl/ctrlProps/ctrlProp1149.xml><?xml version="1.0" encoding="utf-8"?>
<formControlPr xmlns="http://schemas.microsoft.com/office/spreadsheetml/2009/9/main" objectType="CheckBox" fmlaLink="$AL$10" lockText="1"/>
</file>

<file path=xl/ctrlProps/ctrlProp1150.xml><?xml version="1.0" encoding="utf-8"?>
<formControlPr xmlns="http://schemas.microsoft.com/office/spreadsheetml/2009/9/main" objectType="CheckBox" fmlaLink="$AL$9" lockText="1"/>
</file>

<file path=xl/ctrlProps/ctrlProp1151.xml><?xml version="1.0" encoding="utf-8"?>
<formControlPr xmlns="http://schemas.microsoft.com/office/spreadsheetml/2009/9/main" objectType="CheckBox" fmlaLink="$AL$8" lockText="1"/>
</file>

<file path=xl/ctrlProps/ctrlProp1152.xml><?xml version="1.0" encoding="utf-8"?>
<formControlPr xmlns="http://schemas.microsoft.com/office/spreadsheetml/2009/9/main" objectType="CheckBox" fmlaLink="$AL$7" lockText="1"/>
</file>

<file path=xl/ctrlProps/ctrlProp1153.xml><?xml version="1.0" encoding="utf-8"?>
<formControlPr xmlns="http://schemas.microsoft.com/office/spreadsheetml/2009/9/main" objectType="CheckBox" fmlaLink="$AL$6" lockText="1"/>
</file>

<file path=xl/ctrlProps/ctrlProp1154.xml><?xml version="1.0" encoding="utf-8"?>
<formControlPr xmlns="http://schemas.microsoft.com/office/spreadsheetml/2009/9/main" objectType="CheckBox" fmlaLink="$AL$5" lockText="1"/>
</file>

<file path=xl/ctrlProps/ctrlProp1155.xml><?xml version="1.0" encoding="utf-8"?>
<formControlPr xmlns="http://schemas.microsoft.com/office/spreadsheetml/2009/9/main" objectType="CheckBox" fmlaLink="$AL$4" lockText="1"/>
</file>

<file path=xl/ctrlProps/ctrlProp1156.xml><?xml version="1.0" encoding="utf-8"?>
<formControlPr xmlns="http://schemas.microsoft.com/office/spreadsheetml/2009/9/main" objectType="CheckBox" fmlaLink="$A$36" lockText="1"/>
</file>

<file path=xl/ctrlProps/ctrlProp1157.xml><?xml version="1.0" encoding="utf-8"?>
<formControlPr xmlns="http://schemas.microsoft.com/office/spreadsheetml/2009/9/main" objectType="CheckBox" fmlaLink="$A$35" lockText="1"/>
</file>

<file path=xl/ctrlProps/ctrlProp1158.xml><?xml version="1.0" encoding="utf-8"?>
<formControlPr xmlns="http://schemas.microsoft.com/office/spreadsheetml/2009/9/main" objectType="CheckBox" fmlaLink="$A$34" lockText="1"/>
</file>

<file path=xl/ctrlProps/ctrlProp1159.xml><?xml version="1.0" encoding="utf-8"?>
<formControlPr xmlns="http://schemas.microsoft.com/office/spreadsheetml/2009/9/main" objectType="CheckBox" fmlaLink="$A$33" lockText="1"/>
</file>

<file path=xl/ctrlProps/ctrlProp1160.xml><?xml version="1.0" encoding="utf-8"?>
<formControlPr xmlns="http://schemas.microsoft.com/office/spreadsheetml/2009/9/main" objectType="CheckBox" fmlaLink="$A$32" lockText="1"/>
</file>

<file path=xl/ctrlProps/ctrlProp1161.xml><?xml version="1.0" encoding="utf-8"?>
<formControlPr xmlns="http://schemas.microsoft.com/office/spreadsheetml/2009/9/main" objectType="CheckBox" fmlaLink="$A$31" lockText="1"/>
</file>

<file path=xl/ctrlProps/ctrlProp1162.xml><?xml version="1.0" encoding="utf-8"?>
<formControlPr xmlns="http://schemas.microsoft.com/office/spreadsheetml/2009/9/main" objectType="CheckBox" fmlaLink="$A$30" lockText="1"/>
</file>

<file path=xl/ctrlProps/ctrlProp1163.xml><?xml version="1.0" encoding="utf-8"?>
<formControlPr xmlns="http://schemas.microsoft.com/office/spreadsheetml/2009/9/main" objectType="CheckBox" fmlaLink="$A$29" lockText="1"/>
</file>

<file path=xl/ctrlProps/ctrlProp1164.xml><?xml version="1.0" encoding="utf-8"?>
<formControlPr xmlns="http://schemas.microsoft.com/office/spreadsheetml/2009/9/main" objectType="CheckBox" fmlaLink="$A$28" lockText="1"/>
</file>

<file path=xl/ctrlProps/ctrlProp1165.xml><?xml version="1.0" encoding="utf-8"?>
<formControlPr xmlns="http://schemas.microsoft.com/office/spreadsheetml/2009/9/main" objectType="CheckBox" fmlaLink="$A$27" lockText="1"/>
</file>

<file path=xl/ctrlProps/ctrlProp1166.xml><?xml version="1.0" encoding="utf-8"?>
<formControlPr xmlns="http://schemas.microsoft.com/office/spreadsheetml/2009/9/main" objectType="CheckBox" fmlaLink="$A$26" lockText="1"/>
</file>

<file path=xl/ctrlProps/ctrlProp1167.xml><?xml version="1.0" encoding="utf-8"?>
<formControlPr xmlns="http://schemas.microsoft.com/office/spreadsheetml/2009/9/main" objectType="CheckBox" fmlaLink="$A$25" lockText="1"/>
</file>

<file path=xl/ctrlProps/ctrlProp1168.xml><?xml version="1.0" encoding="utf-8"?>
<formControlPr xmlns="http://schemas.microsoft.com/office/spreadsheetml/2009/9/main" objectType="CheckBox" fmlaLink="$A$24" lockText="1"/>
</file>

<file path=xl/ctrlProps/ctrlProp1169.xml><?xml version="1.0" encoding="utf-8"?>
<formControlPr xmlns="http://schemas.microsoft.com/office/spreadsheetml/2009/9/main" objectType="CheckBox" fmlaLink="$A$23" lockText="1"/>
</file>

<file path=xl/ctrlProps/ctrlProp1170.xml><?xml version="1.0" encoding="utf-8"?>
<formControlPr xmlns="http://schemas.microsoft.com/office/spreadsheetml/2009/9/main" objectType="CheckBox" fmlaLink="$A$22" lockText="1"/>
</file>

<file path=xl/ctrlProps/ctrlProp1171.xml><?xml version="1.0" encoding="utf-8"?>
<formControlPr xmlns="http://schemas.microsoft.com/office/spreadsheetml/2009/9/main" objectType="CheckBox" fmlaLink="$A$21" lockText="1"/>
</file>

<file path=xl/ctrlProps/ctrlProp1172.xml><?xml version="1.0" encoding="utf-8"?>
<formControlPr xmlns="http://schemas.microsoft.com/office/spreadsheetml/2009/9/main" objectType="CheckBox" fmlaLink="$A$20" lockText="1"/>
</file>

<file path=xl/ctrlProps/ctrlProp1173.xml><?xml version="1.0" encoding="utf-8"?>
<formControlPr xmlns="http://schemas.microsoft.com/office/spreadsheetml/2009/9/main" objectType="CheckBox" fmlaLink="$A$19" lockText="1"/>
</file>

<file path=xl/ctrlProps/ctrlProp1174.xml><?xml version="1.0" encoding="utf-8"?>
<formControlPr xmlns="http://schemas.microsoft.com/office/spreadsheetml/2009/9/main" objectType="CheckBox" fmlaLink="$A$18" lockText="1"/>
</file>

<file path=xl/ctrlProps/ctrlProp1175.xml><?xml version="1.0" encoding="utf-8"?>
<formControlPr xmlns="http://schemas.microsoft.com/office/spreadsheetml/2009/9/main" objectType="CheckBox" fmlaLink="$A$17" lockText="1"/>
</file>

<file path=xl/ctrlProps/ctrlProp1176.xml><?xml version="1.0" encoding="utf-8"?>
<formControlPr xmlns="http://schemas.microsoft.com/office/spreadsheetml/2009/9/main" objectType="CheckBox" fmlaLink="$A$16" lockText="1"/>
</file>

<file path=xl/ctrlProps/ctrlProp1177.xml><?xml version="1.0" encoding="utf-8"?>
<formControlPr xmlns="http://schemas.microsoft.com/office/spreadsheetml/2009/9/main" objectType="CheckBox" fmlaLink="$A$15" lockText="1"/>
</file>

<file path=xl/ctrlProps/ctrlProp1178.xml><?xml version="1.0" encoding="utf-8"?>
<formControlPr xmlns="http://schemas.microsoft.com/office/spreadsheetml/2009/9/main" objectType="CheckBox" fmlaLink="$A$14" lockText="1"/>
</file>

<file path=xl/ctrlProps/ctrlProp1179.xml><?xml version="1.0" encoding="utf-8"?>
<formControlPr xmlns="http://schemas.microsoft.com/office/spreadsheetml/2009/9/main" objectType="CheckBox" fmlaLink="$A$13" lockText="1"/>
</file>

<file path=xl/ctrlProps/ctrlProp1180.xml><?xml version="1.0" encoding="utf-8"?>
<formControlPr xmlns="http://schemas.microsoft.com/office/spreadsheetml/2009/9/main" objectType="CheckBox" fmlaLink="$A$12" lockText="1"/>
</file>

<file path=xl/ctrlProps/ctrlProp1181.xml><?xml version="1.0" encoding="utf-8"?>
<formControlPr xmlns="http://schemas.microsoft.com/office/spreadsheetml/2009/9/main" objectType="CheckBox" fmlaLink="$A$11" lockText="1"/>
</file>

<file path=xl/ctrlProps/ctrlProp1182.xml><?xml version="1.0" encoding="utf-8"?>
<formControlPr xmlns="http://schemas.microsoft.com/office/spreadsheetml/2009/9/main" objectType="CheckBox" fmlaLink="$A$10" lockText="1"/>
</file>

<file path=xl/ctrlProps/ctrlProp1183.xml><?xml version="1.0" encoding="utf-8"?>
<formControlPr xmlns="http://schemas.microsoft.com/office/spreadsheetml/2009/9/main" objectType="CheckBox" fmlaLink="$A$9" lockText="1"/>
</file>

<file path=xl/ctrlProps/ctrlProp1184.xml><?xml version="1.0" encoding="utf-8"?>
<formControlPr xmlns="http://schemas.microsoft.com/office/spreadsheetml/2009/9/main" objectType="CheckBox" fmlaLink="$A$8" lockText="1"/>
</file>

<file path=xl/ctrlProps/ctrlProp1185.xml><?xml version="1.0" encoding="utf-8"?>
<formControlPr xmlns="http://schemas.microsoft.com/office/spreadsheetml/2009/9/main" objectType="CheckBox" fmlaLink="$A$7" lockText="1"/>
</file>

<file path=xl/ctrlProps/ctrlProp1186.xml><?xml version="1.0" encoding="utf-8"?>
<formControlPr xmlns="http://schemas.microsoft.com/office/spreadsheetml/2009/9/main" objectType="CheckBox" fmlaLink="$A$6" lockText="1"/>
</file>

<file path=xl/ctrlProps/ctrlProp1187.xml><?xml version="1.0" encoding="utf-8"?>
<formControlPr xmlns="http://schemas.microsoft.com/office/spreadsheetml/2009/9/main" objectType="CheckBox" fmlaLink="$A$5" lockText="1"/>
</file>

<file path=xl/ctrlProps/ctrlProp1188.xml><?xml version="1.0" encoding="utf-8"?>
<formControlPr xmlns="http://schemas.microsoft.com/office/spreadsheetml/2009/9/main" objectType="CheckBox" fmlaLink="$A$4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087;&#1077;&#1095;&#1072;&#1090;&#1100;_&#1089;&#1077;&#1085;&#1090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87;&#1077;&#1095;&#1072;&#1090;&#1100;_&#1086;&#1082;&#1090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087;&#1077;&#1095;&#1072;&#1090;&#1100;_&#1085;&#1086;&#1103;&#1073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087;&#1077;&#1095;&#1072;&#1090;&#1100;_&#1076;&#1077;&#1082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087;&#1077;&#1095;&#1072;&#1090;&#1100;_&#1103;&#1085;&#1074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087;&#1077;&#1095;&#1072;&#1090;&#1100;_&#1092;&#1077;&#1074;&#1088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087;&#1077;&#1095;&#1072;&#1090;&#1100;_&#1084;&#1072;&#1088;&#1090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087;&#1077;&#1095;&#1072;&#1090;&#1100;_&#1072;&#1087;&#1088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087;&#1077;&#1095;&#1072;&#1090;&#1100;_&#1084;&#1072;&#1081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77;&#1085;&#1090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82;&#1090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1053;&#1086;&#1103;&#1073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1044;&#1077;&#1082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1071;&#1085;&#1074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1060;&#1077;&#1074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1052;&#1072;&#1088;&#1090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1040;&#1087;&#1088;&#1077;&#1083;&#1100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1052;&#1072;&#1081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14</xdr:row>
      <xdr:rowOff>209550</xdr:rowOff>
    </xdr:from>
    <xdr:to>
      <xdr:col>12</xdr:col>
      <xdr:colOff>238125</xdr:colOff>
      <xdr:row>14</xdr:row>
      <xdr:rowOff>885825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3248025"/>
          <a:ext cx="54387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390525</xdr:colOff>
      <xdr:row>19</xdr:row>
      <xdr:rowOff>0</xdr:rowOff>
    </xdr:from>
    <xdr:to>
      <xdr:col>7</xdr:col>
      <xdr:colOff>171450</xdr:colOff>
      <xdr:row>25</xdr:row>
      <xdr:rowOff>9525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5305425"/>
          <a:ext cx="3438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390525</xdr:colOff>
      <xdr:row>29</xdr:row>
      <xdr:rowOff>9525</xdr:rowOff>
    </xdr:from>
    <xdr:to>
      <xdr:col>7</xdr:col>
      <xdr:colOff>247650</xdr:colOff>
      <xdr:row>35</xdr:row>
      <xdr:rowOff>152400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77025"/>
          <a:ext cx="229552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504826</xdr:colOff>
      <xdr:row>49</xdr:row>
      <xdr:rowOff>28575</xdr:rowOff>
    </xdr:from>
    <xdr:to>
      <xdr:col>7</xdr:col>
      <xdr:colOff>257175</xdr:colOff>
      <xdr:row>55</xdr:row>
      <xdr:rowOff>133350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10696575"/>
          <a:ext cx="3409949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400051</xdr:colOff>
      <xdr:row>61</xdr:row>
      <xdr:rowOff>114301</xdr:rowOff>
    </xdr:from>
    <xdr:to>
      <xdr:col>8</xdr:col>
      <xdr:colOff>190500</xdr:colOff>
      <xdr:row>68</xdr:row>
      <xdr:rowOff>107173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3068301"/>
          <a:ext cx="4057649" cy="132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352425</xdr:colOff>
      <xdr:row>73</xdr:row>
      <xdr:rowOff>171450</xdr:rowOff>
    </xdr:from>
    <xdr:to>
      <xdr:col>10</xdr:col>
      <xdr:colOff>257175</xdr:colOff>
      <xdr:row>81</xdr:row>
      <xdr:rowOff>38100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5497175"/>
          <a:ext cx="478155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304800</xdr:colOff>
      <xdr:row>39</xdr:row>
      <xdr:rowOff>161925</xdr:rowOff>
    </xdr:from>
    <xdr:to>
      <xdr:col>6</xdr:col>
      <xdr:colOff>342900</xdr:colOff>
      <xdr:row>44</xdr:row>
      <xdr:rowOff>171450</xdr:rowOff>
    </xdr:to>
    <xdr:pic>
      <xdr:nvPicPr>
        <xdr:cNvPr id="18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8991600"/>
          <a:ext cx="24765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85</xdr:row>
      <xdr:rowOff>161925</xdr:rowOff>
    </xdr:from>
    <xdr:to>
      <xdr:col>6</xdr:col>
      <xdr:colOff>504825</xdr:colOff>
      <xdr:row>92</xdr:row>
      <xdr:rowOff>76246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8383250"/>
          <a:ext cx="2790825" cy="1247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342900</xdr:colOff>
      <xdr:row>94</xdr:row>
      <xdr:rowOff>142875</xdr:rowOff>
    </xdr:from>
    <xdr:to>
      <xdr:col>8</xdr:col>
      <xdr:colOff>209550</xdr:colOff>
      <xdr:row>102</xdr:row>
      <xdr:rowOff>19050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0078700"/>
          <a:ext cx="352425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34</xdr:row>
          <xdr:rowOff>180975</xdr:rowOff>
        </xdr:from>
        <xdr:to>
          <xdr:col>39</xdr:col>
          <xdr:colOff>209550</xdr:colOff>
          <xdr:row>36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33</xdr:row>
          <xdr:rowOff>180975</xdr:rowOff>
        </xdr:from>
        <xdr:to>
          <xdr:col>39</xdr:col>
          <xdr:colOff>209550</xdr:colOff>
          <xdr:row>35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32</xdr:row>
          <xdr:rowOff>180975</xdr:rowOff>
        </xdr:from>
        <xdr:to>
          <xdr:col>39</xdr:col>
          <xdr:colOff>209550</xdr:colOff>
          <xdr:row>34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31</xdr:row>
          <xdr:rowOff>180975</xdr:rowOff>
        </xdr:from>
        <xdr:to>
          <xdr:col>39</xdr:col>
          <xdr:colOff>209550</xdr:colOff>
          <xdr:row>33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30</xdr:row>
          <xdr:rowOff>180975</xdr:rowOff>
        </xdr:from>
        <xdr:to>
          <xdr:col>39</xdr:col>
          <xdr:colOff>209550</xdr:colOff>
          <xdr:row>31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29</xdr:row>
          <xdr:rowOff>180975</xdr:rowOff>
        </xdr:from>
        <xdr:to>
          <xdr:col>39</xdr:col>
          <xdr:colOff>209550</xdr:colOff>
          <xdr:row>30</xdr:row>
          <xdr:rowOff>209550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28</xdr:row>
          <xdr:rowOff>180975</xdr:rowOff>
        </xdr:from>
        <xdr:to>
          <xdr:col>39</xdr:col>
          <xdr:colOff>209550</xdr:colOff>
          <xdr:row>30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27</xdr:row>
          <xdr:rowOff>180975</xdr:rowOff>
        </xdr:from>
        <xdr:to>
          <xdr:col>39</xdr:col>
          <xdr:colOff>209550</xdr:colOff>
          <xdr:row>29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26</xdr:row>
          <xdr:rowOff>180975</xdr:rowOff>
        </xdr:from>
        <xdr:to>
          <xdr:col>39</xdr:col>
          <xdr:colOff>209550</xdr:colOff>
          <xdr:row>28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25</xdr:row>
          <xdr:rowOff>180975</xdr:rowOff>
        </xdr:from>
        <xdr:to>
          <xdr:col>39</xdr:col>
          <xdr:colOff>209550</xdr:colOff>
          <xdr:row>27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24</xdr:row>
          <xdr:rowOff>180975</xdr:rowOff>
        </xdr:from>
        <xdr:to>
          <xdr:col>39</xdr:col>
          <xdr:colOff>209550</xdr:colOff>
          <xdr:row>26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23</xdr:row>
          <xdr:rowOff>180975</xdr:rowOff>
        </xdr:from>
        <xdr:to>
          <xdr:col>39</xdr:col>
          <xdr:colOff>209550</xdr:colOff>
          <xdr:row>25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22</xdr:row>
          <xdr:rowOff>180975</xdr:rowOff>
        </xdr:from>
        <xdr:to>
          <xdr:col>39</xdr:col>
          <xdr:colOff>209550</xdr:colOff>
          <xdr:row>24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21</xdr:row>
          <xdr:rowOff>180975</xdr:rowOff>
        </xdr:from>
        <xdr:to>
          <xdr:col>39</xdr:col>
          <xdr:colOff>209550</xdr:colOff>
          <xdr:row>23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20</xdr:row>
          <xdr:rowOff>180975</xdr:rowOff>
        </xdr:from>
        <xdr:to>
          <xdr:col>39</xdr:col>
          <xdr:colOff>209550</xdr:colOff>
          <xdr:row>22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19</xdr:row>
          <xdr:rowOff>180975</xdr:rowOff>
        </xdr:from>
        <xdr:to>
          <xdr:col>39</xdr:col>
          <xdr:colOff>209550</xdr:colOff>
          <xdr:row>21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18</xdr:row>
          <xdr:rowOff>180975</xdr:rowOff>
        </xdr:from>
        <xdr:to>
          <xdr:col>39</xdr:col>
          <xdr:colOff>209550</xdr:colOff>
          <xdr:row>20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17</xdr:row>
          <xdr:rowOff>180975</xdr:rowOff>
        </xdr:from>
        <xdr:to>
          <xdr:col>39</xdr:col>
          <xdr:colOff>209550</xdr:colOff>
          <xdr:row>19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16</xdr:row>
          <xdr:rowOff>180975</xdr:rowOff>
        </xdr:from>
        <xdr:to>
          <xdr:col>39</xdr:col>
          <xdr:colOff>209550</xdr:colOff>
          <xdr:row>18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15</xdr:row>
          <xdr:rowOff>180975</xdr:rowOff>
        </xdr:from>
        <xdr:to>
          <xdr:col>39</xdr:col>
          <xdr:colOff>209550</xdr:colOff>
          <xdr:row>17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14</xdr:row>
          <xdr:rowOff>180975</xdr:rowOff>
        </xdr:from>
        <xdr:to>
          <xdr:col>39</xdr:col>
          <xdr:colOff>209550</xdr:colOff>
          <xdr:row>16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13</xdr:row>
          <xdr:rowOff>180975</xdr:rowOff>
        </xdr:from>
        <xdr:to>
          <xdr:col>39</xdr:col>
          <xdr:colOff>209550</xdr:colOff>
          <xdr:row>15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12</xdr:row>
          <xdr:rowOff>180975</xdr:rowOff>
        </xdr:from>
        <xdr:to>
          <xdr:col>39</xdr:col>
          <xdr:colOff>209550</xdr:colOff>
          <xdr:row>14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11</xdr:row>
          <xdr:rowOff>180975</xdr:rowOff>
        </xdr:from>
        <xdr:to>
          <xdr:col>39</xdr:col>
          <xdr:colOff>209550</xdr:colOff>
          <xdr:row>13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10</xdr:row>
          <xdr:rowOff>180975</xdr:rowOff>
        </xdr:from>
        <xdr:to>
          <xdr:col>39</xdr:col>
          <xdr:colOff>209550</xdr:colOff>
          <xdr:row>12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9</xdr:row>
          <xdr:rowOff>180975</xdr:rowOff>
        </xdr:from>
        <xdr:to>
          <xdr:col>39</xdr:col>
          <xdr:colOff>209550</xdr:colOff>
          <xdr:row>11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8</xdr:row>
          <xdr:rowOff>180975</xdr:rowOff>
        </xdr:from>
        <xdr:to>
          <xdr:col>39</xdr:col>
          <xdr:colOff>209550</xdr:colOff>
          <xdr:row>10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7</xdr:row>
          <xdr:rowOff>180975</xdr:rowOff>
        </xdr:from>
        <xdr:to>
          <xdr:col>39</xdr:col>
          <xdr:colOff>209550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6</xdr:row>
          <xdr:rowOff>180975</xdr:rowOff>
        </xdr:from>
        <xdr:to>
          <xdr:col>39</xdr:col>
          <xdr:colOff>209550</xdr:colOff>
          <xdr:row>8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5</xdr:row>
          <xdr:rowOff>180975</xdr:rowOff>
        </xdr:from>
        <xdr:to>
          <xdr:col>39</xdr:col>
          <xdr:colOff>209550</xdr:colOff>
          <xdr:row>7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</xdr:row>
          <xdr:rowOff>180975</xdr:rowOff>
        </xdr:from>
        <xdr:to>
          <xdr:col>39</xdr:col>
          <xdr:colOff>209550</xdr:colOff>
          <xdr:row>6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</xdr:row>
          <xdr:rowOff>180975</xdr:rowOff>
        </xdr:from>
        <xdr:to>
          <xdr:col>39</xdr:col>
          <xdr:colOff>209550</xdr:colOff>
          <xdr:row>5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</xdr:row>
          <xdr:rowOff>180975</xdr:rowOff>
        </xdr:from>
        <xdr:to>
          <xdr:col>39</xdr:col>
          <xdr:colOff>209550</xdr:colOff>
          <xdr:row>4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34</xdr:row>
          <xdr:rowOff>180975</xdr:rowOff>
        </xdr:from>
        <xdr:to>
          <xdr:col>42</xdr:col>
          <xdr:colOff>209550</xdr:colOff>
          <xdr:row>36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33</xdr:row>
          <xdr:rowOff>180975</xdr:rowOff>
        </xdr:from>
        <xdr:to>
          <xdr:col>42</xdr:col>
          <xdr:colOff>209550</xdr:colOff>
          <xdr:row>35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32</xdr:row>
          <xdr:rowOff>180975</xdr:rowOff>
        </xdr:from>
        <xdr:to>
          <xdr:col>42</xdr:col>
          <xdr:colOff>209550</xdr:colOff>
          <xdr:row>34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31</xdr:row>
          <xdr:rowOff>180975</xdr:rowOff>
        </xdr:from>
        <xdr:to>
          <xdr:col>42</xdr:col>
          <xdr:colOff>209550</xdr:colOff>
          <xdr:row>33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30</xdr:row>
          <xdr:rowOff>180975</xdr:rowOff>
        </xdr:from>
        <xdr:to>
          <xdr:col>42</xdr:col>
          <xdr:colOff>209550</xdr:colOff>
          <xdr:row>31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29</xdr:row>
          <xdr:rowOff>180975</xdr:rowOff>
        </xdr:from>
        <xdr:to>
          <xdr:col>42</xdr:col>
          <xdr:colOff>209550</xdr:colOff>
          <xdr:row>30</xdr:row>
          <xdr:rowOff>209550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28</xdr:row>
          <xdr:rowOff>180975</xdr:rowOff>
        </xdr:from>
        <xdr:to>
          <xdr:col>42</xdr:col>
          <xdr:colOff>209550</xdr:colOff>
          <xdr:row>30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27</xdr:row>
          <xdr:rowOff>180975</xdr:rowOff>
        </xdr:from>
        <xdr:to>
          <xdr:col>42</xdr:col>
          <xdr:colOff>209550</xdr:colOff>
          <xdr:row>29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26</xdr:row>
          <xdr:rowOff>180975</xdr:rowOff>
        </xdr:from>
        <xdr:to>
          <xdr:col>42</xdr:col>
          <xdr:colOff>209550</xdr:colOff>
          <xdr:row>28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25</xdr:row>
          <xdr:rowOff>180975</xdr:rowOff>
        </xdr:from>
        <xdr:to>
          <xdr:col>42</xdr:col>
          <xdr:colOff>209550</xdr:colOff>
          <xdr:row>27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24</xdr:row>
          <xdr:rowOff>180975</xdr:rowOff>
        </xdr:from>
        <xdr:to>
          <xdr:col>42</xdr:col>
          <xdr:colOff>209550</xdr:colOff>
          <xdr:row>26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23</xdr:row>
          <xdr:rowOff>180975</xdr:rowOff>
        </xdr:from>
        <xdr:to>
          <xdr:col>42</xdr:col>
          <xdr:colOff>209550</xdr:colOff>
          <xdr:row>25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22</xdr:row>
          <xdr:rowOff>180975</xdr:rowOff>
        </xdr:from>
        <xdr:to>
          <xdr:col>42</xdr:col>
          <xdr:colOff>209550</xdr:colOff>
          <xdr:row>24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21</xdr:row>
          <xdr:rowOff>180975</xdr:rowOff>
        </xdr:from>
        <xdr:to>
          <xdr:col>42</xdr:col>
          <xdr:colOff>209550</xdr:colOff>
          <xdr:row>23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20</xdr:row>
          <xdr:rowOff>180975</xdr:rowOff>
        </xdr:from>
        <xdr:to>
          <xdr:col>42</xdr:col>
          <xdr:colOff>209550</xdr:colOff>
          <xdr:row>22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180975</xdr:rowOff>
        </xdr:from>
        <xdr:to>
          <xdr:col>42</xdr:col>
          <xdr:colOff>209550</xdr:colOff>
          <xdr:row>21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18</xdr:row>
          <xdr:rowOff>180975</xdr:rowOff>
        </xdr:from>
        <xdr:to>
          <xdr:col>42</xdr:col>
          <xdr:colOff>209550</xdr:colOff>
          <xdr:row>20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17</xdr:row>
          <xdr:rowOff>180975</xdr:rowOff>
        </xdr:from>
        <xdr:to>
          <xdr:col>42</xdr:col>
          <xdr:colOff>209550</xdr:colOff>
          <xdr:row>19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16</xdr:row>
          <xdr:rowOff>180975</xdr:rowOff>
        </xdr:from>
        <xdr:to>
          <xdr:col>42</xdr:col>
          <xdr:colOff>209550</xdr:colOff>
          <xdr:row>18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15</xdr:row>
          <xdr:rowOff>180975</xdr:rowOff>
        </xdr:from>
        <xdr:to>
          <xdr:col>42</xdr:col>
          <xdr:colOff>209550</xdr:colOff>
          <xdr:row>17</xdr:row>
          <xdr:rowOff>9525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14</xdr:row>
          <xdr:rowOff>180975</xdr:rowOff>
        </xdr:from>
        <xdr:to>
          <xdr:col>42</xdr:col>
          <xdr:colOff>209550</xdr:colOff>
          <xdr:row>16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13</xdr:row>
          <xdr:rowOff>180975</xdr:rowOff>
        </xdr:from>
        <xdr:to>
          <xdr:col>42</xdr:col>
          <xdr:colOff>209550</xdr:colOff>
          <xdr:row>15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12</xdr:row>
          <xdr:rowOff>180975</xdr:rowOff>
        </xdr:from>
        <xdr:to>
          <xdr:col>42</xdr:col>
          <xdr:colOff>209550</xdr:colOff>
          <xdr:row>14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11</xdr:row>
          <xdr:rowOff>180975</xdr:rowOff>
        </xdr:from>
        <xdr:to>
          <xdr:col>42</xdr:col>
          <xdr:colOff>209550</xdr:colOff>
          <xdr:row>13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10</xdr:row>
          <xdr:rowOff>180975</xdr:rowOff>
        </xdr:from>
        <xdr:to>
          <xdr:col>42</xdr:col>
          <xdr:colOff>209550</xdr:colOff>
          <xdr:row>12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9</xdr:row>
          <xdr:rowOff>180975</xdr:rowOff>
        </xdr:from>
        <xdr:to>
          <xdr:col>42</xdr:col>
          <xdr:colOff>209550</xdr:colOff>
          <xdr:row>11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8</xdr:row>
          <xdr:rowOff>180975</xdr:rowOff>
        </xdr:from>
        <xdr:to>
          <xdr:col>42</xdr:col>
          <xdr:colOff>209550</xdr:colOff>
          <xdr:row>10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7</xdr:row>
          <xdr:rowOff>180975</xdr:rowOff>
        </xdr:from>
        <xdr:to>
          <xdr:col>42</xdr:col>
          <xdr:colOff>209550</xdr:colOff>
          <xdr:row>9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6</xdr:row>
          <xdr:rowOff>180975</xdr:rowOff>
        </xdr:from>
        <xdr:to>
          <xdr:col>42</xdr:col>
          <xdr:colOff>209550</xdr:colOff>
          <xdr:row>8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5</xdr:row>
          <xdr:rowOff>180975</xdr:rowOff>
        </xdr:from>
        <xdr:to>
          <xdr:col>42</xdr:col>
          <xdr:colOff>209550</xdr:colOff>
          <xdr:row>7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</xdr:row>
          <xdr:rowOff>180975</xdr:rowOff>
        </xdr:from>
        <xdr:to>
          <xdr:col>42</xdr:col>
          <xdr:colOff>209550</xdr:colOff>
          <xdr:row>6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</xdr:row>
          <xdr:rowOff>180975</xdr:rowOff>
        </xdr:from>
        <xdr:to>
          <xdr:col>42</xdr:col>
          <xdr:colOff>209550</xdr:colOff>
          <xdr:row>5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</xdr:row>
          <xdr:rowOff>180975</xdr:rowOff>
        </xdr:from>
        <xdr:to>
          <xdr:col>42</xdr:col>
          <xdr:colOff>209550</xdr:colOff>
          <xdr:row>4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34</xdr:row>
          <xdr:rowOff>180975</xdr:rowOff>
        </xdr:from>
        <xdr:to>
          <xdr:col>36</xdr:col>
          <xdr:colOff>200025</xdr:colOff>
          <xdr:row>36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33</xdr:row>
          <xdr:rowOff>180975</xdr:rowOff>
        </xdr:from>
        <xdr:to>
          <xdr:col>36</xdr:col>
          <xdr:colOff>200025</xdr:colOff>
          <xdr:row>35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32</xdr:row>
          <xdr:rowOff>180975</xdr:rowOff>
        </xdr:from>
        <xdr:to>
          <xdr:col>36</xdr:col>
          <xdr:colOff>200025</xdr:colOff>
          <xdr:row>34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31</xdr:row>
          <xdr:rowOff>180975</xdr:rowOff>
        </xdr:from>
        <xdr:to>
          <xdr:col>36</xdr:col>
          <xdr:colOff>200025</xdr:colOff>
          <xdr:row>33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30</xdr:row>
          <xdr:rowOff>180975</xdr:rowOff>
        </xdr:from>
        <xdr:to>
          <xdr:col>36</xdr:col>
          <xdr:colOff>200025</xdr:colOff>
          <xdr:row>31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29</xdr:row>
          <xdr:rowOff>180975</xdr:rowOff>
        </xdr:from>
        <xdr:to>
          <xdr:col>36</xdr:col>
          <xdr:colOff>200025</xdr:colOff>
          <xdr:row>30</xdr:row>
          <xdr:rowOff>209550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28</xdr:row>
          <xdr:rowOff>180975</xdr:rowOff>
        </xdr:from>
        <xdr:to>
          <xdr:col>36</xdr:col>
          <xdr:colOff>200025</xdr:colOff>
          <xdr:row>30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27</xdr:row>
          <xdr:rowOff>180975</xdr:rowOff>
        </xdr:from>
        <xdr:to>
          <xdr:col>36</xdr:col>
          <xdr:colOff>200025</xdr:colOff>
          <xdr:row>29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26</xdr:row>
          <xdr:rowOff>180975</xdr:rowOff>
        </xdr:from>
        <xdr:to>
          <xdr:col>36</xdr:col>
          <xdr:colOff>200025</xdr:colOff>
          <xdr:row>28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180975</xdr:rowOff>
        </xdr:from>
        <xdr:to>
          <xdr:col>36</xdr:col>
          <xdr:colOff>200025</xdr:colOff>
          <xdr:row>27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24</xdr:row>
          <xdr:rowOff>180975</xdr:rowOff>
        </xdr:from>
        <xdr:to>
          <xdr:col>36</xdr:col>
          <xdr:colOff>200025</xdr:colOff>
          <xdr:row>26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23</xdr:row>
          <xdr:rowOff>180975</xdr:rowOff>
        </xdr:from>
        <xdr:to>
          <xdr:col>36</xdr:col>
          <xdr:colOff>200025</xdr:colOff>
          <xdr:row>25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22</xdr:row>
          <xdr:rowOff>180975</xdr:rowOff>
        </xdr:from>
        <xdr:to>
          <xdr:col>36</xdr:col>
          <xdr:colOff>200025</xdr:colOff>
          <xdr:row>24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21</xdr:row>
          <xdr:rowOff>180975</xdr:rowOff>
        </xdr:from>
        <xdr:to>
          <xdr:col>36</xdr:col>
          <xdr:colOff>200025</xdr:colOff>
          <xdr:row>23</xdr:row>
          <xdr:rowOff>9525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20</xdr:row>
          <xdr:rowOff>180975</xdr:rowOff>
        </xdr:from>
        <xdr:to>
          <xdr:col>36</xdr:col>
          <xdr:colOff>200025</xdr:colOff>
          <xdr:row>22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19</xdr:row>
          <xdr:rowOff>180975</xdr:rowOff>
        </xdr:from>
        <xdr:to>
          <xdr:col>36</xdr:col>
          <xdr:colOff>200025</xdr:colOff>
          <xdr:row>21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18</xdr:row>
          <xdr:rowOff>180975</xdr:rowOff>
        </xdr:from>
        <xdr:to>
          <xdr:col>36</xdr:col>
          <xdr:colOff>200025</xdr:colOff>
          <xdr:row>20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17</xdr:row>
          <xdr:rowOff>180975</xdr:rowOff>
        </xdr:from>
        <xdr:to>
          <xdr:col>36</xdr:col>
          <xdr:colOff>200025</xdr:colOff>
          <xdr:row>19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16</xdr:row>
          <xdr:rowOff>180975</xdr:rowOff>
        </xdr:from>
        <xdr:to>
          <xdr:col>36</xdr:col>
          <xdr:colOff>200025</xdr:colOff>
          <xdr:row>18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15</xdr:row>
          <xdr:rowOff>180975</xdr:rowOff>
        </xdr:from>
        <xdr:to>
          <xdr:col>36</xdr:col>
          <xdr:colOff>200025</xdr:colOff>
          <xdr:row>17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14</xdr:row>
          <xdr:rowOff>180975</xdr:rowOff>
        </xdr:from>
        <xdr:to>
          <xdr:col>36</xdr:col>
          <xdr:colOff>200025</xdr:colOff>
          <xdr:row>16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13</xdr:row>
          <xdr:rowOff>180975</xdr:rowOff>
        </xdr:from>
        <xdr:to>
          <xdr:col>36</xdr:col>
          <xdr:colOff>200025</xdr:colOff>
          <xdr:row>15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180975</xdr:rowOff>
        </xdr:from>
        <xdr:to>
          <xdr:col>36</xdr:col>
          <xdr:colOff>200025</xdr:colOff>
          <xdr:row>14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11</xdr:row>
          <xdr:rowOff>180975</xdr:rowOff>
        </xdr:from>
        <xdr:to>
          <xdr:col>36</xdr:col>
          <xdr:colOff>200025</xdr:colOff>
          <xdr:row>13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10</xdr:row>
          <xdr:rowOff>180975</xdr:rowOff>
        </xdr:from>
        <xdr:to>
          <xdr:col>36</xdr:col>
          <xdr:colOff>200025</xdr:colOff>
          <xdr:row>12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9</xdr:row>
          <xdr:rowOff>180975</xdr:rowOff>
        </xdr:from>
        <xdr:to>
          <xdr:col>36</xdr:col>
          <xdr:colOff>200025</xdr:colOff>
          <xdr:row>11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8</xdr:row>
          <xdr:rowOff>180975</xdr:rowOff>
        </xdr:from>
        <xdr:to>
          <xdr:col>36</xdr:col>
          <xdr:colOff>200025</xdr:colOff>
          <xdr:row>10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7</xdr:row>
          <xdr:rowOff>180975</xdr:rowOff>
        </xdr:from>
        <xdr:to>
          <xdr:col>36</xdr:col>
          <xdr:colOff>200025</xdr:colOff>
          <xdr:row>9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</xdr:row>
          <xdr:rowOff>180975</xdr:rowOff>
        </xdr:from>
        <xdr:to>
          <xdr:col>36</xdr:col>
          <xdr:colOff>200025</xdr:colOff>
          <xdr:row>8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</xdr:row>
          <xdr:rowOff>180975</xdr:rowOff>
        </xdr:from>
        <xdr:to>
          <xdr:col>36</xdr:col>
          <xdr:colOff>200025</xdr:colOff>
          <xdr:row>7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</xdr:row>
          <xdr:rowOff>180975</xdr:rowOff>
        </xdr:from>
        <xdr:to>
          <xdr:col>36</xdr:col>
          <xdr:colOff>200025</xdr:colOff>
          <xdr:row>6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180975</xdr:rowOff>
        </xdr:from>
        <xdr:to>
          <xdr:col>36</xdr:col>
          <xdr:colOff>200025</xdr:colOff>
          <xdr:row>5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180975</xdr:rowOff>
        </xdr:from>
        <xdr:to>
          <xdr:col>36</xdr:col>
          <xdr:colOff>200025</xdr:colOff>
          <xdr:row>4</xdr:row>
          <xdr:rowOff>9525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180975</xdr:rowOff>
        </xdr:from>
        <xdr:to>
          <xdr:col>2</xdr:col>
          <xdr:colOff>200025</xdr:colOff>
          <xdr:row>36</xdr:row>
          <xdr:rowOff>9525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180975</xdr:rowOff>
        </xdr:from>
        <xdr:to>
          <xdr:col>2</xdr:col>
          <xdr:colOff>200025</xdr:colOff>
          <xdr:row>35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180975</xdr:rowOff>
        </xdr:from>
        <xdr:to>
          <xdr:col>2</xdr:col>
          <xdr:colOff>200025</xdr:colOff>
          <xdr:row>34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180975</xdr:rowOff>
        </xdr:from>
        <xdr:to>
          <xdr:col>2</xdr:col>
          <xdr:colOff>200025</xdr:colOff>
          <xdr:row>33</xdr:row>
          <xdr:rowOff>9525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180975</xdr:rowOff>
        </xdr:from>
        <xdr:to>
          <xdr:col>2</xdr:col>
          <xdr:colOff>200025</xdr:colOff>
          <xdr:row>31</xdr:row>
          <xdr:rowOff>190500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180975</xdr:rowOff>
        </xdr:from>
        <xdr:to>
          <xdr:col>2</xdr:col>
          <xdr:colOff>200025</xdr:colOff>
          <xdr:row>30</xdr:row>
          <xdr:rowOff>209550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180975</xdr:rowOff>
        </xdr:from>
        <xdr:to>
          <xdr:col>2</xdr:col>
          <xdr:colOff>200025</xdr:colOff>
          <xdr:row>30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180975</xdr:rowOff>
        </xdr:from>
        <xdr:to>
          <xdr:col>2</xdr:col>
          <xdr:colOff>200025</xdr:colOff>
          <xdr:row>29</xdr:row>
          <xdr:rowOff>9525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180975</xdr:rowOff>
        </xdr:from>
        <xdr:to>
          <xdr:col>2</xdr:col>
          <xdr:colOff>200025</xdr:colOff>
          <xdr:row>28</xdr:row>
          <xdr:rowOff>9525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200025</xdr:colOff>
          <xdr:row>27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180975</xdr:rowOff>
        </xdr:from>
        <xdr:to>
          <xdr:col>2</xdr:col>
          <xdr:colOff>200025</xdr:colOff>
          <xdr:row>26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180975</xdr:rowOff>
        </xdr:from>
        <xdr:to>
          <xdr:col>2</xdr:col>
          <xdr:colOff>200025</xdr:colOff>
          <xdr:row>25</xdr:row>
          <xdr:rowOff>9525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180975</xdr:rowOff>
        </xdr:from>
        <xdr:to>
          <xdr:col>2</xdr:col>
          <xdr:colOff>200025</xdr:colOff>
          <xdr:row>24</xdr:row>
          <xdr:rowOff>9525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180975</xdr:rowOff>
        </xdr:from>
        <xdr:to>
          <xdr:col>2</xdr:col>
          <xdr:colOff>200025</xdr:colOff>
          <xdr:row>23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180975</xdr:rowOff>
        </xdr:from>
        <xdr:to>
          <xdr:col>2</xdr:col>
          <xdr:colOff>200025</xdr:colOff>
          <xdr:row>22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180975</xdr:rowOff>
        </xdr:from>
        <xdr:to>
          <xdr:col>2</xdr:col>
          <xdr:colOff>200025</xdr:colOff>
          <xdr:row>21</xdr:row>
          <xdr:rowOff>9525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180975</xdr:rowOff>
        </xdr:from>
        <xdr:to>
          <xdr:col>2</xdr:col>
          <xdr:colOff>200025</xdr:colOff>
          <xdr:row>20</xdr:row>
          <xdr:rowOff>9525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180975</xdr:rowOff>
        </xdr:from>
        <xdr:to>
          <xdr:col>2</xdr:col>
          <xdr:colOff>200025</xdr:colOff>
          <xdr:row>19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180975</xdr:rowOff>
        </xdr:from>
        <xdr:to>
          <xdr:col>2</xdr:col>
          <xdr:colOff>200025</xdr:colOff>
          <xdr:row>18</xdr:row>
          <xdr:rowOff>9525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180975</xdr:rowOff>
        </xdr:from>
        <xdr:to>
          <xdr:col>2</xdr:col>
          <xdr:colOff>200025</xdr:colOff>
          <xdr:row>17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180975</xdr:rowOff>
        </xdr:from>
        <xdr:to>
          <xdr:col>2</xdr:col>
          <xdr:colOff>200025</xdr:colOff>
          <xdr:row>16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180975</xdr:rowOff>
        </xdr:from>
        <xdr:to>
          <xdr:col>2</xdr:col>
          <xdr:colOff>200025</xdr:colOff>
          <xdr:row>15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180975</xdr:rowOff>
        </xdr:from>
        <xdr:to>
          <xdr:col>2</xdr:col>
          <xdr:colOff>200025</xdr:colOff>
          <xdr:row>14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180975</xdr:rowOff>
        </xdr:from>
        <xdr:to>
          <xdr:col>2</xdr:col>
          <xdr:colOff>200025</xdr:colOff>
          <xdr:row>13</xdr:row>
          <xdr:rowOff>9525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180975</xdr:rowOff>
        </xdr:from>
        <xdr:to>
          <xdr:col>2</xdr:col>
          <xdr:colOff>200025</xdr:colOff>
          <xdr:row>12</xdr:row>
          <xdr:rowOff>9525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180975</xdr:rowOff>
        </xdr:from>
        <xdr:to>
          <xdr:col>2</xdr:col>
          <xdr:colOff>200025</xdr:colOff>
          <xdr:row>11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2</xdr:col>
          <xdr:colOff>200025</xdr:colOff>
          <xdr:row>10</xdr:row>
          <xdr:rowOff>9525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2</xdr:col>
          <xdr:colOff>200025</xdr:colOff>
          <xdr:row>9</xdr:row>
          <xdr:rowOff>9525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200025</xdr:colOff>
          <xdr:row>8</xdr:row>
          <xdr:rowOff>9525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180975</xdr:rowOff>
        </xdr:from>
        <xdr:to>
          <xdr:col>2</xdr:col>
          <xdr:colOff>200025</xdr:colOff>
          <xdr:row>7</xdr:row>
          <xdr:rowOff>9525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180975</xdr:rowOff>
        </xdr:from>
        <xdr:to>
          <xdr:col>2</xdr:col>
          <xdr:colOff>200025</xdr:colOff>
          <xdr:row>6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200025</xdr:colOff>
          <xdr:row>5</xdr:row>
          <xdr:rowOff>9525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180975</xdr:rowOff>
        </xdr:from>
        <xdr:to>
          <xdr:col>2</xdr:col>
          <xdr:colOff>209550</xdr:colOff>
          <xdr:row>4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180976</xdr:colOff>
      <xdr:row>37</xdr:row>
      <xdr:rowOff>104775</xdr:rowOff>
    </xdr:from>
    <xdr:to>
      <xdr:col>4</xdr:col>
      <xdr:colOff>1524001</xdr:colOff>
      <xdr:row>40</xdr:row>
      <xdr:rowOff>28575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542926" y="7734300"/>
          <a:ext cx="1638300" cy="542925"/>
        </a:xfrm>
        <a:prstGeom prst="round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/>
            <a:t>РАСПЕЧАТАТЬ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34</xdr:row>
          <xdr:rowOff>180975</xdr:rowOff>
        </xdr:from>
        <xdr:to>
          <xdr:col>39</xdr:col>
          <xdr:colOff>209550</xdr:colOff>
          <xdr:row>36</xdr:row>
          <xdr:rowOff>9525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33</xdr:row>
          <xdr:rowOff>180975</xdr:rowOff>
        </xdr:from>
        <xdr:to>
          <xdr:col>39</xdr:col>
          <xdr:colOff>209550</xdr:colOff>
          <xdr:row>35</xdr:row>
          <xdr:rowOff>9525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32</xdr:row>
          <xdr:rowOff>180975</xdr:rowOff>
        </xdr:from>
        <xdr:to>
          <xdr:col>39</xdr:col>
          <xdr:colOff>209550</xdr:colOff>
          <xdr:row>34</xdr:row>
          <xdr:rowOff>9525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31</xdr:row>
          <xdr:rowOff>180975</xdr:rowOff>
        </xdr:from>
        <xdr:to>
          <xdr:col>39</xdr:col>
          <xdr:colOff>209550</xdr:colOff>
          <xdr:row>33</xdr:row>
          <xdr:rowOff>9525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30</xdr:row>
          <xdr:rowOff>180975</xdr:rowOff>
        </xdr:from>
        <xdr:to>
          <xdr:col>39</xdr:col>
          <xdr:colOff>209550</xdr:colOff>
          <xdr:row>32</xdr:row>
          <xdr:rowOff>9525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29</xdr:row>
          <xdr:rowOff>180975</xdr:rowOff>
        </xdr:from>
        <xdr:to>
          <xdr:col>39</xdr:col>
          <xdr:colOff>209550</xdr:colOff>
          <xdr:row>31</xdr:row>
          <xdr:rowOff>9525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28</xdr:row>
          <xdr:rowOff>180975</xdr:rowOff>
        </xdr:from>
        <xdr:to>
          <xdr:col>39</xdr:col>
          <xdr:colOff>209550</xdr:colOff>
          <xdr:row>30</xdr:row>
          <xdr:rowOff>9525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27</xdr:row>
          <xdr:rowOff>180975</xdr:rowOff>
        </xdr:from>
        <xdr:to>
          <xdr:col>39</xdr:col>
          <xdr:colOff>209550</xdr:colOff>
          <xdr:row>29</xdr:row>
          <xdr:rowOff>9525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26</xdr:row>
          <xdr:rowOff>180975</xdr:rowOff>
        </xdr:from>
        <xdr:to>
          <xdr:col>39</xdr:col>
          <xdr:colOff>209550</xdr:colOff>
          <xdr:row>28</xdr:row>
          <xdr:rowOff>9525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25</xdr:row>
          <xdr:rowOff>180975</xdr:rowOff>
        </xdr:from>
        <xdr:to>
          <xdr:col>39</xdr:col>
          <xdr:colOff>209550</xdr:colOff>
          <xdr:row>27</xdr:row>
          <xdr:rowOff>9525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24</xdr:row>
          <xdr:rowOff>180975</xdr:rowOff>
        </xdr:from>
        <xdr:to>
          <xdr:col>39</xdr:col>
          <xdr:colOff>209550</xdr:colOff>
          <xdr:row>26</xdr:row>
          <xdr:rowOff>9525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23</xdr:row>
          <xdr:rowOff>180975</xdr:rowOff>
        </xdr:from>
        <xdr:to>
          <xdr:col>39</xdr:col>
          <xdr:colOff>209550</xdr:colOff>
          <xdr:row>25</xdr:row>
          <xdr:rowOff>9525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22</xdr:row>
          <xdr:rowOff>180975</xdr:rowOff>
        </xdr:from>
        <xdr:to>
          <xdr:col>39</xdr:col>
          <xdr:colOff>209550</xdr:colOff>
          <xdr:row>24</xdr:row>
          <xdr:rowOff>9525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21</xdr:row>
          <xdr:rowOff>180975</xdr:rowOff>
        </xdr:from>
        <xdr:to>
          <xdr:col>39</xdr:col>
          <xdr:colOff>209550</xdr:colOff>
          <xdr:row>23</xdr:row>
          <xdr:rowOff>9525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20</xdr:row>
          <xdr:rowOff>180975</xdr:rowOff>
        </xdr:from>
        <xdr:to>
          <xdr:col>39</xdr:col>
          <xdr:colOff>209550</xdr:colOff>
          <xdr:row>22</xdr:row>
          <xdr:rowOff>9525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19</xdr:row>
          <xdr:rowOff>180975</xdr:rowOff>
        </xdr:from>
        <xdr:to>
          <xdr:col>39</xdr:col>
          <xdr:colOff>209550</xdr:colOff>
          <xdr:row>21</xdr:row>
          <xdr:rowOff>9525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18</xdr:row>
          <xdr:rowOff>180975</xdr:rowOff>
        </xdr:from>
        <xdr:to>
          <xdr:col>39</xdr:col>
          <xdr:colOff>209550</xdr:colOff>
          <xdr:row>20</xdr:row>
          <xdr:rowOff>9525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17</xdr:row>
          <xdr:rowOff>180975</xdr:rowOff>
        </xdr:from>
        <xdr:to>
          <xdr:col>39</xdr:col>
          <xdr:colOff>209550</xdr:colOff>
          <xdr:row>19</xdr:row>
          <xdr:rowOff>9525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16</xdr:row>
          <xdr:rowOff>180975</xdr:rowOff>
        </xdr:from>
        <xdr:to>
          <xdr:col>39</xdr:col>
          <xdr:colOff>209550</xdr:colOff>
          <xdr:row>18</xdr:row>
          <xdr:rowOff>9525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15</xdr:row>
          <xdr:rowOff>180975</xdr:rowOff>
        </xdr:from>
        <xdr:to>
          <xdr:col>39</xdr:col>
          <xdr:colOff>209550</xdr:colOff>
          <xdr:row>17</xdr:row>
          <xdr:rowOff>9525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14</xdr:row>
          <xdr:rowOff>180975</xdr:rowOff>
        </xdr:from>
        <xdr:to>
          <xdr:col>39</xdr:col>
          <xdr:colOff>209550</xdr:colOff>
          <xdr:row>16</xdr:row>
          <xdr:rowOff>9525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13</xdr:row>
          <xdr:rowOff>180975</xdr:rowOff>
        </xdr:from>
        <xdr:to>
          <xdr:col>39</xdr:col>
          <xdr:colOff>209550</xdr:colOff>
          <xdr:row>15</xdr:row>
          <xdr:rowOff>9525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12</xdr:row>
          <xdr:rowOff>180975</xdr:rowOff>
        </xdr:from>
        <xdr:to>
          <xdr:col>39</xdr:col>
          <xdr:colOff>209550</xdr:colOff>
          <xdr:row>14</xdr:row>
          <xdr:rowOff>9525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11</xdr:row>
          <xdr:rowOff>180975</xdr:rowOff>
        </xdr:from>
        <xdr:to>
          <xdr:col>39</xdr:col>
          <xdr:colOff>209550</xdr:colOff>
          <xdr:row>13</xdr:row>
          <xdr:rowOff>9525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10</xdr:row>
          <xdr:rowOff>180975</xdr:rowOff>
        </xdr:from>
        <xdr:to>
          <xdr:col>39</xdr:col>
          <xdr:colOff>209550</xdr:colOff>
          <xdr:row>12</xdr:row>
          <xdr:rowOff>9525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9</xdr:row>
          <xdr:rowOff>180975</xdr:rowOff>
        </xdr:from>
        <xdr:to>
          <xdr:col>39</xdr:col>
          <xdr:colOff>209550</xdr:colOff>
          <xdr:row>11</xdr:row>
          <xdr:rowOff>9525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8</xdr:row>
          <xdr:rowOff>180975</xdr:rowOff>
        </xdr:from>
        <xdr:to>
          <xdr:col>39</xdr:col>
          <xdr:colOff>209550</xdr:colOff>
          <xdr:row>10</xdr:row>
          <xdr:rowOff>9525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7</xdr:row>
          <xdr:rowOff>180975</xdr:rowOff>
        </xdr:from>
        <xdr:to>
          <xdr:col>39</xdr:col>
          <xdr:colOff>209550</xdr:colOff>
          <xdr:row>9</xdr:row>
          <xdr:rowOff>9525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6</xdr:row>
          <xdr:rowOff>180975</xdr:rowOff>
        </xdr:from>
        <xdr:to>
          <xdr:col>39</xdr:col>
          <xdr:colOff>209550</xdr:colOff>
          <xdr:row>8</xdr:row>
          <xdr:rowOff>9525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5</xdr:row>
          <xdr:rowOff>180975</xdr:rowOff>
        </xdr:from>
        <xdr:to>
          <xdr:col>39</xdr:col>
          <xdr:colOff>209550</xdr:colOff>
          <xdr:row>7</xdr:row>
          <xdr:rowOff>9525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</xdr:row>
          <xdr:rowOff>180975</xdr:rowOff>
        </xdr:from>
        <xdr:to>
          <xdr:col>39</xdr:col>
          <xdr:colOff>209550</xdr:colOff>
          <xdr:row>6</xdr:row>
          <xdr:rowOff>9525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</xdr:row>
          <xdr:rowOff>180975</xdr:rowOff>
        </xdr:from>
        <xdr:to>
          <xdr:col>39</xdr:col>
          <xdr:colOff>209550</xdr:colOff>
          <xdr:row>5</xdr:row>
          <xdr:rowOff>9525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</xdr:row>
          <xdr:rowOff>180975</xdr:rowOff>
        </xdr:from>
        <xdr:to>
          <xdr:col>39</xdr:col>
          <xdr:colOff>209550</xdr:colOff>
          <xdr:row>4</xdr:row>
          <xdr:rowOff>9525</xdr:rowOff>
        </xdr:to>
        <xdr:sp macro="" textlink="">
          <xdr:nvSpPr>
            <xdr:cNvPr id="31777" name="Check Box 33" hidden="1">
              <a:extLst>
                <a:ext uri="{63B3BB69-23CF-44E3-9099-C40C66FF867C}">
                  <a14:compatExt spid="_x0000_s3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34</xdr:row>
          <xdr:rowOff>180975</xdr:rowOff>
        </xdr:from>
        <xdr:to>
          <xdr:col>42</xdr:col>
          <xdr:colOff>209550</xdr:colOff>
          <xdr:row>36</xdr:row>
          <xdr:rowOff>9525</xdr:rowOff>
        </xdr:to>
        <xdr:sp macro="" textlink="">
          <xdr:nvSpPr>
            <xdr:cNvPr id="31778" name="Check Box 34" hidden="1">
              <a:extLst>
                <a:ext uri="{63B3BB69-23CF-44E3-9099-C40C66FF867C}">
                  <a14:compatExt spid="_x0000_s3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33</xdr:row>
          <xdr:rowOff>180975</xdr:rowOff>
        </xdr:from>
        <xdr:to>
          <xdr:col>42</xdr:col>
          <xdr:colOff>209550</xdr:colOff>
          <xdr:row>35</xdr:row>
          <xdr:rowOff>9525</xdr:rowOff>
        </xdr:to>
        <xdr:sp macro="" textlink="">
          <xdr:nvSpPr>
            <xdr:cNvPr id="31779" name="Check Box 35" hidden="1">
              <a:extLst>
                <a:ext uri="{63B3BB69-23CF-44E3-9099-C40C66FF867C}">
                  <a14:compatExt spid="_x0000_s3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32</xdr:row>
          <xdr:rowOff>180975</xdr:rowOff>
        </xdr:from>
        <xdr:to>
          <xdr:col>42</xdr:col>
          <xdr:colOff>209550</xdr:colOff>
          <xdr:row>34</xdr:row>
          <xdr:rowOff>9525</xdr:rowOff>
        </xdr:to>
        <xdr:sp macro="" textlink="">
          <xdr:nvSpPr>
            <xdr:cNvPr id="31780" name="Check Box 36" hidden="1">
              <a:extLst>
                <a:ext uri="{63B3BB69-23CF-44E3-9099-C40C66FF867C}">
                  <a14:compatExt spid="_x0000_s31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31</xdr:row>
          <xdr:rowOff>180975</xdr:rowOff>
        </xdr:from>
        <xdr:to>
          <xdr:col>42</xdr:col>
          <xdr:colOff>209550</xdr:colOff>
          <xdr:row>33</xdr:row>
          <xdr:rowOff>9525</xdr:rowOff>
        </xdr:to>
        <xdr:sp macro="" textlink="">
          <xdr:nvSpPr>
            <xdr:cNvPr id="31781" name="Check Box 37" hidden="1">
              <a:extLst>
                <a:ext uri="{63B3BB69-23CF-44E3-9099-C40C66FF867C}">
                  <a14:compatExt spid="_x0000_s31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30</xdr:row>
          <xdr:rowOff>180975</xdr:rowOff>
        </xdr:from>
        <xdr:to>
          <xdr:col>42</xdr:col>
          <xdr:colOff>209550</xdr:colOff>
          <xdr:row>32</xdr:row>
          <xdr:rowOff>9525</xdr:rowOff>
        </xdr:to>
        <xdr:sp macro="" textlink="">
          <xdr:nvSpPr>
            <xdr:cNvPr id="31782" name="Check Box 38" hidden="1">
              <a:extLst>
                <a:ext uri="{63B3BB69-23CF-44E3-9099-C40C66FF867C}">
                  <a14:compatExt spid="_x0000_s3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29</xdr:row>
          <xdr:rowOff>180975</xdr:rowOff>
        </xdr:from>
        <xdr:to>
          <xdr:col>42</xdr:col>
          <xdr:colOff>209550</xdr:colOff>
          <xdr:row>31</xdr:row>
          <xdr:rowOff>9525</xdr:rowOff>
        </xdr:to>
        <xdr:sp macro="" textlink="">
          <xdr:nvSpPr>
            <xdr:cNvPr id="31783" name="Check Box 39" hidden="1">
              <a:extLst>
                <a:ext uri="{63B3BB69-23CF-44E3-9099-C40C66FF867C}">
                  <a14:compatExt spid="_x0000_s3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28</xdr:row>
          <xdr:rowOff>180975</xdr:rowOff>
        </xdr:from>
        <xdr:to>
          <xdr:col>42</xdr:col>
          <xdr:colOff>209550</xdr:colOff>
          <xdr:row>30</xdr:row>
          <xdr:rowOff>9525</xdr:rowOff>
        </xdr:to>
        <xdr:sp macro="" textlink="">
          <xdr:nvSpPr>
            <xdr:cNvPr id="31784" name="Check Box 40" hidden="1">
              <a:extLst>
                <a:ext uri="{63B3BB69-23CF-44E3-9099-C40C66FF867C}">
                  <a14:compatExt spid="_x0000_s3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27</xdr:row>
          <xdr:rowOff>180975</xdr:rowOff>
        </xdr:from>
        <xdr:to>
          <xdr:col>42</xdr:col>
          <xdr:colOff>209550</xdr:colOff>
          <xdr:row>29</xdr:row>
          <xdr:rowOff>9525</xdr:rowOff>
        </xdr:to>
        <xdr:sp macro="" textlink="">
          <xdr:nvSpPr>
            <xdr:cNvPr id="31785" name="Check Box 41" hidden="1">
              <a:extLst>
                <a:ext uri="{63B3BB69-23CF-44E3-9099-C40C66FF867C}">
                  <a14:compatExt spid="_x0000_s31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26</xdr:row>
          <xdr:rowOff>180975</xdr:rowOff>
        </xdr:from>
        <xdr:to>
          <xdr:col>42</xdr:col>
          <xdr:colOff>209550</xdr:colOff>
          <xdr:row>28</xdr:row>
          <xdr:rowOff>9525</xdr:rowOff>
        </xdr:to>
        <xdr:sp macro="" textlink="">
          <xdr:nvSpPr>
            <xdr:cNvPr id="31786" name="Check Box 42" hidden="1">
              <a:extLst>
                <a:ext uri="{63B3BB69-23CF-44E3-9099-C40C66FF867C}">
                  <a14:compatExt spid="_x0000_s31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25</xdr:row>
          <xdr:rowOff>180975</xdr:rowOff>
        </xdr:from>
        <xdr:to>
          <xdr:col>42</xdr:col>
          <xdr:colOff>209550</xdr:colOff>
          <xdr:row>27</xdr:row>
          <xdr:rowOff>9525</xdr:rowOff>
        </xdr:to>
        <xdr:sp macro="" textlink="">
          <xdr:nvSpPr>
            <xdr:cNvPr id="31787" name="Check Box 43" hidden="1">
              <a:extLst>
                <a:ext uri="{63B3BB69-23CF-44E3-9099-C40C66FF867C}">
                  <a14:compatExt spid="_x0000_s3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24</xdr:row>
          <xdr:rowOff>180975</xdr:rowOff>
        </xdr:from>
        <xdr:to>
          <xdr:col>42</xdr:col>
          <xdr:colOff>209550</xdr:colOff>
          <xdr:row>26</xdr:row>
          <xdr:rowOff>9525</xdr:rowOff>
        </xdr:to>
        <xdr:sp macro="" textlink="">
          <xdr:nvSpPr>
            <xdr:cNvPr id="31788" name="Check Box 44" hidden="1">
              <a:extLst>
                <a:ext uri="{63B3BB69-23CF-44E3-9099-C40C66FF867C}">
                  <a14:compatExt spid="_x0000_s31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23</xdr:row>
          <xdr:rowOff>180975</xdr:rowOff>
        </xdr:from>
        <xdr:to>
          <xdr:col>42</xdr:col>
          <xdr:colOff>209550</xdr:colOff>
          <xdr:row>25</xdr:row>
          <xdr:rowOff>9525</xdr:rowOff>
        </xdr:to>
        <xdr:sp macro="" textlink="">
          <xdr:nvSpPr>
            <xdr:cNvPr id="31789" name="Check Box 45" hidden="1">
              <a:extLst>
                <a:ext uri="{63B3BB69-23CF-44E3-9099-C40C66FF867C}">
                  <a14:compatExt spid="_x0000_s31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22</xdr:row>
          <xdr:rowOff>180975</xdr:rowOff>
        </xdr:from>
        <xdr:to>
          <xdr:col>42</xdr:col>
          <xdr:colOff>209550</xdr:colOff>
          <xdr:row>24</xdr:row>
          <xdr:rowOff>9525</xdr:rowOff>
        </xdr:to>
        <xdr:sp macro="" textlink="">
          <xdr:nvSpPr>
            <xdr:cNvPr id="31790" name="Check Box 46" hidden="1">
              <a:extLst>
                <a:ext uri="{63B3BB69-23CF-44E3-9099-C40C66FF867C}">
                  <a14:compatExt spid="_x0000_s31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21</xdr:row>
          <xdr:rowOff>180975</xdr:rowOff>
        </xdr:from>
        <xdr:to>
          <xdr:col>42</xdr:col>
          <xdr:colOff>209550</xdr:colOff>
          <xdr:row>23</xdr:row>
          <xdr:rowOff>9525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20</xdr:row>
          <xdr:rowOff>180975</xdr:rowOff>
        </xdr:from>
        <xdr:to>
          <xdr:col>42</xdr:col>
          <xdr:colOff>209550</xdr:colOff>
          <xdr:row>22</xdr:row>
          <xdr:rowOff>9525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180975</xdr:rowOff>
        </xdr:from>
        <xdr:to>
          <xdr:col>42</xdr:col>
          <xdr:colOff>209550</xdr:colOff>
          <xdr:row>21</xdr:row>
          <xdr:rowOff>9525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18</xdr:row>
          <xdr:rowOff>180975</xdr:rowOff>
        </xdr:from>
        <xdr:to>
          <xdr:col>42</xdr:col>
          <xdr:colOff>209550</xdr:colOff>
          <xdr:row>20</xdr:row>
          <xdr:rowOff>9525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17</xdr:row>
          <xdr:rowOff>180975</xdr:rowOff>
        </xdr:from>
        <xdr:to>
          <xdr:col>42</xdr:col>
          <xdr:colOff>209550</xdr:colOff>
          <xdr:row>19</xdr:row>
          <xdr:rowOff>9525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16</xdr:row>
          <xdr:rowOff>180975</xdr:rowOff>
        </xdr:from>
        <xdr:to>
          <xdr:col>42</xdr:col>
          <xdr:colOff>209550</xdr:colOff>
          <xdr:row>18</xdr:row>
          <xdr:rowOff>9525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15</xdr:row>
          <xdr:rowOff>180975</xdr:rowOff>
        </xdr:from>
        <xdr:to>
          <xdr:col>42</xdr:col>
          <xdr:colOff>209550</xdr:colOff>
          <xdr:row>17</xdr:row>
          <xdr:rowOff>9525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14</xdr:row>
          <xdr:rowOff>180975</xdr:rowOff>
        </xdr:from>
        <xdr:to>
          <xdr:col>42</xdr:col>
          <xdr:colOff>209550</xdr:colOff>
          <xdr:row>16</xdr:row>
          <xdr:rowOff>9525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13</xdr:row>
          <xdr:rowOff>180975</xdr:rowOff>
        </xdr:from>
        <xdr:to>
          <xdr:col>42</xdr:col>
          <xdr:colOff>209550</xdr:colOff>
          <xdr:row>15</xdr:row>
          <xdr:rowOff>9525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12</xdr:row>
          <xdr:rowOff>180975</xdr:rowOff>
        </xdr:from>
        <xdr:to>
          <xdr:col>42</xdr:col>
          <xdr:colOff>209550</xdr:colOff>
          <xdr:row>14</xdr:row>
          <xdr:rowOff>9525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11</xdr:row>
          <xdr:rowOff>180975</xdr:rowOff>
        </xdr:from>
        <xdr:to>
          <xdr:col>42</xdr:col>
          <xdr:colOff>209550</xdr:colOff>
          <xdr:row>13</xdr:row>
          <xdr:rowOff>9525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10</xdr:row>
          <xdr:rowOff>180975</xdr:rowOff>
        </xdr:from>
        <xdr:to>
          <xdr:col>42</xdr:col>
          <xdr:colOff>209550</xdr:colOff>
          <xdr:row>12</xdr:row>
          <xdr:rowOff>9525</xdr:rowOff>
        </xdr:to>
        <xdr:sp macro="" textlink="">
          <xdr:nvSpPr>
            <xdr:cNvPr id="31802" name="Check Box 58" hidden="1">
              <a:extLst>
                <a:ext uri="{63B3BB69-23CF-44E3-9099-C40C66FF867C}">
                  <a14:compatExt spid="_x0000_s31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9</xdr:row>
          <xdr:rowOff>180975</xdr:rowOff>
        </xdr:from>
        <xdr:to>
          <xdr:col>42</xdr:col>
          <xdr:colOff>209550</xdr:colOff>
          <xdr:row>11</xdr:row>
          <xdr:rowOff>9525</xdr:rowOff>
        </xdr:to>
        <xdr:sp macro="" textlink="">
          <xdr:nvSpPr>
            <xdr:cNvPr id="31803" name="Check Box 59" hidden="1">
              <a:extLst>
                <a:ext uri="{63B3BB69-23CF-44E3-9099-C40C66FF867C}">
                  <a14:compatExt spid="_x0000_s31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8</xdr:row>
          <xdr:rowOff>180975</xdr:rowOff>
        </xdr:from>
        <xdr:to>
          <xdr:col>42</xdr:col>
          <xdr:colOff>209550</xdr:colOff>
          <xdr:row>10</xdr:row>
          <xdr:rowOff>9525</xdr:rowOff>
        </xdr:to>
        <xdr:sp macro="" textlink="">
          <xdr:nvSpPr>
            <xdr:cNvPr id="31804" name="Check Box 60" hidden="1">
              <a:extLst>
                <a:ext uri="{63B3BB69-23CF-44E3-9099-C40C66FF867C}">
                  <a14:compatExt spid="_x0000_s31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7</xdr:row>
          <xdr:rowOff>180975</xdr:rowOff>
        </xdr:from>
        <xdr:to>
          <xdr:col>42</xdr:col>
          <xdr:colOff>209550</xdr:colOff>
          <xdr:row>9</xdr:row>
          <xdr:rowOff>9525</xdr:rowOff>
        </xdr:to>
        <xdr:sp macro="" textlink="">
          <xdr:nvSpPr>
            <xdr:cNvPr id="31805" name="Check Box 61" hidden="1">
              <a:extLst>
                <a:ext uri="{63B3BB69-23CF-44E3-9099-C40C66FF867C}">
                  <a14:compatExt spid="_x0000_s31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6</xdr:row>
          <xdr:rowOff>180975</xdr:rowOff>
        </xdr:from>
        <xdr:to>
          <xdr:col>42</xdr:col>
          <xdr:colOff>209550</xdr:colOff>
          <xdr:row>8</xdr:row>
          <xdr:rowOff>9525</xdr:rowOff>
        </xdr:to>
        <xdr:sp macro="" textlink="">
          <xdr:nvSpPr>
            <xdr:cNvPr id="31806" name="Check Box 62" hidden="1">
              <a:extLst>
                <a:ext uri="{63B3BB69-23CF-44E3-9099-C40C66FF867C}">
                  <a14:compatExt spid="_x0000_s31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5</xdr:row>
          <xdr:rowOff>180975</xdr:rowOff>
        </xdr:from>
        <xdr:to>
          <xdr:col>42</xdr:col>
          <xdr:colOff>209550</xdr:colOff>
          <xdr:row>7</xdr:row>
          <xdr:rowOff>9525</xdr:rowOff>
        </xdr:to>
        <xdr:sp macro="" textlink="">
          <xdr:nvSpPr>
            <xdr:cNvPr id="31807" name="Check Box 63" hidden="1">
              <a:extLst>
                <a:ext uri="{63B3BB69-23CF-44E3-9099-C40C66FF867C}">
                  <a14:compatExt spid="_x0000_s31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</xdr:row>
          <xdr:rowOff>180975</xdr:rowOff>
        </xdr:from>
        <xdr:to>
          <xdr:col>42</xdr:col>
          <xdr:colOff>209550</xdr:colOff>
          <xdr:row>6</xdr:row>
          <xdr:rowOff>9525</xdr:rowOff>
        </xdr:to>
        <xdr:sp macro="" textlink="">
          <xdr:nvSpPr>
            <xdr:cNvPr id="31808" name="Check Box 64" hidden="1">
              <a:extLst>
                <a:ext uri="{63B3BB69-23CF-44E3-9099-C40C66FF867C}">
                  <a14:compatExt spid="_x0000_s31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</xdr:row>
          <xdr:rowOff>180975</xdr:rowOff>
        </xdr:from>
        <xdr:to>
          <xdr:col>42</xdr:col>
          <xdr:colOff>209550</xdr:colOff>
          <xdr:row>5</xdr:row>
          <xdr:rowOff>9525</xdr:rowOff>
        </xdr:to>
        <xdr:sp macro="" textlink="">
          <xdr:nvSpPr>
            <xdr:cNvPr id="31809" name="Check Box 65" hidden="1">
              <a:extLst>
                <a:ext uri="{63B3BB69-23CF-44E3-9099-C40C66FF867C}">
                  <a14:compatExt spid="_x0000_s31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</xdr:row>
          <xdr:rowOff>180975</xdr:rowOff>
        </xdr:from>
        <xdr:to>
          <xdr:col>42</xdr:col>
          <xdr:colOff>209550</xdr:colOff>
          <xdr:row>4</xdr:row>
          <xdr:rowOff>9525</xdr:rowOff>
        </xdr:to>
        <xdr:sp macro="" textlink="">
          <xdr:nvSpPr>
            <xdr:cNvPr id="31810" name="Check Box 66" hidden="1">
              <a:extLst>
                <a:ext uri="{63B3BB69-23CF-44E3-9099-C40C66FF867C}">
                  <a14:compatExt spid="_x0000_s31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34</xdr:row>
          <xdr:rowOff>180975</xdr:rowOff>
        </xdr:from>
        <xdr:to>
          <xdr:col>36</xdr:col>
          <xdr:colOff>200025</xdr:colOff>
          <xdr:row>36</xdr:row>
          <xdr:rowOff>9525</xdr:rowOff>
        </xdr:to>
        <xdr:sp macro="" textlink="">
          <xdr:nvSpPr>
            <xdr:cNvPr id="31811" name="Check Box 67" hidden="1">
              <a:extLst>
                <a:ext uri="{63B3BB69-23CF-44E3-9099-C40C66FF867C}">
                  <a14:compatExt spid="_x0000_s31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33</xdr:row>
          <xdr:rowOff>180975</xdr:rowOff>
        </xdr:from>
        <xdr:to>
          <xdr:col>36</xdr:col>
          <xdr:colOff>200025</xdr:colOff>
          <xdr:row>35</xdr:row>
          <xdr:rowOff>9525</xdr:rowOff>
        </xdr:to>
        <xdr:sp macro="" textlink="">
          <xdr:nvSpPr>
            <xdr:cNvPr id="31812" name="Check Box 68" hidden="1">
              <a:extLst>
                <a:ext uri="{63B3BB69-23CF-44E3-9099-C40C66FF867C}">
                  <a14:compatExt spid="_x0000_s31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32</xdr:row>
          <xdr:rowOff>180975</xdr:rowOff>
        </xdr:from>
        <xdr:to>
          <xdr:col>36</xdr:col>
          <xdr:colOff>200025</xdr:colOff>
          <xdr:row>34</xdr:row>
          <xdr:rowOff>9525</xdr:rowOff>
        </xdr:to>
        <xdr:sp macro="" textlink="">
          <xdr:nvSpPr>
            <xdr:cNvPr id="31813" name="Check Box 69" hidden="1">
              <a:extLst>
                <a:ext uri="{63B3BB69-23CF-44E3-9099-C40C66FF867C}">
                  <a14:compatExt spid="_x0000_s31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31</xdr:row>
          <xdr:rowOff>180975</xdr:rowOff>
        </xdr:from>
        <xdr:to>
          <xdr:col>36</xdr:col>
          <xdr:colOff>200025</xdr:colOff>
          <xdr:row>33</xdr:row>
          <xdr:rowOff>9525</xdr:rowOff>
        </xdr:to>
        <xdr:sp macro="" textlink="">
          <xdr:nvSpPr>
            <xdr:cNvPr id="31814" name="Check Box 70" hidden="1">
              <a:extLst>
                <a:ext uri="{63B3BB69-23CF-44E3-9099-C40C66FF867C}">
                  <a14:compatExt spid="_x0000_s31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30</xdr:row>
          <xdr:rowOff>180975</xdr:rowOff>
        </xdr:from>
        <xdr:to>
          <xdr:col>36</xdr:col>
          <xdr:colOff>200025</xdr:colOff>
          <xdr:row>32</xdr:row>
          <xdr:rowOff>9525</xdr:rowOff>
        </xdr:to>
        <xdr:sp macro="" textlink="">
          <xdr:nvSpPr>
            <xdr:cNvPr id="31815" name="Check Box 71" hidden="1">
              <a:extLst>
                <a:ext uri="{63B3BB69-23CF-44E3-9099-C40C66FF867C}">
                  <a14:compatExt spid="_x0000_s31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29</xdr:row>
          <xdr:rowOff>180975</xdr:rowOff>
        </xdr:from>
        <xdr:to>
          <xdr:col>36</xdr:col>
          <xdr:colOff>200025</xdr:colOff>
          <xdr:row>31</xdr:row>
          <xdr:rowOff>9525</xdr:rowOff>
        </xdr:to>
        <xdr:sp macro="" textlink="">
          <xdr:nvSpPr>
            <xdr:cNvPr id="31816" name="Check Box 72" hidden="1">
              <a:extLst>
                <a:ext uri="{63B3BB69-23CF-44E3-9099-C40C66FF867C}">
                  <a14:compatExt spid="_x0000_s31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28</xdr:row>
          <xdr:rowOff>180975</xdr:rowOff>
        </xdr:from>
        <xdr:to>
          <xdr:col>36</xdr:col>
          <xdr:colOff>200025</xdr:colOff>
          <xdr:row>30</xdr:row>
          <xdr:rowOff>9525</xdr:rowOff>
        </xdr:to>
        <xdr:sp macro="" textlink="">
          <xdr:nvSpPr>
            <xdr:cNvPr id="31817" name="Check Box 73" hidden="1">
              <a:extLst>
                <a:ext uri="{63B3BB69-23CF-44E3-9099-C40C66FF867C}">
                  <a14:compatExt spid="_x0000_s31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27</xdr:row>
          <xdr:rowOff>180975</xdr:rowOff>
        </xdr:from>
        <xdr:to>
          <xdr:col>36</xdr:col>
          <xdr:colOff>200025</xdr:colOff>
          <xdr:row>29</xdr:row>
          <xdr:rowOff>9525</xdr:rowOff>
        </xdr:to>
        <xdr:sp macro="" textlink="">
          <xdr:nvSpPr>
            <xdr:cNvPr id="31818" name="Check Box 74" hidden="1">
              <a:extLst>
                <a:ext uri="{63B3BB69-23CF-44E3-9099-C40C66FF867C}">
                  <a14:compatExt spid="_x0000_s31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26</xdr:row>
          <xdr:rowOff>180975</xdr:rowOff>
        </xdr:from>
        <xdr:to>
          <xdr:col>36</xdr:col>
          <xdr:colOff>200025</xdr:colOff>
          <xdr:row>28</xdr:row>
          <xdr:rowOff>9525</xdr:rowOff>
        </xdr:to>
        <xdr:sp macro="" textlink="">
          <xdr:nvSpPr>
            <xdr:cNvPr id="31819" name="Check Box 75" hidden="1">
              <a:extLst>
                <a:ext uri="{63B3BB69-23CF-44E3-9099-C40C66FF867C}">
                  <a14:compatExt spid="_x0000_s31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180975</xdr:rowOff>
        </xdr:from>
        <xdr:to>
          <xdr:col>36</xdr:col>
          <xdr:colOff>200025</xdr:colOff>
          <xdr:row>27</xdr:row>
          <xdr:rowOff>9525</xdr:rowOff>
        </xdr:to>
        <xdr:sp macro="" textlink="">
          <xdr:nvSpPr>
            <xdr:cNvPr id="31820" name="Check Box 76" hidden="1">
              <a:extLst>
                <a:ext uri="{63B3BB69-23CF-44E3-9099-C40C66FF867C}">
                  <a14:compatExt spid="_x0000_s31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24</xdr:row>
          <xdr:rowOff>180975</xdr:rowOff>
        </xdr:from>
        <xdr:to>
          <xdr:col>36</xdr:col>
          <xdr:colOff>200025</xdr:colOff>
          <xdr:row>26</xdr:row>
          <xdr:rowOff>9525</xdr:rowOff>
        </xdr:to>
        <xdr:sp macro="" textlink="">
          <xdr:nvSpPr>
            <xdr:cNvPr id="31821" name="Check Box 77" hidden="1">
              <a:extLst>
                <a:ext uri="{63B3BB69-23CF-44E3-9099-C40C66FF867C}">
                  <a14:compatExt spid="_x0000_s31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23</xdr:row>
          <xdr:rowOff>180975</xdr:rowOff>
        </xdr:from>
        <xdr:to>
          <xdr:col>36</xdr:col>
          <xdr:colOff>200025</xdr:colOff>
          <xdr:row>25</xdr:row>
          <xdr:rowOff>9525</xdr:rowOff>
        </xdr:to>
        <xdr:sp macro="" textlink="">
          <xdr:nvSpPr>
            <xdr:cNvPr id="31822" name="Check Box 78" hidden="1">
              <a:extLst>
                <a:ext uri="{63B3BB69-23CF-44E3-9099-C40C66FF867C}">
                  <a14:compatExt spid="_x0000_s31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22</xdr:row>
          <xdr:rowOff>180975</xdr:rowOff>
        </xdr:from>
        <xdr:to>
          <xdr:col>36</xdr:col>
          <xdr:colOff>200025</xdr:colOff>
          <xdr:row>24</xdr:row>
          <xdr:rowOff>9525</xdr:rowOff>
        </xdr:to>
        <xdr:sp macro="" textlink="">
          <xdr:nvSpPr>
            <xdr:cNvPr id="31823" name="Check Box 79" hidden="1">
              <a:extLst>
                <a:ext uri="{63B3BB69-23CF-44E3-9099-C40C66FF867C}">
                  <a14:compatExt spid="_x0000_s31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21</xdr:row>
          <xdr:rowOff>180975</xdr:rowOff>
        </xdr:from>
        <xdr:to>
          <xdr:col>36</xdr:col>
          <xdr:colOff>200025</xdr:colOff>
          <xdr:row>23</xdr:row>
          <xdr:rowOff>9525</xdr:rowOff>
        </xdr:to>
        <xdr:sp macro="" textlink="">
          <xdr:nvSpPr>
            <xdr:cNvPr id="31824" name="Check Box 80" hidden="1">
              <a:extLst>
                <a:ext uri="{63B3BB69-23CF-44E3-9099-C40C66FF867C}">
                  <a14:compatExt spid="_x0000_s31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20</xdr:row>
          <xdr:rowOff>180975</xdr:rowOff>
        </xdr:from>
        <xdr:to>
          <xdr:col>36</xdr:col>
          <xdr:colOff>200025</xdr:colOff>
          <xdr:row>22</xdr:row>
          <xdr:rowOff>9525</xdr:rowOff>
        </xdr:to>
        <xdr:sp macro="" textlink="">
          <xdr:nvSpPr>
            <xdr:cNvPr id="31825" name="Check Box 81" hidden="1">
              <a:extLst>
                <a:ext uri="{63B3BB69-23CF-44E3-9099-C40C66FF867C}">
                  <a14:compatExt spid="_x0000_s31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19</xdr:row>
          <xdr:rowOff>180975</xdr:rowOff>
        </xdr:from>
        <xdr:to>
          <xdr:col>36</xdr:col>
          <xdr:colOff>200025</xdr:colOff>
          <xdr:row>21</xdr:row>
          <xdr:rowOff>9525</xdr:rowOff>
        </xdr:to>
        <xdr:sp macro="" textlink="">
          <xdr:nvSpPr>
            <xdr:cNvPr id="31826" name="Check Box 82" hidden="1">
              <a:extLst>
                <a:ext uri="{63B3BB69-23CF-44E3-9099-C40C66FF867C}">
                  <a14:compatExt spid="_x0000_s31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18</xdr:row>
          <xdr:rowOff>180975</xdr:rowOff>
        </xdr:from>
        <xdr:to>
          <xdr:col>36</xdr:col>
          <xdr:colOff>200025</xdr:colOff>
          <xdr:row>20</xdr:row>
          <xdr:rowOff>9525</xdr:rowOff>
        </xdr:to>
        <xdr:sp macro="" textlink="">
          <xdr:nvSpPr>
            <xdr:cNvPr id="31827" name="Check Box 83" hidden="1">
              <a:extLst>
                <a:ext uri="{63B3BB69-23CF-44E3-9099-C40C66FF867C}">
                  <a14:compatExt spid="_x0000_s31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17</xdr:row>
          <xdr:rowOff>180975</xdr:rowOff>
        </xdr:from>
        <xdr:to>
          <xdr:col>36</xdr:col>
          <xdr:colOff>200025</xdr:colOff>
          <xdr:row>19</xdr:row>
          <xdr:rowOff>9525</xdr:rowOff>
        </xdr:to>
        <xdr:sp macro="" textlink="">
          <xdr:nvSpPr>
            <xdr:cNvPr id="31828" name="Check Box 84" hidden="1">
              <a:extLst>
                <a:ext uri="{63B3BB69-23CF-44E3-9099-C40C66FF867C}">
                  <a14:compatExt spid="_x0000_s31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16</xdr:row>
          <xdr:rowOff>180975</xdr:rowOff>
        </xdr:from>
        <xdr:to>
          <xdr:col>36</xdr:col>
          <xdr:colOff>200025</xdr:colOff>
          <xdr:row>18</xdr:row>
          <xdr:rowOff>9525</xdr:rowOff>
        </xdr:to>
        <xdr:sp macro="" textlink="">
          <xdr:nvSpPr>
            <xdr:cNvPr id="31829" name="Check Box 85" hidden="1">
              <a:extLst>
                <a:ext uri="{63B3BB69-23CF-44E3-9099-C40C66FF867C}">
                  <a14:compatExt spid="_x0000_s31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15</xdr:row>
          <xdr:rowOff>180975</xdr:rowOff>
        </xdr:from>
        <xdr:to>
          <xdr:col>36</xdr:col>
          <xdr:colOff>200025</xdr:colOff>
          <xdr:row>17</xdr:row>
          <xdr:rowOff>9525</xdr:rowOff>
        </xdr:to>
        <xdr:sp macro="" textlink="">
          <xdr:nvSpPr>
            <xdr:cNvPr id="31830" name="Check Box 86" hidden="1">
              <a:extLst>
                <a:ext uri="{63B3BB69-23CF-44E3-9099-C40C66FF867C}">
                  <a14:compatExt spid="_x0000_s31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14</xdr:row>
          <xdr:rowOff>180975</xdr:rowOff>
        </xdr:from>
        <xdr:to>
          <xdr:col>36</xdr:col>
          <xdr:colOff>200025</xdr:colOff>
          <xdr:row>16</xdr:row>
          <xdr:rowOff>9525</xdr:rowOff>
        </xdr:to>
        <xdr:sp macro="" textlink="">
          <xdr:nvSpPr>
            <xdr:cNvPr id="31831" name="Check Box 87" hidden="1">
              <a:extLst>
                <a:ext uri="{63B3BB69-23CF-44E3-9099-C40C66FF867C}">
                  <a14:compatExt spid="_x0000_s31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13</xdr:row>
          <xdr:rowOff>180975</xdr:rowOff>
        </xdr:from>
        <xdr:to>
          <xdr:col>36</xdr:col>
          <xdr:colOff>200025</xdr:colOff>
          <xdr:row>15</xdr:row>
          <xdr:rowOff>9525</xdr:rowOff>
        </xdr:to>
        <xdr:sp macro="" textlink="">
          <xdr:nvSpPr>
            <xdr:cNvPr id="31832" name="Check Box 88" hidden="1">
              <a:extLst>
                <a:ext uri="{63B3BB69-23CF-44E3-9099-C40C66FF867C}">
                  <a14:compatExt spid="_x0000_s31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180975</xdr:rowOff>
        </xdr:from>
        <xdr:to>
          <xdr:col>36</xdr:col>
          <xdr:colOff>200025</xdr:colOff>
          <xdr:row>14</xdr:row>
          <xdr:rowOff>9525</xdr:rowOff>
        </xdr:to>
        <xdr:sp macro="" textlink="">
          <xdr:nvSpPr>
            <xdr:cNvPr id="31833" name="Check Box 89" hidden="1">
              <a:extLst>
                <a:ext uri="{63B3BB69-23CF-44E3-9099-C40C66FF867C}">
                  <a14:compatExt spid="_x0000_s31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11</xdr:row>
          <xdr:rowOff>180975</xdr:rowOff>
        </xdr:from>
        <xdr:to>
          <xdr:col>36</xdr:col>
          <xdr:colOff>200025</xdr:colOff>
          <xdr:row>13</xdr:row>
          <xdr:rowOff>9525</xdr:rowOff>
        </xdr:to>
        <xdr:sp macro="" textlink="">
          <xdr:nvSpPr>
            <xdr:cNvPr id="31834" name="Check Box 90" hidden="1">
              <a:extLst>
                <a:ext uri="{63B3BB69-23CF-44E3-9099-C40C66FF867C}">
                  <a14:compatExt spid="_x0000_s31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10</xdr:row>
          <xdr:rowOff>180975</xdr:rowOff>
        </xdr:from>
        <xdr:to>
          <xdr:col>36</xdr:col>
          <xdr:colOff>200025</xdr:colOff>
          <xdr:row>12</xdr:row>
          <xdr:rowOff>9525</xdr:rowOff>
        </xdr:to>
        <xdr:sp macro="" textlink="">
          <xdr:nvSpPr>
            <xdr:cNvPr id="31835" name="Check Box 91" hidden="1">
              <a:extLst>
                <a:ext uri="{63B3BB69-23CF-44E3-9099-C40C66FF867C}">
                  <a14:compatExt spid="_x0000_s3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9</xdr:row>
          <xdr:rowOff>180975</xdr:rowOff>
        </xdr:from>
        <xdr:to>
          <xdr:col>36</xdr:col>
          <xdr:colOff>200025</xdr:colOff>
          <xdr:row>11</xdr:row>
          <xdr:rowOff>9525</xdr:rowOff>
        </xdr:to>
        <xdr:sp macro="" textlink="">
          <xdr:nvSpPr>
            <xdr:cNvPr id="31836" name="Check Box 92" hidden="1">
              <a:extLst>
                <a:ext uri="{63B3BB69-23CF-44E3-9099-C40C66FF867C}">
                  <a14:compatExt spid="_x0000_s3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8</xdr:row>
          <xdr:rowOff>180975</xdr:rowOff>
        </xdr:from>
        <xdr:to>
          <xdr:col>36</xdr:col>
          <xdr:colOff>200025</xdr:colOff>
          <xdr:row>10</xdr:row>
          <xdr:rowOff>9525</xdr:rowOff>
        </xdr:to>
        <xdr:sp macro="" textlink="">
          <xdr:nvSpPr>
            <xdr:cNvPr id="31837" name="Check Box 93" hidden="1">
              <a:extLst>
                <a:ext uri="{63B3BB69-23CF-44E3-9099-C40C66FF867C}">
                  <a14:compatExt spid="_x0000_s3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7</xdr:row>
          <xdr:rowOff>180975</xdr:rowOff>
        </xdr:from>
        <xdr:to>
          <xdr:col>36</xdr:col>
          <xdr:colOff>200025</xdr:colOff>
          <xdr:row>9</xdr:row>
          <xdr:rowOff>9525</xdr:rowOff>
        </xdr:to>
        <xdr:sp macro="" textlink="">
          <xdr:nvSpPr>
            <xdr:cNvPr id="31838" name="Check Box 94" hidden="1">
              <a:extLst>
                <a:ext uri="{63B3BB69-23CF-44E3-9099-C40C66FF867C}">
                  <a14:compatExt spid="_x0000_s3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</xdr:row>
          <xdr:rowOff>180975</xdr:rowOff>
        </xdr:from>
        <xdr:to>
          <xdr:col>36</xdr:col>
          <xdr:colOff>200025</xdr:colOff>
          <xdr:row>8</xdr:row>
          <xdr:rowOff>9525</xdr:rowOff>
        </xdr:to>
        <xdr:sp macro="" textlink="">
          <xdr:nvSpPr>
            <xdr:cNvPr id="31839" name="Check Box 95" hidden="1">
              <a:extLst>
                <a:ext uri="{63B3BB69-23CF-44E3-9099-C40C66FF867C}">
                  <a14:compatExt spid="_x0000_s3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</xdr:row>
          <xdr:rowOff>180975</xdr:rowOff>
        </xdr:from>
        <xdr:to>
          <xdr:col>36</xdr:col>
          <xdr:colOff>200025</xdr:colOff>
          <xdr:row>7</xdr:row>
          <xdr:rowOff>9525</xdr:rowOff>
        </xdr:to>
        <xdr:sp macro="" textlink="">
          <xdr:nvSpPr>
            <xdr:cNvPr id="31840" name="Check Box 96" hidden="1">
              <a:extLst>
                <a:ext uri="{63B3BB69-23CF-44E3-9099-C40C66FF867C}">
                  <a14:compatExt spid="_x0000_s3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</xdr:row>
          <xdr:rowOff>180975</xdr:rowOff>
        </xdr:from>
        <xdr:to>
          <xdr:col>36</xdr:col>
          <xdr:colOff>200025</xdr:colOff>
          <xdr:row>6</xdr:row>
          <xdr:rowOff>9525</xdr:rowOff>
        </xdr:to>
        <xdr:sp macro="" textlink="">
          <xdr:nvSpPr>
            <xdr:cNvPr id="31841" name="Check Box 97" hidden="1">
              <a:extLst>
                <a:ext uri="{63B3BB69-23CF-44E3-9099-C40C66FF867C}">
                  <a14:compatExt spid="_x0000_s3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180975</xdr:rowOff>
        </xdr:from>
        <xdr:to>
          <xdr:col>36</xdr:col>
          <xdr:colOff>200025</xdr:colOff>
          <xdr:row>5</xdr:row>
          <xdr:rowOff>9525</xdr:rowOff>
        </xdr:to>
        <xdr:sp macro="" textlink="">
          <xdr:nvSpPr>
            <xdr:cNvPr id="31842" name="Check Box 98" hidden="1">
              <a:extLst>
                <a:ext uri="{63B3BB69-23CF-44E3-9099-C40C66FF867C}">
                  <a14:compatExt spid="_x0000_s3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180975</xdr:rowOff>
        </xdr:from>
        <xdr:to>
          <xdr:col>36</xdr:col>
          <xdr:colOff>200025</xdr:colOff>
          <xdr:row>4</xdr:row>
          <xdr:rowOff>9525</xdr:rowOff>
        </xdr:to>
        <xdr:sp macro="" textlink="">
          <xdr:nvSpPr>
            <xdr:cNvPr id="31843" name="Check Box 99" hidden="1">
              <a:extLst>
                <a:ext uri="{63B3BB69-23CF-44E3-9099-C40C66FF867C}">
                  <a14:compatExt spid="_x0000_s3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180975</xdr:rowOff>
        </xdr:from>
        <xdr:to>
          <xdr:col>2</xdr:col>
          <xdr:colOff>200025</xdr:colOff>
          <xdr:row>36</xdr:row>
          <xdr:rowOff>9525</xdr:rowOff>
        </xdr:to>
        <xdr:sp macro="" textlink="">
          <xdr:nvSpPr>
            <xdr:cNvPr id="31844" name="Check Box 100" hidden="1">
              <a:extLst>
                <a:ext uri="{63B3BB69-23CF-44E3-9099-C40C66FF867C}">
                  <a14:compatExt spid="_x0000_s3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180975</xdr:rowOff>
        </xdr:from>
        <xdr:to>
          <xdr:col>2</xdr:col>
          <xdr:colOff>200025</xdr:colOff>
          <xdr:row>35</xdr:row>
          <xdr:rowOff>9525</xdr:rowOff>
        </xdr:to>
        <xdr:sp macro="" textlink="">
          <xdr:nvSpPr>
            <xdr:cNvPr id="31845" name="Check Box 101" hidden="1">
              <a:extLst>
                <a:ext uri="{63B3BB69-23CF-44E3-9099-C40C66FF867C}">
                  <a14:compatExt spid="_x0000_s3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180975</xdr:rowOff>
        </xdr:from>
        <xdr:to>
          <xdr:col>2</xdr:col>
          <xdr:colOff>200025</xdr:colOff>
          <xdr:row>34</xdr:row>
          <xdr:rowOff>9525</xdr:rowOff>
        </xdr:to>
        <xdr:sp macro="" textlink="">
          <xdr:nvSpPr>
            <xdr:cNvPr id="31846" name="Check Box 102" hidden="1">
              <a:extLst>
                <a:ext uri="{63B3BB69-23CF-44E3-9099-C40C66FF867C}">
                  <a14:compatExt spid="_x0000_s3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180975</xdr:rowOff>
        </xdr:from>
        <xdr:to>
          <xdr:col>2</xdr:col>
          <xdr:colOff>200025</xdr:colOff>
          <xdr:row>33</xdr:row>
          <xdr:rowOff>9525</xdr:rowOff>
        </xdr:to>
        <xdr:sp macro="" textlink="">
          <xdr:nvSpPr>
            <xdr:cNvPr id="31847" name="Check Box 103" hidden="1">
              <a:extLst>
                <a:ext uri="{63B3BB69-23CF-44E3-9099-C40C66FF867C}">
                  <a14:compatExt spid="_x0000_s3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180975</xdr:rowOff>
        </xdr:from>
        <xdr:to>
          <xdr:col>2</xdr:col>
          <xdr:colOff>200025</xdr:colOff>
          <xdr:row>32</xdr:row>
          <xdr:rowOff>9525</xdr:rowOff>
        </xdr:to>
        <xdr:sp macro="" textlink="">
          <xdr:nvSpPr>
            <xdr:cNvPr id="31848" name="Check Box 104" hidden="1">
              <a:extLst>
                <a:ext uri="{63B3BB69-23CF-44E3-9099-C40C66FF867C}">
                  <a14:compatExt spid="_x0000_s3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180975</xdr:rowOff>
        </xdr:from>
        <xdr:to>
          <xdr:col>2</xdr:col>
          <xdr:colOff>200025</xdr:colOff>
          <xdr:row>31</xdr:row>
          <xdr:rowOff>9525</xdr:rowOff>
        </xdr:to>
        <xdr:sp macro="" textlink="">
          <xdr:nvSpPr>
            <xdr:cNvPr id="31849" name="Check Box 105" hidden="1">
              <a:extLst>
                <a:ext uri="{63B3BB69-23CF-44E3-9099-C40C66FF867C}">
                  <a14:compatExt spid="_x0000_s3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180975</xdr:rowOff>
        </xdr:from>
        <xdr:to>
          <xdr:col>2</xdr:col>
          <xdr:colOff>200025</xdr:colOff>
          <xdr:row>30</xdr:row>
          <xdr:rowOff>9525</xdr:rowOff>
        </xdr:to>
        <xdr:sp macro="" textlink="">
          <xdr:nvSpPr>
            <xdr:cNvPr id="31850" name="Check Box 106" hidden="1">
              <a:extLst>
                <a:ext uri="{63B3BB69-23CF-44E3-9099-C40C66FF867C}">
                  <a14:compatExt spid="_x0000_s3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180975</xdr:rowOff>
        </xdr:from>
        <xdr:to>
          <xdr:col>2</xdr:col>
          <xdr:colOff>200025</xdr:colOff>
          <xdr:row>29</xdr:row>
          <xdr:rowOff>9525</xdr:rowOff>
        </xdr:to>
        <xdr:sp macro="" textlink="">
          <xdr:nvSpPr>
            <xdr:cNvPr id="31851" name="Check Box 107" hidden="1">
              <a:extLst>
                <a:ext uri="{63B3BB69-23CF-44E3-9099-C40C66FF867C}">
                  <a14:compatExt spid="_x0000_s3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180975</xdr:rowOff>
        </xdr:from>
        <xdr:to>
          <xdr:col>2</xdr:col>
          <xdr:colOff>200025</xdr:colOff>
          <xdr:row>28</xdr:row>
          <xdr:rowOff>9525</xdr:rowOff>
        </xdr:to>
        <xdr:sp macro="" textlink="">
          <xdr:nvSpPr>
            <xdr:cNvPr id="31852" name="Check Box 108" hidden="1">
              <a:extLst>
                <a:ext uri="{63B3BB69-23CF-44E3-9099-C40C66FF867C}">
                  <a14:compatExt spid="_x0000_s3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200025</xdr:colOff>
          <xdr:row>27</xdr:row>
          <xdr:rowOff>9525</xdr:rowOff>
        </xdr:to>
        <xdr:sp macro="" textlink="">
          <xdr:nvSpPr>
            <xdr:cNvPr id="31853" name="Check Box 109" hidden="1">
              <a:extLst>
                <a:ext uri="{63B3BB69-23CF-44E3-9099-C40C66FF867C}">
                  <a14:compatExt spid="_x0000_s3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180975</xdr:rowOff>
        </xdr:from>
        <xdr:to>
          <xdr:col>2</xdr:col>
          <xdr:colOff>200025</xdr:colOff>
          <xdr:row>26</xdr:row>
          <xdr:rowOff>9525</xdr:rowOff>
        </xdr:to>
        <xdr:sp macro="" textlink="">
          <xdr:nvSpPr>
            <xdr:cNvPr id="31854" name="Check Box 110" hidden="1">
              <a:extLst>
                <a:ext uri="{63B3BB69-23CF-44E3-9099-C40C66FF867C}">
                  <a14:compatExt spid="_x0000_s3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180975</xdr:rowOff>
        </xdr:from>
        <xdr:to>
          <xdr:col>2</xdr:col>
          <xdr:colOff>200025</xdr:colOff>
          <xdr:row>25</xdr:row>
          <xdr:rowOff>9525</xdr:rowOff>
        </xdr:to>
        <xdr:sp macro="" textlink="">
          <xdr:nvSpPr>
            <xdr:cNvPr id="31855" name="Check Box 111" hidden="1">
              <a:extLst>
                <a:ext uri="{63B3BB69-23CF-44E3-9099-C40C66FF867C}">
                  <a14:compatExt spid="_x0000_s3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180975</xdr:rowOff>
        </xdr:from>
        <xdr:to>
          <xdr:col>2</xdr:col>
          <xdr:colOff>200025</xdr:colOff>
          <xdr:row>24</xdr:row>
          <xdr:rowOff>9525</xdr:rowOff>
        </xdr:to>
        <xdr:sp macro="" textlink="">
          <xdr:nvSpPr>
            <xdr:cNvPr id="31856" name="Check Box 112" hidden="1">
              <a:extLst>
                <a:ext uri="{63B3BB69-23CF-44E3-9099-C40C66FF867C}">
                  <a14:compatExt spid="_x0000_s3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180975</xdr:rowOff>
        </xdr:from>
        <xdr:to>
          <xdr:col>2</xdr:col>
          <xdr:colOff>200025</xdr:colOff>
          <xdr:row>23</xdr:row>
          <xdr:rowOff>9525</xdr:rowOff>
        </xdr:to>
        <xdr:sp macro="" textlink="">
          <xdr:nvSpPr>
            <xdr:cNvPr id="31857" name="Check Box 113" hidden="1">
              <a:extLst>
                <a:ext uri="{63B3BB69-23CF-44E3-9099-C40C66FF867C}">
                  <a14:compatExt spid="_x0000_s3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180975</xdr:rowOff>
        </xdr:from>
        <xdr:to>
          <xdr:col>2</xdr:col>
          <xdr:colOff>200025</xdr:colOff>
          <xdr:row>22</xdr:row>
          <xdr:rowOff>9525</xdr:rowOff>
        </xdr:to>
        <xdr:sp macro="" textlink="">
          <xdr:nvSpPr>
            <xdr:cNvPr id="31858" name="Check Box 114" hidden="1">
              <a:extLst>
                <a:ext uri="{63B3BB69-23CF-44E3-9099-C40C66FF867C}">
                  <a14:compatExt spid="_x0000_s3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180975</xdr:rowOff>
        </xdr:from>
        <xdr:to>
          <xdr:col>2</xdr:col>
          <xdr:colOff>200025</xdr:colOff>
          <xdr:row>21</xdr:row>
          <xdr:rowOff>9525</xdr:rowOff>
        </xdr:to>
        <xdr:sp macro="" textlink="">
          <xdr:nvSpPr>
            <xdr:cNvPr id="31859" name="Check Box 115" hidden="1">
              <a:extLst>
                <a:ext uri="{63B3BB69-23CF-44E3-9099-C40C66FF867C}">
                  <a14:compatExt spid="_x0000_s3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180975</xdr:rowOff>
        </xdr:from>
        <xdr:to>
          <xdr:col>2</xdr:col>
          <xdr:colOff>200025</xdr:colOff>
          <xdr:row>20</xdr:row>
          <xdr:rowOff>9525</xdr:rowOff>
        </xdr:to>
        <xdr:sp macro="" textlink="">
          <xdr:nvSpPr>
            <xdr:cNvPr id="31860" name="Check Box 116" hidden="1">
              <a:extLst>
                <a:ext uri="{63B3BB69-23CF-44E3-9099-C40C66FF867C}">
                  <a14:compatExt spid="_x0000_s3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180975</xdr:rowOff>
        </xdr:from>
        <xdr:to>
          <xdr:col>2</xdr:col>
          <xdr:colOff>200025</xdr:colOff>
          <xdr:row>19</xdr:row>
          <xdr:rowOff>9525</xdr:rowOff>
        </xdr:to>
        <xdr:sp macro="" textlink="">
          <xdr:nvSpPr>
            <xdr:cNvPr id="31861" name="Check Box 117" hidden="1">
              <a:extLst>
                <a:ext uri="{63B3BB69-23CF-44E3-9099-C40C66FF867C}">
                  <a14:compatExt spid="_x0000_s3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180975</xdr:rowOff>
        </xdr:from>
        <xdr:to>
          <xdr:col>2</xdr:col>
          <xdr:colOff>200025</xdr:colOff>
          <xdr:row>18</xdr:row>
          <xdr:rowOff>9525</xdr:rowOff>
        </xdr:to>
        <xdr:sp macro="" textlink="">
          <xdr:nvSpPr>
            <xdr:cNvPr id="31862" name="Check Box 118" hidden="1">
              <a:extLst>
                <a:ext uri="{63B3BB69-23CF-44E3-9099-C40C66FF867C}">
                  <a14:compatExt spid="_x0000_s3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180975</xdr:rowOff>
        </xdr:from>
        <xdr:to>
          <xdr:col>2</xdr:col>
          <xdr:colOff>200025</xdr:colOff>
          <xdr:row>17</xdr:row>
          <xdr:rowOff>9525</xdr:rowOff>
        </xdr:to>
        <xdr:sp macro="" textlink="">
          <xdr:nvSpPr>
            <xdr:cNvPr id="31863" name="Check Box 119" hidden="1">
              <a:extLst>
                <a:ext uri="{63B3BB69-23CF-44E3-9099-C40C66FF867C}">
                  <a14:compatExt spid="_x0000_s3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180975</xdr:rowOff>
        </xdr:from>
        <xdr:to>
          <xdr:col>2</xdr:col>
          <xdr:colOff>200025</xdr:colOff>
          <xdr:row>16</xdr:row>
          <xdr:rowOff>9525</xdr:rowOff>
        </xdr:to>
        <xdr:sp macro="" textlink="">
          <xdr:nvSpPr>
            <xdr:cNvPr id="31864" name="Check Box 120" hidden="1">
              <a:extLst>
                <a:ext uri="{63B3BB69-23CF-44E3-9099-C40C66FF867C}">
                  <a14:compatExt spid="_x0000_s3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180975</xdr:rowOff>
        </xdr:from>
        <xdr:to>
          <xdr:col>2</xdr:col>
          <xdr:colOff>200025</xdr:colOff>
          <xdr:row>15</xdr:row>
          <xdr:rowOff>9525</xdr:rowOff>
        </xdr:to>
        <xdr:sp macro="" textlink="">
          <xdr:nvSpPr>
            <xdr:cNvPr id="31865" name="Check Box 121" hidden="1">
              <a:extLst>
                <a:ext uri="{63B3BB69-23CF-44E3-9099-C40C66FF867C}">
                  <a14:compatExt spid="_x0000_s3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180975</xdr:rowOff>
        </xdr:from>
        <xdr:to>
          <xdr:col>2</xdr:col>
          <xdr:colOff>200025</xdr:colOff>
          <xdr:row>14</xdr:row>
          <xdr:rowOff>9525</xdr:rowOff>
        </xdr:to>
        <xdr:sp macro="" textlink="">
          <xdr:nvSpPr>
            <xdr:cNvPr id="31866" name="Check Box 122" hidden="1">
              <a:extLst>
                <a:ext uri="{63B3BB69-23CF-44E3-9099-C40C66FF867C}">
                  <a14:compatExt spid="_x0000_s3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180975</xdr:rowOff>
        </xdr:from>
        <xdr:to>
          <xdr:col>2</xdr:col>
          <xdr:colOff>200025</xdr:colOff>
          <xdr:row>13</xdr:row>
          <xdr:rowOff>9525</xdr:rowOff>
        </xdr:to>
        <xdr:sp macro="" textlink="">
          <xdr:nvSpPr>
            <xdr:cNvPr id="31867" name="Check Box 123" hidden="1">
              <a:extLst>
                <a:ext uri="{63B3BB69-23CF-44E3-9099-C40C66FF867C}">
                  <a14:compatExt spid="_x0000_s3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180975</xdr:rowOff>
        </xdr:from>
        <xdr:to>
          <xdr:col>2</xdr:col>
          <xdr:colOff>200025</xdr:colOff>
          <xdr:row>12</xdr:row>
          <xdr:rowOff>9525</xdr:rowOff>
        </xdr:to>
        <xdr:sp macro="" textlink="">
          <xdr:nvSpPr>
            <xdr:cNvPr id="31868" name="Check Box 124" hidden="1">
              <a:extLst>
                <a:ext uri="{63B3BB69-23CF-44E3-9099-C40C66FF867C}">
                  <a14:compatExt spid="_x0000_s3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180975</xdr:rowOff>
        </xdr:from>
        <xdr:to>
          <xdr:col>2</xdr:col>
          <xdr:colOff>200025</xdr:colOff>
          <xdr:row>11</xdr:row>
          <xdr:rowOff>9525</xdr:rowOff>
        </xdr:to>
        <xdr:sp macro="" textlink="">
          <xdr:nvSpPr>
            <xdr:cNvPr id="31869" name="Check Box 125" hidden="1">
              <a:extLst>
                <a:ext uri="{63B3BB69-23CF-44E3-9099-C40C66FF867C}">
                  <a14:compatExt spid="_x0000_s3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2</xdr:col>
          <xdr:colOff>200025</xdr:colOff>
          <xdr:row>10</xdr:row>
          <xdr:rowOff>9525</xdr:rowOff>
        </xdr:to>
        <xdr:sp macro="" textlink="">
          <xdr:nvSpPr>
            <xdr:cNvPr id="31870" name="Check Box 126" hidden="1">
              <a:extLst>
                <a:ext uri="{63B3BB69-23CF-44E3-9099-C40C66FF867C}">
                  <a14:compatExt spid="_x0000_s3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2</xdr:col>
          <xdr:colOff>200025</xdr:colOff>
          <xdr:row>9</xdr:row>
          <xdr:rowOff>9525</xdr:rowOff>
        </xdr:to>
        <xdr:sp macro="" textlink="">
          <xdr:nvSpPr>
            <xdr:cNvPr id="31871" name="Check Box 127" hidden="1">
              <a:extLst>
                <a:ext uri="{63B3BB69-23CF-44E3-9099-C40C66FF867C}">
                  <a14:compatExt spid="_x0000_s3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200025</xdr:colOff>
          <xdr:row>8</xdr:row>
          <xdr:rowOff>9525</xdr:rowOff>
        </xdr:to>
        <xdr:sp macro="" textlink="">
          <xdr:nvSpPr>
            <xdr:cNvPr id="31872" name="Check Box 128" hidden="1">
              <a:extLst>
                <a:ext uri="{63B3BB69-23CF-44E3-9099-C40C66FF867C}">
                  <a14:compatExt spid="_x0000_s3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180975</xdr:rowOff>
        </xdr:from>
        <xdr:to>
          <xdr:col>2</xdr:col>
          <xdr:colOff>200025</xdr:colOff>
          <xdr:row>7</xdr:row>
          <xdr:rowOff>9525</xdr:rowOff>
        </xdr:to>
        <xdr:sp macro="" textlink="">
          <xdr:nvSpPr>
            <xdr:cNvPr id="31873" name="Check Box 129" hidden="1">
              <a:extLst>
                <a:ext uri="{63B3BB69-23CF-44E3-9099-C40C66FF867C}">
                  <a14:compatExt spid="_x0000_s3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180975</xdr:rowOff>
        </xdr:from>
        <xdr:to>
          <xdr:col>2</xdr:col>
          <xdr:colOff>200025</xdr:colOff>
          <xdr:row>6</xdr:row>
          <xdr:rowOff>9525</xdr:rowOff>
        </xdr:to>
        <xdr:sp macro="" textlink="">
          <xdr:nvSpPr>
            <xdr:cNvPr id="31874" name="Check Box 130" hidden="1">
              <a:extLst>
                <a:ext uri="{63B3BB69-23CF-44E3-9099-C40C66FF867C}">
                  <a14:compatExt spid="_x0000_s3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200025</xdr:colOff>
          <xdr:row>5</xdr:row>
          <xdr:rowOff>9525</xdr:rowOff>
        </xdr:to>
        <xdr:sp macro="" textlink="">
          <xdr:nvSpPr>
            <xdr:cNvPr id="31875" name="Check Box 131" hidden="1">
              <a:extLst>
                <a:ext uri="{63B3BB69-23CF-44E3-9099-C40C66FF867C}">
                  <a14:compatExt spid="_x0000_s3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180975</xdr:rowOff>
        </xdr:from>
        <xdr:to>
          <xdr:col>2</xdr:col>
          <xdr:colOff>209550</xdr:colOff>
          <xdr:row>4</xdr:row>
          <xdr:rowOff>9525</xdr:rowOff>
        </xdr:to>
        <xdr:sp macro="" textlink="">
          <xdr:nvSpPr>
            <xdr:cNvPr id="31876" name="Check Box 132" hidden="1">
              <a:extLst>
                <a:ext uri="{63B3BB69-23CF-44E3-9099-C40C66FF867C}">
                  <a14:compatExt spid="_x0000_s3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180976</xdr:colOff>
      <xdr:row>37</xdr:row>
      <xdr:rowOff>104775</xdr:rowOff>
    </xdr:from>
    <xdr:to>
      <xdr:col>4</xdr:col>
      <xdr:colOff>1524001</xdr:colOff>
      <xdr:row>40</xdr:row>
      <xdr:rowOff>28575</xdr:rowOff>
    </xdr:to>
    <xdr:sp macro="" textlink="">
      <xdr:nvSpPr>
        <xdr:cNvPr id="134" name="Скругленный прямоугольник 133">
          <a:hlinkClick xmlns:r="http://schemas.openxmlformats.org/officeDocument/2006/relationships" r:id="rId1"/>
        </xdr:cNvPr>
        <xdr:cNvSpPr/>
      </xdr:nvSpPr>
      <xdr:spPr>
        <a:xfrm>
          <a:off x="542926" y="7734300"/>
          <a:ext cx="1638300" cy="542925"/>
        </a:xfrm>
        <a:prstGeom prst="round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/>
            <a:t>РАСПЕЧАТАТЬ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34</xdr:row>
          <xdr:rowOff>180975</xdr:rowOff>
        </xdr:from>
        <xdr:to>
          <xdr:col>39</xdr:col>
          <xdr:colOff>209550</xdr:colOff>
          <xdr:row>36</xdr:row>
          <xdr:rowOff>9525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33</xdr:row>
          <xdr:rowOff>180975</xdr:rowOff>
        </xdr:from>
        <xdr:to>
          <xdr:col>39</xdr:col>
          <xdr:colOff>209550</xdr:colOff>
          <xdr:row>35</xdr:row>
          <xdr:rowOff>9525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32</xdr:row>
          <xdr:rowOff>180975</xdr:rowOff>
        </xdr:from>
        <xdr:to>
          <xdr:col>39</xdr:col>
          <xdr:colOff>209550</xdr:colOff>
          <xdr:row>34</xdr:row>
          <xdr:rowOff>9525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31</xdr:row>
          <xdr:rowOff>180975</xdr:rowOff>
        </xdr:from>
        <xdr:to>
          <xdr:col>39</xdr:col>
          <xdr:colOff>209550</xdr:colOff>
          <xdr:row>33</xdr:row>
          <xdr:rowOff>9525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30</xdr:row>
          <xdr:rowOff>180975</xdr:rowOff>
        </xdr:from>
        <xdr:to>
          <xdr:col>39</xdr:col>
          <xdr:colOff>209550</xdr:colOff>
          <xdr:row>32</xdr:row>
          <xdr:rowOff>9525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29</xdr:row>
          <xdr:rowOff>180975</xdr:rowOff>
        </xdr:from>
        <xdr:to>
          <xdr:col>39</xdr:col>
          <xdr:colOff>209550</xdr:colOff>
          <xdr:row>31</xdr:row>
          <xdr:rowOff>9525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28</xdr:row>
          <xdr:rowOff>180975</xdr:rowOff>
        </xdr:from>
        <xdr:to>
          <xdr:col>39</xdr:col>
          <xdr:colOff>209550</xdr:colOff>
          <xdr:row>30</xdr:row>
          <xdr:rowOff>9525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27</xdr:row>
          <xdr:rowOff>180975</xdr:rowOff>
        </xdr:from>
        <xdr:to>
          <xdr:col>39</xdr:col>
          <xdr:colOff>209550</xdr:colOff>
          <xdr:row>29</xdr:row>
          <xdr:rowOff>9525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26</xdr:row>
          <xdr:rowOff>180975</xdr:rowOff>
        </xdr:from>
        <xdr:to>
          <xdr:col>39</xdr:col>
          <xdr:colOff>209550</xdr:colOff>
          <xdr:row>28</xdr:row>
          <xdr:rowOff>9525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25</xdr:row>
          <xdr:rowOff>180975</xdr:rowOff>
        </xdr:from>
        <xdr:to>
          <xdr:col>39</xdr:col>
          <xdr:colOff>209550</xdr:colOff>
          <xdr:row>27</xdr:row>
          <xdr:rowOff>9525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24</xdr:row>
          <xdr:rowOff>180975</xdr:rowOff>
        </xdr:from>
        <xdr:to>
          <xdr:col>39</xdr:col>
          <xdr:colOff>209550</xdr:colOff>
          <xdr:row>26</xdr:row>
          <xdr:rowOff>9525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23</xdr:row>
          <xdr:rowOff>180975</xdr:rowOff>
        </xdr:from>
        <xdr:to>
          <xdr:col>39</xdr:col>
          <xdr:colOff>209550</xdr:colOff>
          <xdr:row>25</xdr:row>
          <xdr:rowOff>9525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22</xdr:row>
          <xdr:rowOff>180975</xdr:rowOff>
        </xdr:from>
        <xdr:to>
          <xdr:col>39</xdr:col>
          <xdr:colOff>209550</xdr:colOff>
          <xdr:row>24</xdr:row>
          <xdr:rowOff>9525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21</xdr:row>
          <xdr:rowOff>180975</xdr:rowOff>
        </xdr:from>
        <xdr:to>
          <xdr:col>39</xdr:col>
          <xdr:colOff>209550</xdr:colOff>
          <xdr:row>23</xdr:row>
          <xdr:rowOff>9525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20</xdr:row>
          <xdr:rowOff>180975</xdr:rowOff>
        </xdr:from>
        <xdr:to>
          <xdr:col>39</xdr:col>
          <xdr:colOff>209550</xdr:colOff>
          <xdr:row>22</xdr:row>
          <xdr:rowOff>9525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19</xdr:row>
          <xdr:rowOff>180975</xdr:rowOff>
        </xdr:from>
        <xdr:to>
          <xdr:col>39</xdr:col>
          <xdr:colOff>209550</xdr:colOff>
          <xdr:row>21</xdr:row>
          <xdr:rowOff>9525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18</xdr:row>
          <xdr:rowOff>180975</xdr:rowOff>
        </xdr:from>
        <xdr:to>
          <xdr:col>39</xdr:col>
          <xdr:colOff>209550</xdr:colOff>
          <xdr:row>20</xdr:row>
          <xdr:rowOff>9525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17</xdr:row>
          <xdr:rowOff>180975</xdr:rowOff>
        </xdr:from>
        <xdr:to>
          <xdr:col>39</xdr:col>
          <xdr:colOff>209550</xdr:colOff>
          <xdr:row>19</xdr:row>
          <xdr:rowOff>9525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16</xdr:row>
          <xdr:rowOff>180975</xdr:rowOff>
        </xdr:from>
        <xdr:to>
          <xdr:col>39</xdr:col>
          <xdr:colOff>209550</xdr:colOff>
          <xdr:row>18</xdr:row>
          <xdr:rowOff>9525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15</xdr:row>
          <xdr:rowOff>180975</xdr:rowOff>
        </xdr:from>
        <xdr:to>
          <xdr:col>39</xdr:col>
          <xdr:colOff>209550</xdr:colOff>
          <xdr:row>17</xdr:row>
          <xdr:rowOff>9525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14</xdr:row>
          <xdr:rowOff>180975</xdr:rowOff>
        </xdr:from>
        <xdr:to>
          <xdr:col>39</xdr:col>
          <xdr:colOff>209550</xdr:colOff>
          <xdr:row>16</xdr:row>
          <xdr:rowOff>9525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13</xdr:row>
          <xdr:rowOff>180975</xdr:rowOff>
        </xdr:from>
        <xdr:to>
          <xdr:col>39</xdr:col>
          <xdr:colOff>209550</xdr:colOff>
          <xdr:row>15</xdr:row>
          <xdr:rowOff>9525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12</xdr:row>
          <xdr:rowOff>180975</xdr:rowOff>
        </xdr:from>
        <xdr:to>
          <xdr:col>39</xdr:col>
          <xdr:colOff>209550</xdr:colOff>
          <xdr:row>14</xdr:row>
          <xdr:rowOff>9525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11</xdr:row>
          <xdr:rowOff>180975</xdr:rowOff>
        </xdr:from>
        <xdr:to>
          <xdr:col>39</xdr:col>
          <xdr:colOff>209550</xdr:colOff>
          <xdr:row>13</xdr:row>
          <xdr:rowOff>9525</xdr:rowOff>
        </xdr:to>
        <xdr:sp macro="" textlink="">
          <xdr:nvSpPr>
            <xdr:cNvPr id="37912" name="Check Box 24" hidden="1">
              <a:extLst>
                <a:ext uri="{63B3BB69-23CF-44E3-9099-C40C66FF867C}">
                  <a14:compatExt spid="_x0000_s37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10</xdr:row>
          <xdr:rowOff>180975</xdr:rowOff>
        </xdr:from>
        <xdr:to>
          <xdr:col>39</xdr:col>
          <xdr:colOff>209550</xdr:colOff>
          <xdr:row>12</xdr:row>
          <xdr:rowOff>9525</xdr:rowOff>
        </xdr:to>
        <xdr:sp macro="" textlink="">
          <xdr:nvSpPr>
            <xdr:cNvPr id="37913" name="Check Box 25" hidden="1">
              <a:extLst>
                <a:ext uri="{63B3BB69-23CF-44E3-9099-C40C66FF867C}">
                  <a14:compatExt spid="_x0000_s37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9</xdr:row>
          <xdr:rowOff>180975</xdr:rowOff>
        </xdr:from>
        <xdr:to>
          <xdr:col>39</xdr:col>
          <xdr:colOff>209550</xdr:colOff>
          <xdr:row>11</xdr:row>
          <xdr:rowOff>9525</xdr:rowOff>
        </xdr:to>
        <xdr:sp macro="" textlink="">
          <xdr:nvSpPr>
            <xdr:cNvPr id="37914" name="Check Box 26" hidden="1">
              <a:extLst>
                <a:ext uri="{63B3BB69-23CF-44E3-9099-C40C66FF867C}">
                  <a14:compatExt spid="_x0000_s37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8</xdr:row>
          <xdr:rowOff>180975</xdr:rowOff>
        </xdr:from>
        <xdr:to>
          <xdr:col>39</xdr:col>
          <xdr:colOff>209550</xdr:colOff>
          <xdr:row>10</xdr:row>
          <xdr:rowOff>9525</xdr:rowOff>
        </xdr:to>
        <xdr:sp macro="" textlink="">
          <xdr:nvSpPr>
            <xdr:cNvPr id="37915" name="Check Box 27" hidden="1">
              <a:extLst>
                <a:ext uri="{63B3BB69-23CF-44E3-9099-C40C66FF867C}">
                  <a14:compatExt spid="_x0000_s37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7</xdr:row>
          <xdr:rowOff>180975</xdr:rowOff>
        </xdr:from>
        <xdr:to>
          <xdr:col>39</xdr:col>
          <xdr:colOff>209550</xdr:colOff>
          <xdr:row>9</xdr:row>
          <xdr:rowOff>9525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6</xdr:row>
          <xdr:rowOff>180975</xdr:rowOff>
        </xdr:from>
        <xdr:to>
          <xdr:col>39</xdr:col>
          <xdr:colOff>209550</xdr:colOff>
          <xdr:row>8</xdr:row>
          <xdr:rowOff>9525</xdr:rowOff>
        </xdr:to>
        <xdr:sp macro="" textlink="">
          <xdr:nvSpPr>
            <xdr:cNvPr id="37917" name="Check Box 29" hidden="1">
              <a:extLst>
                <a:ext uri="{63B3BB69-23CF-44E3-9099-C40C66FF867C}">
                  <a14:compatExt spid="_x0000_s37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5</xdr:row>
          <xdr:rowOff>180975</xdr:rowOff>
        </xdr:from>
        <xdr:to>
          <xdr:col>39</xdr:col>
          <xdr:colOff>209550</xdr:colOff>
          <xdr:row>7</xdr:row>
          <xdr:rowOff>9525</xdr:rowOff>
        </xdr:to>
        <xdr:sp macro="" textlink="">
          <xdr:nvSpPr>
            <xdr:cNvPr id="37918" name="Check Box 30" hidden="1">
              <a:extLst>
                <a:ext uri="{63B3BB69-23CF-44E3-9099-C40C66FF867C}">
                  <a14:compatExt spid="_x0000_s37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</xdr:row>
          <xdr:rowOff>180975</xdr:rowOff>
        </xdr:from>
        <xdr:to>
          <xdr:col>39</xdr:col>
          <xdr:colOff>209550</xdr:colOff>
          <xdr:row>6</xdr:row>
          <xdr:rowOff>9525</xdr:rowOff>
        </xdr:to>
        <xdr:sp macro="" textlink="">
          <xdr:nvSpPr>
            <xdr:cNvPr id="37919" name="Check Box 31" hidden="1">
              <a:extLst>
                <a:ext uri="{63B3BB69-23CF-44E3-9099-C40C66FF867C}">
                  <a14:compatExt spid="_x0000_s37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</xdr:row>
          <xdr:rowOff>180975</xdr:rowOff>
        </xdr:from>
        <xdr:to>
          <xdr:col>39</xdr:col>
          <xdr:colOff>209550</xdr:colOff>
          <xdr:row>5</xdr:row>
          <xdr:rowOff>9525</xdr:rowOff>
        </xdr:to>
        <xdr:sp macro="" textlink="">
          <xdr:nvSpPr>
            <xdr:cNvPr id="37920" name="Check Box 32" hidden="1">
              <a:extLst>
                <a:ext uri="{63B3BB69-23CF-44E3-9099-C40C66FF867C}">
                  <a14:compatExt spid="_x0000_s37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</xdr:row>
          <xdr:rowOff>180975</xdr:rowOff>
        </xdr:from>
        <xdr:to>
          <xdr:col>39</xdr:col>
          <xdr:colOff>209550</xdr:colOff>
          <xdr:row>4</xdr:row>
          <xdr:rowOff>9525</xdr:rowOff>
        </xdr:to>
        <xdr:sp macro="" textlink="">
          <xdr:nvSpPr>
            <xdr:cNvPr id="37921" name="Check Box 33" hidden="1">
              <a:extLst>
                <a:ext uri="{63B3BB69-23CF-44E3-9099-C40C66FF867C}">
                  <a14:compatExt spid="_x0000_s37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34</xdr:row>
          <xdr:rowOff>180975</xdr:rowOff>
        </xdr:from>
        <xdr:to>
          <xdr:col>42</xdr:col>
          <xdr:colOff>209550</xdr:colOff>
          <xdr:row>36</xdr:row>
          <xdr:rowOff>9525</xdr:rowOff>
        </xdr:to>
        <xdr:sp macro="" textlink="">
          <xdr:nvSpPr>
            <xdr:cNvPr id="37922" name="Check Box 34" hidden="1">
              <a:extLst>
                <a:ext uri="{63B3BB69-23CF-44E3-9099-C40C66FF867C}">
                  <a14:compatExt spid="_x0000_s37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33</xdr:row>
          <xdr:rowOff>180975</xdr:rowOff>
        </xdr:from>
        <xdr:to>
          <xdr:col>42</xdr:col>
          <xdr:colOff>209550</xdr:colOff>
          <xdr:row>35</xdr:row>
          <xdr:rowOff>9525</xdr:rowOff>
        </xdr:to>
        <xdr:sp macro="" textlink="">
          <xdr:nvSpPr>
            <xdr:cNvPr id="37923" name="Check Box 35" hidden="1">
              <a:extLst>
                <a:ext uri="{63B3BB69-23CF-44E3-9099-C40C66FF867C}">
                  <a14:compatExt spid="_x0000_s37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32</xdr:row>
          <xdr:rowOff>180975</xdr:rowOff>
        </xdr:from>
        <xdr:to>
          <xdr:col>42</xdr:col>
          <xdr:colOff>209550</xdr:colOff>
          <xdr:row>34</xdr:row>
          <xdr:rowOff>9525</xdr:rowOff>
        </xdr:to>
        <xdr:sp macro="" textlink="">
          <xdr:nvSpPr>
            <xdr:cNvPr id="37924" name="Check Box 36" hidden="1">
              <a:extLst>
                <a:ext uri="{63B3BB69-23CF-44E3-9099-C40C66FF867C}">
                  <a14:compatExt spid="_x0000_s37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31</xdr:row>
          <xdr:rowOff>180975</xdr:rowOff>
        </xdr:from>
        <xdr:to>
          <xdr:col>42</xdr:col>
          <xdr:colOff>209550</xdr:colOff>
          <xdr:row>33</xdr:row>
          <xdr:rowOff>9525</xdr:rowOff>
        </xdr:to>
        <xdr:sp macro="" textlink="">
          <xdr:nvSpPr>
            <xdr:cNvPr id="37925" name="Check Box 37" hidden="1">
              <a:extLst>
                <a:ext uri="{63B3BB69-23CF-44E3-9099-C40C66FF867C}">
                  <a14:compatExt spid="_x0000_s37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30</xdr:row>
          <xdr:rowOff>180975</xdr:rowOff>
        </xdr:from>
        <xdr:to>
          <xdr:col>42</xdr:col>
          <xdr:colOff>209550</xdr:colOff>
          <xdr:row>32</xdr:row>
          <xdr:rowOff>9525</xdr:rowOff>
        </xdr:to>
        <xdr:sp macro="" textlink="">
          <xdr:nvSpPr>
            <xdr:cNvPr id="37926" name="Check Box 38" hidden="1">
              <a:extLst>
                <a:ext uri="{63B3BB69-23CF-44E3-9099-C40C66FF867C}">
                  <a14:compatExt spid="_x0000_s37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29</xdr:row>
          <xdr:rowOff>180975</xdr:rowOff>
        </xdr:from>
        <xdr:to>
          <xdr:col>42</xdr:col>
          <xdr:colOff>209550</xdr:colOff>
          <xdr:row>31</xdr:row>
          <xdr:rowOff>9525</xdr:rowOff>
        </xdr:to>
        <xdr:sp macro="" textlink="">
          <xdr:nvSpPr>
            <xdr:cNvPr id="37927" name="Check Box 39" hidden="1">
              <a:extLst>
                <a:ext uri="{63B3BB69-23CF-44E3-9099-C40C66FF867C}">
                  <a14:compatExt spid="_x0000_s37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28</xdr:row>
          <xdr:rowOff>180975</xdr:rowOff>
        </xdr:from>
        <xdr:to>
          <xdr:col>42</xdr:col>
          <xdr:colOff>209550</xdr:colOff>
          <xdr:row>30</xdr:row>
          <xdr:rowOff>9525</xdr:rowOff>
        </xdr:to>
        <xdr:sp macro="" textlink="">
          <xdr:nvSpPr>
            <xdr:cNvPr id="37928" name="Check Box 40" hidden="1">
              <a:extLst>
                <a:ext uri="{63B3BB69-23CF-44E3-9099-C40C66FF867C}">
                  <a14:compatExt spid="_x0000_s37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27</xdr:row>
          <xdr:rowOff>180975</xdr:rowOff>
        </xdr:from>
        <xdr:to>
          <xdr:col>42</xdr:col>
          <xdr:colOff>209550</xdr:colOff>
          <xdr:row>29</xdr:row>
          <xdr:rowOff>9525</xdr:rowOff>
        </xdr:to>
        <xdr:sp macro="" textlink="">
          <xdr:nvSpPr>
            <xdr:cNvPr id="37929" name="Check Box 41" hidden="1">
              <a:extLst>
                <a:ext uri="{63B3BB69-23CF-44E3-9099-C40C66FF867C}">
                  <a14:compatExt spid="_x0000_s37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26</xdr:row>
          <xdr:rowOff>180975</xdr:rowOff>
        </xdr:from>
        <xdr:to>
          <xdr:col>42</xdr:col>
          <xdr:colOff>209550</xdr:colOff>
          <xdr:row>28</xdr:row>
          <xdr:rowOff>9525</xdr:rowOff>
        </xdr:to>
        <xdr:sp macro="" textlink="">
          <xdr:nvSpPr>
            <xdr:cNvPr id="37930" name="Check Box 42" hidden="1">
              <a:extLst>
                <a:ext uri="{63B3BB69-23CF-44E3-9099-C40C66FF867C}">
                  <a14:compatExt spid="_x0000_s37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25</xdr:row>
          <xdr:rowOff>180975</xdr:rowOff>
        </xdr:from>
        <xdr:to>
          <xdr:col>42</xdr:col>
          <xdr:colOff>209550</xdr:colOff>
          <xdr:row>27</xdr:row>
          <xdr:rowOff>9525</xdr:rowOff>
        </xdr:to>
        <xdr:sp macro="" textlink="">
          <xdr:nvSpPr>
            <xdr:cNvPr id="37931" name="Check Box 43" hidden="1">
              <a:extLst>
                <a:ext uri="{63B3BB69-23CF-44E3-9099-C40C66FF867C}">
                  <a14:compatExt spid="_x0000_s37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24</xdr:row>
          <xdr:rowOff>180975</xdr:rowOff>
        </xdr:from>
        <xdr:to>
          <xdr:col>42</xdr:col>
          <xdr:colOff>209550</xdr:colOff>
          <xdr:row>26</xdr:row>
          <xdr:rowOff>9525</xdr:rowOff>
        </xdr:to>
        <xdr:sp macro="" textlink="">
          <xdr:nvSpPr>
            <xdr:cNvPr id="37932" name="Check Box 44" hidden="1">
              <a:extLst>
                <a:ext uri="{63B3BB69-23CF-44E3-9099-C40C66FF867C}">
                  <a14:compatExt spid="_x0000_s37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23</xdr:row>
          <xdr:rowOff>180975</xdr:rowOff>
        </xdr:from>
        <xdr:to>
          <xdr:col>42</xdr:col>
          <xdr:colOff>209550</xdr:colOff>
          <xdr:row>25</xdr:row>
          <xdr:rowOff>9525</xdr:rowOff>
        </xdr:to>
        <xdr:sp macro="" textlink="">
          <xdr:nvSpPr>
            <xdr:cNvPr id="37933" name="Check Box 45" hidden="1">
              <a:extLst>
                <a:ext uri="{63B3BB69-23CF-44E3-9099-C40C66FF867C}">
                  <a14:compatExt spid="_x0000_s37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22</xdr:row>
          <xdr:rowOff>180975</xdr:rowOff>
        </xdr:from>
        <xdr:to>
          <xdr:col>42</xdr:col>
          <xdr:colOff>209550</xdr:colOff>
          <xdr:row>24</xdr:row>
          <xdr:rowOff>9525</xdr:rowOff>
        </xdr:to>
        <xdr:sp macro="" textlink="">
          <xdr:nvSpPr>
            <xdr:cNvPr id="37934" name="Check Box 46" hidden="1">
              <a:extLst>
                <a:ext uri="{63B3BB69-23CF-44E3-9099-C40C66FF867C}">
                  <a14:compatExt spid="_x0000_s37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21</xdr:row>
          <xdr:rowOff>180975</xdr:rowOff>
        </xdr:from>
        <xdr:to>
          <xdr:col>42</xdr:col>
          <xdr:colOff>209550</xdr:colOff>
          <xdr:row>23</xdr:row>
          <xdr:rowOff>9525</xdr:rowOff>
        </xdr:to>
        <xdr:sp macro="" textlink="">
          <xdr:nvSpPr>
            <xdr:cNvPr id="37935" name="Check Box 47" hidden="1">
              <a:extLst>
                <a:ext uri="{63B3BB69-23CF-44E3-9099-C40C66FF867C}">
                  <a14:compatExt spid="_x0000_s37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20</xdr:row>
          <xdr:rowOff>180975</xdr:rowOff>
        </xdr:from>
        <xdr:to>
          <xdr:col>42</xdr:col>
          <xdr:colOff>209550</xdr:colOff>
          <xdr:row>22</xdr:row>
          <xdr:rowOff>9525</xdr:rowOff>
        </xdr:to>
        <xdr:sp macro="" textlink="">
          <xdr:nvSpPr>
            <xdr:cNvPr id="37936" name="Check Box 48" hidden="1">
              <a:extLst>
                <a:ext uri="{63B3BB69-23CF-44E3-9099-C40C66FF867C}">
                  <a14:compatExt spid="_x0000_s37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180975</xdr:rowOff>
        </xdr:from>
        <xdr:to>
          <xdr:col>42</xdr:col>
          <xdr:colOff>209550</xdr:colOff>
          <xdr:row>21</xdr:row>
          <xdr:rowOff>9525</xdr:rowOff>
        </xdr:to>
        <xdr:sp macro="" textlink="">
          <xdr:nvSpPr>
            <xdr:cNvPr id="37937" name="Check Box 49" hidden="1">
              <a:extLst>
                <a:ext uri="{63B3BB69-23CF-44E3-9099-C40C66FF867C}">
                  <a14:compatExt spid="_x0000_s37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18</xdr:row>
          <xdr:rowOff>180975</xdr:rowOff>
        </xdr:from>
        <xdr:to>
          <xdr:col>42</xdr:col>
          <xdr:colOff>209550</xdr:colOff>
          <xdr:row>20</xdr:row>
          <xdr:rowOff>9525</xdr:rowOff>
        </xdr:to>
        <xdr:sp macro="" textlink="">
          <xdr:nvSpPr>
            <xdr:cNvPr id="37938" name="Check Box 50" hidden="1">
              <a:extLst>
                <a:ext uri="{63B3BB69-23CF-44E3-9099-C40C66FF867C}">
                  <a14:compatExt spid="_x0000_s37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17</xdr:row>
          <xdr:rowOff>180975</xdr:rowOff>
        </xdr:from>
        <xdr:to>
          <xdr:col>42</xdr:col>
          <xdr:colOff>209550</xdr:colOff>
          <xdr:row>19</xdr:row>
          <xdr:rowOff>9525</xdr:rowOff>
        </xdr:to>
        <xdr:sp macro="" textlink="">
          <xdr:nvSpPr>
            <xdr:cNvPr id="37939" name="Check Box 51" hidden="1">
              <a:extLst>
                <a:ext uri="{63B3BB69-23CF-44E3-9099-C40C66FF867C}">
                  <a14:compatExt spid="_x0000_s37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16</xdr:row>
          <xdr:rowOff>180975</xdr:rowOff>
        </xdr:from>
        <xdr:to>
          <xdr:col>42</xdr:col>
          <xdr:colOff>209550</xdr:colOff>
          <xdr:row>18</xdr:row>
          <xdr:rowOff>9525</xdr:rowOff>
        </xdr:to>
        <xdr:sp macro="" textlink="">
          <xdr:nvSpPr>
            <xdr:cNvPr id="37940" name="Check Box 52" hidden="1">
              <a:extLst>
                <a:ext uri="{63B3BB69-23CF-44E3-9099-C40C66FF867C}">
                  <a14:compatExt spid="_x0000_s37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15</xdr:row>
          <xdr:rowOff>180975</xdr:rowOff>
        </xdr:from>
        <xdr:to>
          <xdr:col>42</xdr:col>
          <xdr:colOff>209550</xdr:colOff>
          <xdr:row>17</xdr:row>
          <xdr:rowOff>9525</xdr:rowOff>
        </xdr:to>
        <xdr:sp macro="" textlink="">
          <xdr:nvSpPr>
            <xdr:cNvPr id="37941" name="Check Box 53" hidden="1">
              <a:extLst>
                <a:ext uri="{63B3BB69-23CF-44E3-9099-C40C66FF867C}">
                  <a14:compatExt spid="_x0000_s37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14</xdr:row>
          <xdr:rowOff>180975</xdr:rowOff>
        </xdr:from>
        <xdr:to>
          <xdr:col>42</xdr:col>
          <xdr:colOff>209550</xdr:colOff>
          <xdr:row>16</xdr:row>
          <xdr:rowOff>9525</xdr:rowOff>
        </xdr:to>
        <xdr:sp macro="" textlink="">
          <xdr:nvSpPr>
            <xdr:cNvPr id="37942" name="Check Box 54" hidden="1">
              <a:extLst>
                <a:ext uri="{63B3BB69-23CF-44E3-9099-C40C66FF867C}">
                  <a14:compatExt spid="_x0000_s37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13</xdr:row>
          <xdr:rowOff>180975</xdr:rowOff>
        </xdr:from>
        <xdr:to>
          <xdr:col>42</xdr:col>
          <xdr:colOff>209550</xdr:colOff>
          <xdr:row>15</xdr:row>
          <xdr:rowOff>9525</xdr:rowOff>
        </xdr:to>
        <xdr:sp macro="" textlink="">
          <xdr:nvSpPr>
            <xdr:cNvPr id="37943" name="Check Box 55" hidden="1">
              <a:extLst>
                <a:ext uri="{63B3BB69-23CF-44E3-9099-C40C66FF867C}">
                  <a14:compatExt spid="_x0000_s37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12</xdr:row>
          <xdr:rowOff>180975</xdr:rowOff>
        </xdr:from>
        <xdr:to>
          <xdr:col>42</xdr:col>
          <xdr:colOff>209550</xdr:colOff>
          <xdr:row>14</xdr:row>
          <xdr:rowOff>9525</xdr:rowOff>
        </xdr:to>
        <xdr:sp macro="" textlink="">
          <xdr:nvSpPr>
            <xdr:cNvPr id="37944" name="Check Box 56" hidden="1">
              <a:extLst>
                <a:ext uri="{63B3BB69-23CF-44E3-9099-C40C66FF867C}">
                  <a14:compatExt spid="_x0000_s37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11</xdr:row>
          <xdr:rowOff>180975</xdr:rowOff>
        </xdr:from>
        <xdr:to>
          <xdr:col>42</xdr:col>
          <xdr:colOff>209550</xdr:colOff>
          <xdr:row>13</xdr:row>
          <xdr:rowOff>9525</xdr:rowOff>
        </xdr:to>
        <xdr:sp macro="" textlink="">
          <xdr:nvSpPr>
            <xdr:cNvPr id="37945" name="Check Box 57" hidden="1">
              <a:extLst>
                <a:ext uri="{63B3BB69-23CF-44E3-9099-C40C66FF867C}">
                  <a14:compatExt spid="_x0000_s37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10</xdr:row>
          <xdr:rowOff>180975</xdr:rowOff>
        </xdr:from>
        <xdr:to>
          <xdr:col>42</xdr:col>
          <xdr:colOff>209550</xdr:colOff>
          <xdr:row>12</xdr:row>
          <xdr:rowOff>9525</xdr:rowOff>
        </xdr:to>
        <xdr:sp macro="" textlink="">
          <xdr:nvSpPr>
            <xdr:cNvPr id="37946" name="Check Box 58" hidden="1">
              <a:extLst>
                <a:ext uri="{63B3BB69-23CF-44E3-9099-C40C66FF867C}">
                  <a14:compatExt spid="_x0000_s37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9</xdr:row>
          <xdr:rowOff>180975</xdr:rowOff>
        </xdr:from>
        <xdr:to>
          <xdr:col>42</xdr:col>
          <xdr:colOff>209550</xdr:colOff>
          <xdr:row>11</xdr:row>
          <xdr:rowOff>9525</xdr:rowOff>
        </xdr:to>
        <xdr:sp macro="" textlink="">
          <xdr:nvSpPr>
            <xdr:cNvPr id="37947" name="Check Box 59" hidden="1">
              <a:extLst>
                <a:ext uri="{63B3BB69-23CF-44E3-9099-C40C66FF867C}">
                  <a14:compatExt spid="_x0000_s37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8</xdr:row>
          <xdr:rowOff>180975</xdr:rowOff>
        </xdr:from>
        <xdr:to>
          <xdr:col>42</xdr:col>
          <xdr:colOff>209550</xdr:colOff>
          <xdr:row>10</xdr:row>
          <xdr:rowOff>9525</xdr:rowOff>
        </xdr:to>
        <xdr:sp macro="" textlink="">
          <xdr:nvSpPr>
            <xdr:cNvPr id="37948" name="Check Box 60" hidden="1">
              <a:extLst>
                <a:ext uri="{63B3BB69-23CF-44E3-9099-C40C66FF867C}">
                  <a14:compatExt spid="_x0000_s37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7</xdr:row>
          <xdr:rowOff>180975</xdr:rowOff>
        </xdr:from>
        <xdr:to>
          <xdr:col>42</xdr:col>
          <xdr:colOff>209550</xdr:colOff>
          <xdr:row>9</xdr:row>
          <xdr:rowOff>9525</xdr:rowOff>
        </xdr:to>
        <xdr:sp macro="" textlink="">
          <xdr:nvSpPr>
            <xdr:cNvPr id="37949" name="Check Box 61" hidden="1">
              <a:extLst>
                <a:ext uri="{63B3BB69-23CF-44E3-9099-C40C66FF867C}">
                  <a14:compatExt spid="_x0000_s37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6</xdr:row>
          <xdr:rowOff>180975</xdr:rowOff>
        </xdr:from>
        <xdr:to>
          <xdr:col>42</xdr:col>
          <xdr:colOff>209550</xdr:colOff>
          <xdr:row>8</xdr:row>
          <xdr:rowOff>9525</xdr:rowOff>
        </xdr:to>
        <xdr:sp macro="" textlink="">
          <xdr:nvSpPr>
            <xdr:cNvPr id="37950" name="Check Box 62" hidden="1">
              <a:extLst>
                <a:ext uri="{63B3BB69-23CF-44E3-9099-C40C66FF867C}">
                  <a14:compatExt spid="_x0000_s37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5</xdr:row>
          <xdr:rowOff>180975</xdr:rowOff>
        </xdr:from>
        <xdr:to>
          <xdr:col>42</xdr:col>
          <xdr:colOff>209550</xdr:colOff>
          <xdr:row>7</xdr:row>
          <xdr:rowOff>9525</xdr:rowOff>
        </xdr:to>
        <xdr:sp macro="" textlink="">
          <xdr:nvSpPr>
            <xdr:cNvPr id="37951" name="Check Box 63" hidden="1">
              <a:extLst>
                <a:ext uri="{63B3BB69-23CF-44E3-9099-C40C66FF867C}">
                  <a14:compatExt spid="_x0000_s37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</xdr:row>
          <xdr:rowOff>180975</xdr:rowOff>
        </xdr:from>
        <xdr:to>
          <xdr:col>42</xdr:col>
          <xdr:colOff>209550</xdr:colOff>
          <xdr:row>6</xdr:row>
          <xdr:rowOff>9525</xdr:rowOff>
        </xdr:to>
        <xdr:sp macro="" textlink="">
          <xdr:nvSpPr>
            <xdr:cNvPr id="37952" name="Check Box 64" hidden="1">
              <a:extLst>
                <a:ext uri="{63B3BB69-23CF-44E3-9099-C40C66FF867C}">
                  <a14:compatExt spid="_x0000_s37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</xdr:row>
          <xdr:rowOff>180975</xdr:rowOff>
        </xdr:from>
        <xdr:to>
          <xdr:col>42</xdr:col>
          <xdr:colOff>209550</xdr:colOff>
          <xdr:row>5</xdr:row>
          <xdr:rowOff>9525</xdr:rowOff>
        </xdr:to>
        <xdr:sp macro="" textlink="">
          <xdr:nvSpPr>
            <xdr:cNvPr id="37953" name="Check Box 65" hidden="1">
              <a:extLst>
                <a:ext uri="{63B3BB69-23CF-44E3-9099-C40C66FF867C}">
                  <a14:compatExt spid="_x0000_s37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</xdr:row>
          <xdr:rowOff>180975</xdr:rowOff>
        </xdr:from>
        <xdr:to>
          <xdr:col>42</xdr:col>
          <xdr:colOff>209550</xdr:colOff>
          <xdr:row>4</xdr:row>
          <xdr:rowOff>9525</xdr:rowOff>
        </xdr:to>
        <xdr:sp macro="" textlink="">
          <xdr:nvSpPr>
            <xdr:cNvPr id="37954" name="Check Box 66" hidden="1">
              <a:extLst>
                <a:ext uri="{63B3BB69-23CF-44E3-9099-C40C66FF867C}">
                  <a14:compatExt spid="_x0000_s37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34</xdr:row>
          <xdr:rowOff>180975</xdr:rowOff>
        </xdr:from>
        <xdr:to>
          <xdr:col>36</xdr:col>
          <xdr:colOff>200025</xdr:colOff>
          <xdr:row>36</xdr:row>
          <xdr:rowOff>9525</xdr:rowOff>
        </xdr:to>
        <xdr:sp macro="" textlink="">
          <xdr:nvSpPr>
            <xdr:cNvPr id="37955" name="Check Box 67" hidden="1">
              <a:extLst>
                <a:ext uri="{63B3BB69-23CF-44E3-9099-C40C66FF867C}">
                  <a14:compatExt spid="_x0000_s37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33</xdr:row>
          <xdr:rowOff>180975</xdr:rowOff>
        </xdr:from>
        <xdr:to>
          <xdr:col>36</xdr:col>
          <xdr:colOff>200025</xdr:colOff>
          <xdr:row>35</xdr:row>
          <xdr:rowOff>9525</xdr:rowOff>
        </xdr:to>
        <xdr:sp macro="" textlink="">
          <xdr:nvSpPr>
            <xdr:cNvPr id="37956" name="Check Box 68" hidden="1">
              <a:extLst>
                <a:ext uri="{63B3BB69-23CF-44E3-9099-C40C66FF867C}">
                  <a14:compatExt spid="_x0000_s37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32</xdr:row>
          <xdr:rowOff>180975</xdr:rowOff>
        </xdr:from>
        <xdr:to>
          <xdr:col>36</xdr:col>
          <xdr:colOff>200025</xdr:colOff>
          <xdr:row>34</xdr:row>
          <xdr:rowOff>9525</xdr:rowOff>
        </xdr:to>
        <xdr:sp macro="" textlink="">
          <xdr:nvSpPr>
            <xdr:cNvPr id="37957" name="Check Box 69" hidden="1">
              <a:extLst>
                <a:ext uri="{63B3BB69-23CF-44E3-9099-C40C66FF867C}">
                  <a14:compatExt spid="_x0000_s37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31</xdr:row>
          <xdr:rowOff>180975</xdr:rowOff>
        </xdr:from>
        <xdr:to>
          <xdr:col>36</xdr:col>
          <xdr:colOff>200025</xdr:colOff>
          <xdr:row>33</xdr:row>
          <xdr:rowOff>9525</xdr:rowOff>
        </xdr:to>
        <xdr:sp macro="" textlink="">
          <xdr:nvSpPr>
            <xdr:cNvPr id="37958" name="Check Box 70" hidden="1">
              <a:extLst>
                <a:ext uri="{63B3BB69-23CF-44E3-9099-C40C66FF867C}">
                  <a14:compatExt spid="_x0000_s37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30</xdr:row>
          <xdr:rowOff>180975</xdr:rowOff>
        </xdr:from>
        <xdr:to>
          <xdr:col>36</xdr:col>
          <xdr:colOff>200025</xdr:colOff>
          <xdr:row>32</xdr:row>
          <xdr:rowOff>9525</xdr:rowOff>
        </xdr:to>
        <xdr:sp macro="" textlink="">
          <xdr:nvSpPr>
            <xdr:cNvPr id="37959" name="Check Box 71" hidden="1">
              <a:extLst>
                <a:ext uri="{63B3BB69-23CF-44E3-9099-C40C66FF867C}">
                  <a14:compatExt spid="_x0000_s37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29</xdr:row>
          <xdr:rowOff>180975</xdr:rowOff>
        </xdr:from>
        <xdr:to>
          <xdr:col>36</xdr:col>
          <xdr:colOff>200025</xdr:colOff>
          <xdr:row>31</xdr:row>
          <xdr:rowOff>9525</xdr:rowOff>
        </xdr:to>
        <xdr:sp macro="" textlink="">
          <xdr:nvSpPr>
            <xdr:cNvPr id="37960" name="Check Box 72" hidden="1">
              <a:extLst>
                <a:ext uri="{63B3BB69-23CF-44E3-9099-C40C66FF867C}">
                  <a14:compatExt spid="_x0000_s37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28</xdr:row>
          <xdr:rowOff>180975</xdr:rowOff>
        </xdr:from>
        <xdr:to>
          <xdr:col>36</xdr:col>
          <xdr:colOff>200025</xdr:colOff>
          <xdr:row>30</xdr:row>
          <xdr:rowOff>9525</xdr:rowOff>
        </xdr:to>
        <xdr:sp macro="" textlink="">
          <xdr:nvSpPr>
            <xdr:cNvPr id="37961" name="Check Box 73" hidden="1">
              <a:extLst>
                <a:ext uri="{63B3BB69-23CF-44E3-9099-C40C66FF867C}">
                  <a14:compatExt spid="_x0000_s37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27</xdr:row>
          <xdr:rowOff>180975</xdr:rowOff>
        </xdr:from>
        <xdr:to>
          <xdr:col>36</xdr:col>
          <xdr:colOff>200025</xdr:colOff>
          <xdr:row>29</xdr:row>
          <xdr:rowOff>9525</xdr:rowOff>
        </xdr:to>
        <xdr:sp macro="" textlink="">
          <xdr:nvSpPr>
            <xdr:cNvPr id="37962" name="Check Box 74" hidden="1">
              <a:extLst>
                <a:ext uri="{63B3BB69-23CF-44E3-9099-C40C66FF867C}">
                  <a14:compatExt spid="_x0000_s37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26</xdr:row>
          <xdr:rowOff>180975</xdr:rowOff>
        </xdr:from>
        <xdr:to>
          <xdr:col>36</xdr:col>
          <xdr:colOff>200025</xdr:colOff>
          <xdr:row>28</xdr:row>
          <xdr:rowOff>9525</xdr:rowOff>
        </xdr:to>
        <xdr:sp macro="" textlink="">
          <xdr:nvSpPr>
            <xdr:cNvPr id="37963" name="Check Box 75" hidden="1">
              <a:extLst>
                <a:ext uri="{63B3BB69-23CF-44E3-9099-C40C66FF867C}">
                  <a14:compatExt spid="_x0000_s37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180975</xdr:rowOff>
        </xdr:from>
        <xdr:to>
          <xdr:col>36</xdr:col>
          <xdr:colOff>200025</xdr:colOff>
          <xdr:row>27</xdr:row>
          <xdr:rowOff>9525</xdr:rowOff>
        </xdr:to>
        <xdr:sp macro="" textlink="">
          <xdr:nvSpPr>
            <xdr:cNvPr id="37964" name="Check Box 76" hidden="1">
              <a:extLst>
                <a:ext uri="{63B3BB69-23CF-44E3-9099-C40C66FF867C}">
                  <a14:compatExt spid="_x0000_s37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24</xdr:row>
          <xdr:rowOff>180975</xdr:rowOff>
        </xdr:from>
        <xdr:to>
          <xdr:col>36</xdr:col>
          <xdr:colOff>200025</xdr:colOff>
          <xdr:row>26</xdr:row>
          <xdr:rowOff>9525</xdr:rowOff>
        </xdr:to>
        <xdr:sp macro="" textlink="">
          <xdr:nvSpPr>
            <xdr:cNvPr id="37965" name="Check Box 77" hidden="1">
              <a:extLst>
                <a:ext uri="{63B3BB69-23CF-44E3-9099-C40C66FF867C}">
                  <a14:compatExt spid="_x0000_s37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23</xdr:row>
          <xdr:rowOff>180975</xdr:rowOff>
        </xdr:from>
        <xdr:to>
          <xdr:col>36</xdr:col>
          <xdr:colOff>200025</xdr:colOff>
          <xdr:row>25</xdr:row>
          <xdr:rowOff>9525</xdr:rowOff>
        </xdr:to>
        <xdr:sp macro="" textlink="">
          <xdr:nvSpPr>
            <xdr:cNvPr id="37966" name="Check Box 78" hidden="1">
              <a:extLst>
                <a:ext uri="{63B3BB69-23CF-44E3-9099-C40C66FF867C}">
                  <a14:compatExt spid="_x0000_s37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22</xdr:row>
          <xdr:rowOff>180975</xdr:rowOff>
        </xdr:from>
        <xdr:to>
          <xdr:col>36</xdr:col>
          <xdr:colOff>200025</xdr:colOff>
          <xdr:row>24</xdr:row>
          <xdr:rowOff>9525</xdr:rowOff>
        </xdr:to>
        <xdr:sp macro="" textlink="">
          <xdr:nvSpPr>
            <xdr:cNvPr id="37967" name="Check Box 79" hidden="1">
              <a:extLst>
                <a:ext uri="{63B3BB69-23CF-44E3-9099-C40C66FF867C}">
                  <a14:compatExt spid="_x0000_s37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21</xdr:row>
          <xdr:rowOff>180975</xdr:rowOff>
        </xdr:from>
        <xdr:to>
          <xdr:col>36</xdr:col>
          <xdr:colOff>200025</xdr:colOff>
          <xdr:row>23</xdr:row>
          <xdr:rowOff>9525</xdr:rowOff>
        </xdr:to>
        <xdr:sp macro="" textlink="">
          <xdr:nvSpPr>
            <xdr:cNvPr id="37968" name="Check Box 80" hidden="1">
              <a:extLst>
                <a:ext uri="{63B3BB69-23CF-44E3-9099-C40C66FF867C}">
                  <a14:compatExt spid="_x0000_s37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20</xdr:row>
          <xdr:rowOff>180975</xdr:rowOff>
        </xdr:from>
        <xdr:to>
          <xdr:col>36</xdr:col>
          <xdr:colOff>200025</xdr:colOff>
          <xdr:row>22</xdr:row>
          <xdr:rowOff>9525</xdr:rowOff>
        </xdr:to>
        <xdr:sp macro="" textlink="">
          <xdr:nvSpPr>
            <xdr:cNvPr id="37969" name="Check Box 81" hidden="1">
              <a:extLst>
                <a:ext uri="{63B3BB69-23CF-44E3-9099-C40C66FF867C}">
                  <a14:compatExt spid="_x0000_s37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19</xdr:row>
          <xdr:rowOff>180975</xdr:rowOff>
        </xdr:from>
        <xdr:to>
          <xdr:col>36</xdr:col>
          <xdr:colOff>200025</xdr:colOff>
          <xdr:row>21</xdr:row>
          <xdr:rowOff>9525</xdr:rowOff>
        </xdr:to>
        <xdr:sp macro="" textlink="">
          <xdr:nvSpPr>
            <xdr:cNvPr id="37970" name="Check Box 82" hidden="1">
              <a:extLst>
                <a:ext uri="{63B3BB69-23CF-44E3-9099-C40C66FF867C}">
                  <a14:compatExt spid="_x0000_s37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18</xdr:row>
          <xdr:rowOff>180975</xdr:rowOff>
        </xdr:from>
        <xdr:to>
          <xdr:col>36</xdr:col>
          <xdr:colOff>200025</xdr:colOff>
          <xdr:row>20</xdr:row>
          <xdr:rowOff>9525</xdr:rowOff>
        </xdr:to>
        <xdr:sp macro="" textlink="">
          <xdr:nvSpPr>
            <xdr:cNvPr id="37971" name="Check Box 83" hidden="1">
              <a:extLst>
                <a:ext uri="{63B3BB69-23CF-44E3-9099-C40C66FF867C}">
                  <a14:compatExt spid="_x0000_s37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17</xdr:row>
          <xdr:rowOff>180975</xdr:rowOff>
        </xdr:from>
        <xdr:to>
          <xdr:col>36</xdr:col>
          <xdr:colOff>200025</xdr:colOff>
          <xdr:row>19</xdr:row>
          <xdr:rowOff>9525</xdr:rowOff>
        </xdr:to>
        <xdr:sp macro="" textlink="">
          <xdr:nvSpPr>
            <xdr:cNvPr id="37972" name="Check Box 84" hidden="1">
              <a:extLst>
                <a:ext uri="{63B3BB69-23CF-44E3-9099-C40C66FF867C}">
                  <a14:compatExt spid="_x0000_s37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16</xdr:row>
          <xdr:rowOff>180975</xdr:rowOff>
        </xdr:from>
        <xdr:to>
          <xdr:col>36</xdr:col>
          <xdr:colOff>200025</xdr:colOff>
          <xdr:row>18</xdr:row>
          <xdr:rowOff>9525</xdr:rowOff>
        </xdr:to>
        <xdr:sp macro="" textlink="">
          <xdr:nvSpPr>
            <xdr:cNvPr id="37973" name="Check Box 85" hidden="1">
              <a:extLst>
                <a:ext uri="{63B3BB69-23CF-44E3-9099-C40C66FF867C}">
                  <a14:compatExt spid="_x0000_s37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15</xdr:row>
          <xdr:rowOff>180975</xdr:rowOff>
        </xdr:from>
        <xdr:to>
          <xdr:col>36</xdr:col>
          <xdr:colOff>200025</xdr:colOff>
          <xdr:row>17</xdr:row>
          <xdr:rowOff>9525</xdr:rowOff>
        </xdr:to>
        <xdr:sp macro="" textlink="">
          <xdr:nvSpPr>
            <xdr:cNvPr id="37974" name="Check Box 86" hidden="1">
              <a:extLst>
                <a:ext uri="{63B3BB69-23CF-44E3-9099-C40C66FF867C}">
                  <a14:compatExt spid="_x0000_s37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14</xdr:row>
          <xdr:rowOff>180975</xdr:rowOff>
        </xdr:from>
        <xdr:to>
          <xdr:col>36</xdr:col>
          <xdr:colOff>200025</xdr:colOff>
          <xdr:row>16</xdr:row>
          <xdr:rowOff>9525</xdr:rowOff>
        </xdr:to>
        <xdr:sp macro="" textlink="">
          <xdr:nvSpPr>
            <xdr:cNvPr id="37975" name="Check Box 87" hidden="1">
              <a:extLst>
                <a:ext uri="{63B3BB69-23CF-44E3-9099-C40C66FF867C}">
                  <a14:compatExt spid="_x0000_s37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13</xdr:row>
          <xdr:rowOff>180975</xdr:rowOff>
        </xdr:from>
        <xdr:to>
          <xdr:col>36</xdr:col>
          <xdr:colOff>200025</xdr:colOff>
          <xdr:row>15</xdr:row>
          <xdr:rowOff>9525</xdr:rowOff>
        </xdr:to>
        <xdr:sp macro="" textlink="">
          <xdr:nvSpPr>
            <xdr:cNvPr id="37976" name="Check Box 88" hidden="1">
              <a:extLst>
                <a:ext uri="{63B3BB69-23CF-44E3-9099-C40C66FF867C}">
                  <a14:compatExt spid="_x0000_s37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180975</xdr:rowOff>
        </xdr:from>
        <xdr:to>
          <xdr:col>36</xdr:col>
          <xdr:colOff>200025</xdr:colOff>
          <xdr:row>14</xdr:row>
          <xdr:rowOff>9525</xdr:rowOff>
        </xdr:to>
        <xdr:sp macro="" textlink="">
          <xdr:nvSpPr>
            <xdr:cNvPr id="37977" name="Check Box 89" hidden="1">
              <a:extLst>
                <a:ext uri="{63B3BB69-23CF-44E3-9099-C40C66FF867C}">
                  <a14:compatExt spid="_x0000_s37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11</xdr:row>
          <xdr:rowOff>180975</xdr:rowOff>
        </xdr:from>
        <xdr:to>
          <xdr:col>36</xdr:col>
          <xdr:colOff>200025</xdr:colOff>
          <xdr:row>13</xdr:row>
          <xdr:rowOff>9525</xdr:rowOff>
        </xdr:to>
        <xdr:sp macro="" textlink="">
          <xdr:nvSpPr>
            <xdr:cNvPr id="37978" name="Check Box 90" hidden="1">
              <a:extLst>
                <a:ext uri="{63B3BB69-23CF-44E3-9099-C40C66FF867C}">
                  <a14:compatExt spid="_x0000_s37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10</xdr:row>
          <xdr:rowOff>180975</xdr:rowOff>
        </xdr:from>
        <xdr:to>
          <xdr:col>36</xdr:col>
          <xdr:colOff>200025</xdr:colOff>
          <xdr:row>12</xdr:row>
          <xdr:rowOff>9525</xdr:rowOff>
        </xdr:to>
        <xdr:sp macro="" textlink="">
          <xdr:nvSpPr>
            <xdr:cNvPr id="37979" name="Check Box 91" hidden="1">
              <a:extLst>
                <a:ext uri="{63B3BB69-23CF-44E3-9099-C40C66FF867C}">
                  <a14:compatExt spid="_x0000_s37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9</xdr:row>
          <xdr:rowOff>180975</xdr:rowOff>
        </xdr:from>
        <xdr:to>
          <xdr:col>36</xdr:col>
          <xdr:colOff>200025</xdr:colOff>
          <xdr:row>11</xdr:row>
          <xdr:rowOff>9525</xdr:rowOff>
        </xdr:to>
        <xdr:sp macro="" textlink="">
          <xdr:nvSpPr>
            <xdr:cNvPr id="37980" name="Check Box 92" hidden="1">
              <a:extLst>
                <a:ext uri="{63B3BB69-23CF-44E3-9099-C40C66FF867C}">
                  <a14:compatExt spid="_x0000_s37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8</xdr:row>
          <xdr:rowOff>180975</xdr:rowOff>
        </xdr:from>
        <xdr:to>
          <xdr:col>36</xdr:col>
          <xdr:colOff>200025</xdr:colOff>
          <xdr:row>10</xdr:row>
          <xdr:rowOff>9525</xdr:rowOff>
        </xdr:to>
        <xdr:sp macro="" textlink="">
          <xdr:nvSpPr>
            <xdr:cNvPr id="37981" name="Check Box 93" hidden="1">
              <a:extLst>
                <a:ext uri="{63B3BB69-23CF-44E3-9099-C40C66FF867C}">
                  <a14:compatExt spid="_x0000_s37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7</xdr:row>
          <xdr:rowOff>180975</xdr:rowOff>
        </xdr:from>
        <xdr:to>
          <xdr:col>36</xdr:col>
          <xdr:colOff>200025</xdr:colOff>
          <xdr:row>9</xdr:row>
          <xdr:rowOff>9525</xdr:rowOff>
        </xdr:to>
        <xdr:sp macro="" textlink="">
          <xdr:nvSpPr>
            <xdr:cNvPr id="37982" name="Check Box 94" hidden="1">
              <a:extLst>
                <a:ext uri="{63B3BB69-23CF-44E3-9099-C40C66FF867C}">
                  <a14:compatExt spid="_x0000_s37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</xdr:row>
          <xdr:rowOff>180975</xdr:rowOff>
        </xdr:from>
        <xdr:to>
          <xdr:col>36</xdr:col>
          <xdr:colOff>200025</xdr:colOff>
          <xdr:row>8</xdr:row>
          <xdr:rowOff>9525</xdr:rowOff>
        </xdr:to>
        <xdr:sp macro="" textlink="">
          <xdr:nvSpPr>
            <xdr:cNvPr id="37983" name="Check Box 95" hidden="1">
              <a:extLst>
                <a:ext uri="{63B3BB69-23CF-44E3-9099-C40C66FF867C}">
                  <a14:compatExt spid="_x0000_s37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</xdr:row>
          <xdr:rowOff>180975</xdr:rowOff>
        </xdr:from>
        <xdr:to>
          <xdr:col>36</xdr:col>
          <xdr:colOff>200025</xdr:colOff>
          <xdr:row>7</xdr:row>
          <xdr:rowOff>9525</xdr:rowOff>
        </xdr:to>
        <xdr:sp macro="" textlink="">
          <xdr:nvSpPr>
            <xdr:cNvPr id="37984" name="Check Box 96" hidden="1">
              <a:extLst>
                <a:ext uri="{63B3BB69-23CF-44E3-9099-C40C66FF867C}">
                  <a14:compatExt spid="_x0000_s37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</xdr:row>
          <xdr:rowOff>180975</xdr:rowOff>
        </xdr:from>
        <xdr:to>
          <xdr:col>36</xdr:col>
          <xdr:colOff>200025</xdr:colOff>
          <xdr:row>6</xdr:row>
          <xdr:rowOff>9525</xdr:rowOff>
        </xdr:to>
        <xdr:sp macro="" textlink="">
          <xdr:nvSpPr>
            <xdr:cNvPr id="37985" name="Check Box 97" hidden="1">
              <a:extLst>
                <a:ext uri="{63B3BB69-23CF-44E3-9099-C40C66FF867C}">
                  <a14:compatExt spid="_x0000_s37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180975</xdr:rowOff>
        </xdr:from>
        <xdr:to>
          <xdr:col>36</xdr:col>
          <xdr:colOff>200025</xdr:colOff>
          <xdr:row>5</xdr:row>
          <xdr:rowOff>9525</xdr:rowOff>
        </xdr:to>
        <xdr:sp macro="" textlink="">
          <xdr:nvSpPr>
            <xdr:cNvPr id="37986" name="Check Box 98" hidden="1">
              <a:extLst>
                <a:ext uri="{63B3BB69-23CF-44E3-9099-C40C66FF867C}">
                  <a14:compatExt spid="_x0000_s37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180975</xdr:rowOff>
        </xdr:from>
        <xdr:to>
          <xdr:col>36</xdr:col>
          <xdr:colOff>200025</xdr:colOff>
          <xdr:row>4</xdr:row>
          <xdr:rowOff>9525</xdr:rowOff>
        </xdr:to>
        <xdr:sp macro="" textlink="">
          <xdr:nvSpPr>
            <xdr:cNvPr id="37987" name="Check Box 99" hidden="1">
              <a:extLst>
                <a:ext uri="{63B3BB69-23CF-44E3-9099-C40C66FF867C}">
                  <a14:compatExt spid="_x0000_s37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180975</xdr:rowOff>
        </xdr:from>
        <xdr:to>
          <xdr:col>2</xdr:col>
          <xdr:colOff>200025</xdr:colOff>
          <xdr:row>36</xdr:row>
          <xdr:rowOff>9525</xdr:rowOff>
        </xdr:to>
        <xdr:sp macro="" textlink="">
          <xdr:nvSpPr>
            <xdr:cNvPr id="37988" name="Check Box 100" hidden="1">
              <a:extLst>
                <a:ext uri="{63B3BB69-23CF-44E3-9099-C40C66FF867C}">
                  <a14:compatExt spid="_x0000_s37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180975</xdr:rowOff>
        </xdr:from>
        <xdr:to>
          <xdr:col>2</xdr:col>
          <xdr:colOff>200025</xdr:colOff>
          <xdr:row>35</xdr:row>
          <xdr:rowOff>9525</xdr:rowOff>
        </xdr:to>
        <xdr:sp macro="" textlink="">
          <xdr:nvSpPr>
            <xdr:cNvPr id="37989" name="Check Box 101" hidden="1">
              <a:extLst>
                <a:ext uri="{63B3BB69-23CF-44E3-9099-C40C66FF867C}">
                  <a14:compatExt spid="_x0000_s37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180975</xdr:rowOff>
        </xdr:from>
        <xdr:to>
          <xdr:col>2</xdr:col>
          <xdr:colOff>200025</xdr:colOff>
          <xdr:row>34</xdr:row>
          <xdr:rowOff>9525</xdr:rowOff>
        </xdr:to>
        <xdr:sp macro="" textlink="">
          <xdr:nvSpPr>
            <xdr:cNvPr id="37990" name="Check Box 102" hidden="1">
              <a:extLst>
                <a:ext uri="{63B3BB69-23CF-44E3-9099-C40C66FF867C}">
                  <a14:compatExt spid="_x0000_s37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180975</xdr:rowOff>
        </xdr:from>
        <xdr:to>
          <xdr:col>2</xdr:col>
          <xdr:colOff>200025</xdr:colOff>
          <xdr:row>33</xdr:row>
          <xdr:rowOff>9525</xdr:rowOff>
        </xdr:to>
        <xdr:sp macro="" textlink="">
          <xdr:nvSpPr>
            <xdr:cNvPr id="37991" name="Check Box 103" hidden="1">
              <a:extLst>
                <a:ext uri="{63B3BB69-23CF-44E3-9099-C40C66FF867C}">
                  <a14:compatExt spid="_x0000_s37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180975</xdr:rowOff>
        </xdr:from>
        <xdr:to>
          <xdr:col>2</xdr:col>
          <xdr:colOff>200025</xdr:colOff>
          <xdr:row>32</xdr:row>
          <xdr:rowOff>9525</xdr:rowOff>
        </xdr:to>
        <xdr:sp macro="" textlink="">
          <xdr:nvSpPr>
            <xdr:cNvPr id="37992" name="Check Box 104" hidden="1">
              <a:extLst>
                <a:ext uri="{63B3BB69-23CF-44E3-9099-C40C66FF867C}">
                  <a14:compatExt spid="_x0000_s37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180975</xdr:rowOff>
        </xdr:from>
        <xdr:to>
          <xdr:col>2</xdr:col>
          <xdr:colOff>200025</xdr:colOff>
          <xdr:row>31</xdr:row>
          <xdr:rowOff>9525</xdr:rowOff>
        </xdr:to>
        <xdr:sp macro="" textlink="">
          <xdr:nvSpPr>
            <xdr:cNvPr id="37993" name="Check Box 105" hidden="1">
              <a:extLst>
                <a:ext uri="{63B3BB69-23CF-44E3-9099-C40C66FF867C}">
                  <a14:compatExt spid="_x0000_s37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180975</xdr:rowOff>
        </xdr:from>
        <xdr:to>
          <xdr:col>2</xdr:col>
          <xdr:colOff>200025</xdr:colOff>
          <xdr:row>30</xdr:row>
          <xdr:rowOff>9525</xdr:rowOff>
        </xdr:to>
        <xdr:sp macro="" textlink="">
          <xdr:nvSpPr>
            <xdr:cNvPr id="37994" name="Check Box 106" hidden="1">
              <a:extLst>
                <a:ext uri="{63B3BB69-23CF-44E3-9099-C40C66FF867C}">
                  <a14:compatExt spid="_x0000_s37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180975</xdr:rowOff>
        </xdr:from>
        <xdr:to>
          <xdr:col>2</xdr:col>
          <xdr:colOff>200025</xdr:colOff>
          <xdr:row>29</xdr:row>
          <xdr:rowOff>9525</xdr:rowOff>
        </xdr:to>
        <xdr:sp macro="" textlink="">
          <xdr:nvSpPr>
            <xdr:cNvPr id="37995" name="Check Box 107" hidden="1">
              <a:extLst>
                <a:ext uri="{63B3BB69-23CF-44E3-9099-C40C66FF867C}">
                  <a14:compatExt spid="_x0000_s37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180975</xdr:rowOff>
        </xdr:from>
        <xdr:to>
          <xdr:col>2</xdr:col>
          <xdr:colOff>200025</xdr:colOff>
          <xdr:row>28</xdr:row>
          <xdr:rowOff>9525</xdr:rowOff>
        </xdr:to>
        <xdr:sp macro="" textlink="">
          <xdr:nvSpPr>
            <xdr:cNvPr id="37996" name="Check Box 108" hidden="1">
              <a:extLst>
                <a:ext uri="{63B3BB69-23CF-44E3-9099-C40C66FF867C}">
                  <a14:compatExt spid="_x0000_s37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200025</xdr:colOff>
          <xdr:row>27</xdr:row>
          <xdr:rowOff>9525</xdr:rowOff>
        </xdr:to>
        <xdr:sp macro="" textlink="">
          <xdr:nvSpPr>
            <xdr:cNvPr id="37997" name="Check Box 109" hidden="1">
              <a:extLst>
                <a:ext uri="{63B3BB69-23CF-44E3-9099-C40C66FF867C}">
                  <a14:compatExt spid="_x0000_s37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180975</xdr:rowOff>
        </xdr:from>
        <xdr:to>
          <xdr:col>2</xdr:col>
          <xdr:colOff>200025</xdr:colOff>
          <xdr:row>26</xdr:row>
          <xdr:rowOff>9525</xdr:rowOff>
        </xdr:to>
        <xdr:sp macro="" textlink="">
          <xdr:nvSpPr>
            <xdr:cNvPr id="37998" name="Check Box 110" hidden="1">
              <a:extLst>
                <a:ext uri="{63B3BB69-23CF-44E3-9099-C40C66FF867C}">
                  <a14:compatExt spid="_x0000_s37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180975</xdr:rowOff>
        </xdr:from>
        <xdr:to>
          <xdr:col>2</xdr:col>
          <xdr:colOff>200025</xdr:colOff>
          <xdr:row>25</xdr:row>
          <xdr:rowOff>9525</xdr:rowOff>
        </xdr:to>
        <xdr:sp macro="" textlink="">
          <xdr:nvSpPr>
            <xdr:cNvPr id="37999" name="Check Box 111" hidden="1">
              <a:extLst>
                <a:ext uri="{63B3BB69-23CF-44E3-9099-C40C66FF867C}">
                  <a14:compatExt spid="_x0000_s37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180975</xdr:rowOff>
        </xdr:from>
        <xdr:to>
          <xdr:col>2</xdr:col>
          <xdr:colOff>200025</xdr:colOff>
          <xdr:row>24</xdr:row>
          <xdr:rowOff>9525</xdr:rowOff>
        </xdr:to>
        <xdr:sp macro="" textlink="">
          <xdr:nvSpPr>
            <xdr:cNvPr id="38000" name="Check Box 112" hidden="1">
              <a:extLst>
                <a:ext uri="{63B3BB69-23CF-44E3-9099-C40C66FF867C}">
                  <a14:compatExt spid="_x0000_s38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180975</xdr:rowOff>
        </xdr:from>
        <xdr:to>
          <xdr:col>2</xdr:col>
          <xdr:colOff>200025</xdr:colOff>
          <xdr:row>23</xdr:row>
          <xdr:rowOff>9525</xdr:rowOff>
        </xdr:to>
        <xdr:sp macro="" textlink="">
          <xdr:nvSpPr>
            <xdr:cNvPr id="38001" name="Check Box 113" hidden="1">
              <a:extLst>
                <a:ext uri="{63B3BB69-23CF-44E3-9099-C40C66FF867C}">
                  <a14:compatExt spid="_x0000_s38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180975</xdr:rowOff>
        </xdr:from>
        <xdr:to>
          <xdr:col>2</xdr:col>
          <xdr:colOff>200025</xdr:colOff>
          <xdr:row>22</xdr:row>
          <xdr:rowOff>9525</xdr:rowOff>
        </xdr:to>
        <xdr:sp macro="" textlink="">
          <xdr:nvSpPr>
            <xdr:cNvPr id="38002" name="Check Box 114" hidden="1">
              <a:extLst>
                <a:ext uri="{63B3BB69-23CF-44E3-9099-C40C66FF867C}">
                  <a14:compatExt spid="_x0000_s38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180975</xdr:rowOff>
        </xdr:from>
        <xdr:to>
          <xdr:col>2</xdr:col>
          <xdr:colOff>200025</xdr:colOff>
          <xdr:row>21</xdr:row>
          <xdr:rowOff>9525</xdr:rowOff>
        </xdr:to>
        <xdr:sp macro="" textlink="">
          <xdr:nvSpPr>
            <xdr:cNvPr id="38003" name="Check Box 115" hidden="1">
              <a:extLst>
                <a:ext uri="{63B3BB69-23CF-44E3-9099-C40C66FF867C}">
                  <a14:compatExt spid="_x0000_s38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180975</xdr:rowOff>
        </xdr:from>
        <xdr:to>
          <xdr:col>2</xdr:col>
          <xdr:colOff>200025</xdr:colOff>
          <xdr:row>20</xdr:row>
          <xdr:rowOff>9525</xdr:rowOff>
        </xdr:to>
        <xdr:sp macro="" textlink="">
          <xdr:nvSpPr>
            <xdr:cNvPr id="38004" name="Check Box 116" hidden="1">
              <a:extLst>
                <a:ext uri="{63B3BB69-23CF-44E3-9099-C40C66FF867C}">
                  <a14:compatExt spid="_x0000_s38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180975</xdr:rowOff>
        </xdr:from>
        <xdr:to>
          <xdr:col>2</xdr:col>
          <xdr:colOff>200025</xdr:colOff>
          <xdr:row>19</xdr:row>
          <xdr:rowOff>9525</xdr:rowOff>
        </xdr:to>
        <xdr:sp macro="" textlink="">
          <xdr:nvSpPr>
            <xdr:cNvPr id="38005" name="Check Box 117" hidden="1">
              <a:extLst>
                <a:ext uri="{63B3BB69-23CF-44E3-9099-C40C66FF867C}">
                  <a14:compatExt spid="_x0000_s38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180975</xdr:rowOff>
        </xdr:from>
        <xdr:to>
          <xdr:col>2</xdr:col>
          <xdr:colOff>200025</xdr:colOff>
          <xdr:row>18</xdr:row>
          <xdr:rowOff>9525</xdr:rowOff>
        </xdr:to>
        <xdr:sp macro="" textlink="">
          <xdr:nvSpPr>
            <xdr:cNvPr id="38006" name="Check Box 118" hidden="1">
              <a:extLst>
                <a:ext uri="{63B3BB69-23CF-44E3-9099-C40C66FF867C}">
                  <a14:compatExt spid="_x0000_s38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180975</xdr:rowOff>
        </xdr:from>
        <xdr:to>
          <xdr:col>2</xdr:col>
          <xdr:colOff>200025</xdr:colOff>
          <xdr:row>17</xdr:row>
          <xdr:rowOff>9525</xdr:rowOff>
        </xdr:to>
        <xdr:sp macro="" textlink="">
          <xdr:nvSpPr>
            <xdr:cNvPr id="38007" name="Check Box 119" hidden="1">
              <a:extLst>
                <a:ext uri="{63B3BB69-23CF-44E3-9099-C40C66FF867C}">
                  <a14:compatExt spid="_x0000_s38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180975</xdr:rowOff>
        </xdr:from>
        <xdr:to>
          <xdr:col>2</xdr:col>
          <xdr:colOff>200025</xdr:colOff>
          <xdr:row>16</xdr:row>
          <xdr:rowOff>9525</xdr:rowOff>
        </xdr:to>
        <xdr:sp macro="" textlink="">
          <xdr:nvSpPr>
            <xdr:cNvPr id="38008" name="Check Box 120" hidden="1">
              <a:extLst>
                <a:ext uri="{63B3BB69-23CF-44E3-9099-C40C66FF867C}">
                  <a14:compatExt spid="_x0000_s38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180975</xdr:rowOff>
        </xdr:from>
        <xdr:to>
          <xdr:col>2</xdr:col>
          <xdr:colOff>200025</xdr:colOff>
          <xdr:row>15</xdr:row>
          <xdr:rowOff>9525</xdr:rowOff>
        </xdr:to>
        <xdr:sp macro="" textlink="">
          <xdr:nvSpPr>
            <xdr:cNvPr id="38009" name="Check Box 121" hidden="1">
              <a:extLst>
                <a:ext uri="{63B3BB69-23CF-44E3-9099-C40C66FF867C}">
                  <a14:compatExt spid="_x0000_s38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180975</xdr:rowOff>
        </xdr:from>
        <xdr:to>
          <xdr:col>2</xdr:col>
          <xdr:colOff>200025</xdr:colOff>
          <xdr:row>14</xdr:row>
          <xdr:rowOff>9525</xdr:rowOff>
        </xdr:to>
        <xdr:sp macro="" textlink="">
          <xdr:nvSpPr>
            <xdr:cNvPr id="38010" name="Check Box 122" hidden="1">
              <a:extLst>
                <a:ext uri="{63B3BB69-23CF-44E3-9099-C40C66FF867C}">
                  <a14:compatExt spid="_x0000_s38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180975</xdr:rowOff>
        </xdr:from>
        <xdr:to>
          <xdr:col>2</xdr:col>
          <xdr:colOff>200025</xdr:colOff>
          <xdr:row>13</xdr:row>
          <xdr:rowOff>9525</xdr:rowOff>
        </xdr:to>
        <xdr:sp macro="" textlink="">
          <xdr:nvSpPr>
            <xdr:cNvPr id="38011" name="Check Box 123" hidden="1">
              <a:extLst>
                <a:ext uri="{63B3BB69-23CF-44E3-9099-C40C66FF867C}">
                  <a14:compatExt spid="_x0000_s38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180975</xdr:rowOff>
        </xdr:from>
        <xdr:to>
          <xdr:col>2</xdr:col>
          <xdr:colOff>200025</xdr:colOff>
          <xdr:row>12</xdr:row>
          <xdr:rowOff>9525</xdr:rowOff>
        </xdr:to>
        <xdr:sp macro="" textlink="">
          <xdr:nvSpPr>
            <xdr:cNvPr id="38012" name="Check Box 124" hidden="1">
              <a:extLst>
                <a:ext uri="{63B3BB69-23CF-44E3-9099-C40C66FF867C}">
                  <a14:compatExt spid="_x0000_s38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180975</xdr:rowOff>
        </xdr:from>
        <xdr:to>
          <xdr:col>2</xdr:col>
          <xdr:colOff>200025</xdr:colOff>
          <xdr:row>11</xdr:row>
          <xdr:rowOff>9525</xdr:rowOff>
        </xdr:to>
        <xdr:sp macro="" textlink="">
          <xdr:nvSpPr>
            <xdr:cNvPr id="38013" name="Check Box 125" hidden="1">
              <a:extLst>
                <a:ext uri="{63B3BB69-23CF-44E3-9099-C40C66FF867C}">
                  <a14:compatExt spid="_x0000_s38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2</xdr:col>
          <xdr:colOff>200025</xdr:colOff>
          <xdr:row>10</xdr:row>
          <xdr:rowOff>9525</xdr:rowOff>
        </xdr:to>
        <xdr:sp macro="" textlink="">
          <xdr:nvSpPr>
            <xdr:cNvPr id="38014" name="Check Box 126" hidden="1">
              <a:extLst>
                <a:ext uri="{63B3BB69-23CF-44E3-9099-C40C66FF867C}">
                  <a14:compatExt spid="_x0000_s38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2</xdr:col>
          <xdr:colOff>200025</xdr:colOff>
          <xdr:row>9</xdr:row>
          <xdr:rowOff>9525</xdr:rowOff>
        </xdr:to>
        <xdr:sp macro="" textlink="">
          <xdr:nvSpPr>
            <xdr:cNvPr id="38015" name="Check Box 127" hidden="1">
              <a:extLst>
                <a:ext uri="{63B3BB69-23CF-44E3-9099-C40C66FF867C}">
                  <a14:compatExt spid="_x0000_s38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200025</xdr:colOff>
          <xdr:row>8</xdr:row>
          <xdr:rowOff>9525</xdr:rowOff>
        </xdr:to>
        <xdr:sp macro="" textlink="">
          <xdr:nvSpPr>
            <xdr:cNvPr id="38016" name="Check Box 128" hidden="1">
              <a:extLst>
                <a:ext uri="{63B3BB69-23CF-44E3-9099-C40C66FF867C}">
                  <a14:compatExt spid="_x0000_s38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180975</xdr:rowOff>
        </xdr:from>
        <xdr:to>
          <xdr:col>2</xdr:col>
          <xdr:colOff>200025</xdr:colOff>
          <xdr:row>7</xdr:row>
          <xdr:rowOff>9525</xdr:rowOff>
        </xdr:to>
        <xdr:sp macro="" textlink="">
          <xdr:nvSpPr>
            <xdr:cNvPr id="38017" name="Check Box 129" hidden="1">
              <a:extLst>
                <a:ext uri="{63B3BB69-23CF-44E3-9099-C40C66FF867C}">
                  <a14:compatExt spid="_x0000_s38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180975</xdr:rowOff>
        </xdr:from>
        <xdr:to>
          <xdr:col>2</xdr:col>
          <xdr:colOff>200025</xdr:colOff>
          <xdr:row>6</xdr:row>
          <xdr:rowOff>9525</xdr:rowOff>
        </xdr:to>
        <xdr:sp macro="" textlink="">
          <xdr:nvSpPr>
            <xdr:cNvPr id="38018" name="Check Box 130" hidden="1">
              <a:extLst>
                <a:ext uri="{63B3BB69-23CF-44E3-9099-C40C66FF867C}">
                  <a14:compatExt spid="_x0000_s38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200025</xdr:colOff>
          <xdr:row>5</xdr:row>
          <xdr:rowOff>9525</xdr:rowOff>
        </xdr:to>
        <xdr:sp macro="" textlink="">
          <xdr:nvSpPr>
            <xdr:cNvPr id="38019" name="Check Box 131" hidden="1">
              <a:extLst>
                <a:ext uri="{63B3BB69-23CF-44E3-9099-C40C66FF867C}">
                  <a14:compatExt spid="_x0000_s38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180975</xdr:rowOff>
        </xdr:from>
        <xdr:to>
          <xdr:col>2</xdr:col>
          <xdr:colOff>209550</xdr:colOff>
          <xdr:row>4</xdr:row>
          <xdr:rowOff>9525</xdr:rowOff>
        </xdr:to>
        <xdr:sp macro="" textlink="">
          <xdr:nvSpPr>
            <xdr:cNvPr id="38020" name="Check Box 132" hidden="1">
              <a:extLst>
                <a:ext uri="{63B3BB69-23CF-44E3-9099-C40C66FF867C}">
                  <a14:compatExt spid="_x0000_s38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180976</xdr:colOff>
      <xdr:row>37</xdr:row>
      <xdr:rowOff>104775</xdr:rowOff>
    </xdr:from>
    <xdr:to>
      <xdr:col>4</xdr:col>
      <xdr:colOff>1524001</xdr:colOff>
      <xdr:row>40</xdr:row>
      <xdr:rowOff>28575</xdr:rowOff>
    </xdr:to>
    <xdr:sp macro="" textlink="">
      <xdr:nvSpPr>
        <xdr:cNvPr id="134" name="Скругленный прямоугольник 133">
          <a:hlinkClick xmlns:r="http://schemas.openxmlformats.org/officeDocument/2006/relationships" r:id="rId1"/>
        </xdr:cNvPr>
        <xdr:cNvSpPr/>
      </xdr:nvSpPr>
      <xdr:spPr>
        <a:xfrm>
          <a:off x="542926" y="7734300"/>
          <a:ext cx="1638300" cy="542925"/>
        </a:xfrm>
        <a:prstGeom prst="round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/>
            <a:t>РАСПЕЧАТАТЬ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34</xdr:row>
          <xdr:rowOff>180975</xdr:rowOff>
        </xdr:from>
        <xdr:to>
          <xdr:col>39</xdr:col>
          <xdr:colOff>209550</xdr:colOff>
          <xdr:row>36</xdr:row>
          <xdr:rowOff>9525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33</xdr:row>
          <xdr:rowOff>180975</xdr:rowOff>
        </xdr:from>
        <xdr:to>
          <xdr:col>39</xdr:col>
          <xdr:colOff>209550</xdr:colOff>
          <xdr:row>35</xdr:row>
          <xdr:rowOff>9525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32</xdr:row>
          <xdr:rowOff>180975</xdr:rowOff>
        </xdr:from>
        <xdr:to>
          <xdr:col>39</xdr:col>
          <xdr:colOff>209550</xdr:colOff>
          <xdr:row>34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31</xdr:row>
          <xdr:rowOff>180975</xdr:rowOff>
        </xdr:from>
        <xdr:to>
          <xdr:col>39</xdr:col>
          <xdr:colOff>209550</xdr:colOff>
          <xdr:row>33</xdr:row>
          <xdr:rowOff>9525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30</xdr:row>
          <xdr:rowOff>180975</xdr:rowOff>
        </xdr:from>
        <xdr:to>
          <xdr:col>39</xdr:col>
          <xdr:colOff>209550</xdr:colOff>
          <xdr:row>32</xdr:row>
          <xdr:rowOff>9525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29</xdr:row>
          <xdr:rowOff>180975</xdr:rowOff>
        </xdr:from>
        <xdr:to>
          <xdr:col>39</xdr:col>
          <xdr:colOff>209550</xdr:colOff>
          <xdr:row>31</xdr:row>
          <xdr:rowOff>9525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28</xdr:row>
          <xdr:rowOff>180975</xdr:rowOff>
        </xdr:from>
        <xdr:to>
          <xdr:col>39</xdr:col>
          <xdr:colOff>209550</xdr:colOff>
          <xdr:row>30</xdr:row>
          <xdr:rowOff>9525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27</xdr:row>
          <xdr:rowOff>180975</xdr:rowOff>
        </xdr:from>
        <xdr:to>
          <xdr:col>39</xdr:col>
          <xdr:colOff>209550</xdr:colOff>
          <xdr:row>29</xdr:row>
          <xdr:rowOff>9525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26</xdr:row>
          <xdr:rowOff>180975</xdr:rowOff>
        </xdr:from>
        <xdr:to>
          <xdr:col>39</xdr:col>
          <xdr:colOff>209550</xdr:colOff>
          <xdr:row>28</xdr:row>
          <xdr:rowOff>9525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25</xdr:row>
          <xdr:rowOff>180975</xdr:rowOff>
        </xdr:from>
        <xdr:to>
          <xdr:col>39</xdr:col>
          <xdr:colOff>209550</xdr:colOff>
          <xdr:row>27</xdr:row>
          <xdr:rowOff>9525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24</xdr:row>
          <xdr:rowOff>180975</xdr:rowOff>
        </xdr:from>
        <xdr:to>
          <xdr:col>39</xdr:col>
          <xdr:colOff>209550</xdr:colOff>
          <xdr:row>26</xdr:row>
          <xdr:rowOff>9525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23</xdr:row>
          <xdr:rowOff>180975</xdr:rowOff>
        </xdr:from>
        <xdr:to>
          <xdr:col>39</xdr:col>
          <xdr:colOff>209550</xdr:colOff>
          <xdr:row>25</xdr:row>
          <xdr:rowOff>9525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22</xdr:row>
          <xdr:rowOff>180975</xdr:rowOff>
        </xdr:from>
        <xdr:to>
          <xdr:col>39</xdr:col>
          <xdr:colOff>209550</xdr:colOff>
          <xdr:row>24</xdr:row>
          <xdr:rowOff>9525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21</xdr:row>
          <xdr:rowOff>180975</xdr:rowOff>
        </xdr:from>
        <xdr:to>
          <xdr:col>39</xdr:col>
          <xdr:colOff>209550</xdr:colOff>
          <xdr:row>23</xdr:row>
          <xdr:rowOff>9525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20</xdr:row>
          <xdr:rowOff>180975</xdr:rowOff>
        </xdr:from>
        <xdr:to>
          <xdr:col>39</xdr:col>
          <xdr:colOff>209550</xdr:colOff>
          <xdr:row>22</xdr:row>
          <xdr:rowOff>9525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19</xdr:row>
          <xdr:rowOff>180975</xdr:rowOff>
        </xdr:from>
        <xdr:to>
          <xdr:col>39</xdr:col>
          <xdr:colOff>209550</xdr:colOff>
          <xdr:row>21</xdr:row>
          <xdr:rowOff>9525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18</xdr:row>
          <xdr:rowOff>180975</xdr:rowOff>
        </xdr:from>
        <xdr:to>
          <xdr:col>39</xdr:col>
          <xdr:colOff>209550</xdr:colOff>
          <xdr:row>20</xdr:row>
          <xdr:rowOff>9525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17</xdr:row>
          <xdr:rowOff>180975</xdr:rowOff>
        </xdr:from>
        <xdr:to>
          <xdr:col>39</xdr:col>
          <xdr:colOff>209550</xdr:colOff>
          <xdr:row>19</xdr:row>
          <xdr:rowOff>9525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16</xdr:row>
          <xdr:rowOff>180975</xdr:rowOff>
        </xdr:from>
        <xdr:to>
          <xdr:col>39</xdr:col>
          <xdr:colOff>209550</xdr:colOff>
          <xdr:row>18</xdr:row>
          <xdr:rowOff>9525</xdr:rowOff>
        </xdr:to>
        <xdr:sp macro="" textlink="">
          <xdr:nvSpPr>
            <xdr:cNvPr id="34835" name="Check Box 19" hidden="1">
              <a:extLst>
                <a:ext uri="{63B3BB69-23CF-44E3-9099-C40C66FF867C}">
                  <a14:compatExt spid="_x0000_s34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15</xdr:row>
          <xdr:rowOff>180975</xdr:rowOff>
        </xdr:from>
        <xdr:to>
          <xdr:col>39</xdr:col>
          <xdr:colOff>209550</xdr:colOff>
          <xdr:row>17</xdr:row>
          <xdr:rowOff>9525</xdr:rowOff>
        </xdr:to>
        <xdr:sp macro="" textlink="">
          <xdr:nvSpPr>
            <xdr:cNvPr id="34836" name="Check Box 20" hidden="1">
              <a:extLst>
                <a:ext uri="{63B3BB69-23CF-44E3-9099-C40C66FF867C}">
                  <a14:compatExt spid="_x0000_s34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14</xdr:row>
          <xdr:rowOff>180975</xdr:rowOff>
        </xdr:from>
        <xdr:to>
          <xdr:col>39</xdr:col>
          <xdr:colOff>209550</xdr:colOff>
          <xdr:row>16</xdr:row>
          <xdr:rowOff>9525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13</xdr:row>
          <xdr:rowOff>180975</xdr:rowOff>
        </xdr:from>
        <xdr:to>
          <xdr:col>39</xdr:col>
          <xdr:colOff>209550</xdr:colOff>
          <xdr:row>15</xdr:row>
          <xdr:rowOff>9525</xdr:rowOff>
        </xdr:to>
        <xdr:sp macro="" textlink="">
          <xdr:nvSpPr>
            <xdr:cNvPr id="34838" name="Check Box 22" hidden="1">
              <a:extLst>
                <a:ext uri="{63B3BB69-23CF-44E3-9099-C40C66FF867C}">
                  <a14:compatExt spid="_x0000_s34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12</xdr:row>
          <xdr:rowOff>180975</xdr:rowOff>
        </xdr:from>
        <xdr:to>
          <xdr:col>39</xdr:col>
          <xdr:colOff>209550</xdr:colOff>
          <xdr:row>14</xdr:row>
          <xdr:rowOff>9525</xdr:rowOff>
        </xdr:to>
        <xdr:sp macro="" textlink="">
          <xdr:nvSpPr>
            <xdr:cNvPr id="34839" name="Check Box 23" hidden="1">
              <a:extLst>
                <a:ext uri="{63B3BB69-23CF-44E3-9099-C40C66FF867C}">
                  <a14:compatExt spid="_x0000_s34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11</xdr:row>
          <xdr:rowOff>180975</xdr:rowOff>
        </xdr:from>
        <xdr:to>
          <xdr:col>39</xdr:col>
          <xdr:colOff>209550</xdr:colOff>
          <xdr:row>13</xdr:row>
          <xdr:rowOff>9525</xdr:rowOff>
        </xdr:to>
        <xdr:sp macro="" textlink="">
          <xdr:nvSpPr>
            <xdr:cNvPr id="34840" name="Check Box 24" hidden="1">
              <a:extLst>
                <a:ext uri="{63B3BB69-23CF-44E3-9099-C40C66FF867C}">
                  <a14:compatExt spid="_x0000_s34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10</xdr:row>
          <xdr:rowOff>180975</xdr:rowOff>
        </xdr:from>
        <xdr:to>
          <xdr:col>39</xdr:col>
          <xdr:colOff>209550</xdr:colOff>
          <xdr:row>12</xdr:row>
          <xdr:rowOff>9525</xdr:rowOff>
        </xdr:to>
        <xdr:sp macro="" textlink="">
          <xdr:nvSpPr>
            <xdr:cNvPr id="34841" name="Check Box 25" hidden="1">
              <a:extLst>
                <a:ext uri="{63B3BB69-23CF-44E3-9099-C40C66FF867C}">
                  <a14:compatExt spid="_x0000_s34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9</xdr:row>
          <xdr:rowOff>180975</xdr:rowOff>
        </xdr:from>
        <xdr:to>
          <xdr:col>39</xdr:col>
          <xdr:colOff>209550</xdr:colOff>
          <xdr:row>11</xdr:row>
          <xdr:rowOff>9525</xdr:rowOff>
        </xdr:to>
        <xdr:sp macro="" textlink="">
          <xdr:nvSpPr>
            <xdr:cNvPr id="34842" name="Check Box 26" hidden="1">
              <a:extLst>
                <a:ext uri="{63B3BB69-23CF-44E3-9099-C40C66FF867C}">
                  <a14:compatExt spid="_x0000_s34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8</xdr:row>
          <xdr:rowOff>180975</xdr:rowOff>
        </xdr:from>
        <xdr:to>
          <xdr:col>39</xdr:col>
          <xdr:colOff>209550</xdr:colOff>
          <xdr:row>10</xdr:row>
          <xdr:rowOff>9525</xdr:rowOff>
        </xdr:to>
        <xdr:sp macro="" textlink="">
          <xdr:nvSpPr>
            <xdr:cNvPr id="34843" name="Check Box 27" hidden="1">
              <a:extLst>
                <a:ext uri="{63B3BB69-23CF-44E3-9099-C40C66FF867C}">
                  <a14:compatExt spid="_x0000_s34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7</xdr:row>
          <xdr:rowOff>180975</xdr:rowOff>
        </xdr:from>
        <xdr:to>
          <xdr:col>39</xdr:col>
          <xdr:colOff>209550</xdr:colOff>
          <xdr:row>9</xdr:row>
          <xdr:rowOff>9525</xdr:rowOff>
        </xdr:to>
        <xdr:sp macro="" textlink="">
          <xdr:nvSpPr>
            <xdr:cNvPr id="34844" name="Check Box 28" hidden="1">
              <a:extLst>
                <a:ext uri="{63B3BB69-23CF-44E3-9099-C40C66FF867C}">
                  <a14:compatExt spid="_x0000_s34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6</xdr:row>
          <xdr:rowOff>180975</xdr:rowOff>
        </xdr:from>
        <xdr:to>
          <xdr:col>39</xdr:col>
          <xdr:colOff>209550</xdr:colOff>
          <xdr:row>8</xdr:row>
          <xdr:rowOff>9525</xdr:rowOff>
        </xdr:to>
        <xdr:sp macro="" textlink="">
          <xdr:nvSpPr>
            <xdr:cNvPr id="34845" name="Check Box 29" hidden="1">
              <a:extLst>
                <a:ext uri="{63B3BB69-23CF-44E3-9099-C40C66FF867C}">
                  <a14:compatExt spid="_x0000_s34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5</xdr:row>
          <xdr:rowOff>180975</xdr:rowOff>
        </xdr:from>
        <xdr:to>
          <xdr:col>39</xdr:col>
          <xdr:colOff>209550</xdr:colOff>
          <xdr:row>7</xdr:row>
          <xdr:rowOff>9525</xdr:rowOff>
        </xdr:to>
        <xdr:sp macro="" textlink="">
          <xdr:nvSpPr>
            <xdr:cNvPr id="34846" name="Check Box 30" hidden="1">
              <a:extLst>
                <a:ext uri="{63B3BB69-23CF-44E3-9099-C40C66FF867C}">
                  <a14:compatExt spid="_x0000_s34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</xdr:row>
          <xdr:rowOff>180975</xdr:rowOff>
        </xdr:from>
        <xdr:to>
          <xdr:col>39</xdr:col>
          <xdr:colOff>209550</xdr:colOff>
          <xdr:row>6</xdr:row>
          <xdr:rowOff>9525</xdr:rowOff>
        </xdr:to>
        <xdr:sp macro="" textlink="">
          <xdr:nvSpPr>
            <xdr:cNvPr id="34847" name="Check Box 31" hidden="1">
              <a:extLst>
                <a:ext uri="{63B3BB69-23CF-44E3-9099-C40C66FF867C}">
                  <a14:compatExt spid="_x0000_s34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</xdr:row>
          <xdr:rowOff>180975</xdr:rowOff>
        </xdr:from>
        <xdr:to>
          <xdr:col>39</xdr:col>
          <xdr:colOff>209550</xdr:colOff>
          <xdr:row>5</xdr:row>
          <xdr:rowOff>9525</xdr:rowOff>
        </xdr:to>
        <xdr:sp macro="" textlink="">
          <xdr:nvSpPr>
            <xdr:cNvPr id="34848" name="Check Box 32" hidden="1">
              <a:extLst>
                <a:ext uri="{63B3BB69-23CF-44E3-9099-C40C66FF867C}">
                  <a14:compatExt spid="_x0000_s34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</xdr:row>
          <xdr:rowOff>180975</xdr:rowOff>
        </xdr:from>
        <xdr:to>
          <xdr:col>39</xdr:col>
          <xdr:colOff>209550</xdr:colOff>
          <xdr:row>4</xdr:row>
          <xdr:rowOff>9525</xdr:rowOff>
        </xdr:to>
        <xdr:sp macro="" textlink="">
          <xdr:nvSpPr>
            <xdr:cNvPr id="34849" name="Check Box 33" hidden="1">
              <a:extLst>
                <a:ext uri="{63B3BB69-23CF-44E3-9099-C40C66FF867C}">
                  <a14:compatExt spid="_x0000_s34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34</xdr:row>
          <xdr:rowOff>180975</xdr:rowOff>
        </xdr:from>
        <xdr:to>
          <xdr:col>42</xdr:col>
          <xdr:colOff>209550</xdr:colOff>
          <xdr:row>36</xdr:row>
          <xdr:rowOff>9525</xdr:rowOff>
        </xdr:to>
        <xdr:sp macro="" textlink="">
          <xdr:nvSpPr>
            <xdr:cNvPr id="34850" name="Check Box 34" hidden="1">
              <a:extLst>
                <a:ext uri="{63B3BB69-23CF-44E3-9099-C40C66FF867C}">
                  <a14:compatExt spid="_x0000_s34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33</xdr:row>
          <xdr:rowOff>180975</xdr:rowOff>
        </xdr:from>
        <xdr:to>
          <xdr:col>42</xdr:col>
          <xdr:colOff>209550</xdr:colOff>
          <xdr:row>35</xdr:row>
          <xdr:rowOff>9525</xdr:rowOff>
        </xdr:to>
        <xdr:sp macro="" textlink="">
          <xdr:nvSpPr>
            <xdr:cNvPr id="34851" name="Check Box 35" hidden="1">
              <a:extLst>
                <a:ext uri="{63B3BB69-23CF-44E3-9099-C40C66FF867C}">
                  <a14:compatExt spid="_x0000_s34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32</xdr:row>
          <xdr:rowOff>180975</xdr:rowOff>
        </xdr:from>
        <xdr:to>
          <xdr:col>42</xdr:col>
          <xdr:colOff>209550</xdr:colOff>
          <xdr:row>34</xdr:row>
          <xdr:rowOff>9525</xdr:rowOff>
        </xdr:to>
        <xdr:sp macro="" textlink="">
          <xdr:nvSpPr>
            <xdr:cNvPr id="34852" name="Check Box 36" hidden="1">
              <a:extLst>
                <a:ext uri="{63B3BB69-23CF-44E3-9099-C40C66FF867C}">
                  <a14:compatExt spid="_x0000_s34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31</xdr:row>
          <xdr:rowOff>180975</xdr:rowOff>
        </xdr:from>
        <xdr:to>
          <xdr:col>42</xdr:col>
          <xdr:colOff>209550</xdr:colOff>
          <xdr:row>33</xdr:row>
          <xdr:rowOff>9525</xdr:rowOff>
        </xdr:to>
        <xdr:sp macro="" textlink="">
          <xdr:nvSpPr>
            <xdr:cNvPr id="34853" name="Check Box 37" hidden="1">
              <a:extLst>
                <a:ext uri="{63B3BB69-23CF-44E3-9099-C40C66FF867C}">
                  <a14:compatExt spid="_x0000_s34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30</xdr:row>
          <xdr:rowOff>180975</xdr:rowOff>
        </xdr:from>
        <xdr:to>
          <xdr:col>42</xdr:col>
          <xdr:colOff>209550</xdr:colOff>
          <xdr:row>32</xdr:row>
          <xdr:rowOff>9525</xdr:rowOff>
        </xdr:to>
        <xdr:sp macro="" textlink="">
          <xdr:nvSpPr>
            <xdr:cNvPr id="34854" name="Check Box 38" hidden="1">
              <a:extLst>
                <a:ext uri="{63B3BB69-23CF-44E3-9099-C40C66FF867C}">
                  <a14:compatExt spid="_x0000_s34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29</xdr:row>
          <xdr:rowOff>180975</xdr:rowOff>
        </xdr:from>
        <xdr:to>
          <xdr:col>42</xdr:col>
          <xdr:colOff>209550</xdr:colOff>
          <xdr:row>31</xdr:row>
          <xdr:rowOff>9525</xdr:rowOff>
        </xdr:to>
        <xdr:sp macro="" textlink="">
          <xdr:nvSpPr>
            <xdr:cNvPr id="34855" name="Check Box 39" hidden="1">
              <a:extLst>
                <a:ext uri="{63B3BB69-23CF-44E3-9099-C40C66FF867C}">
                  <a14:compatExt spid="_x0000_s34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28</xdr:row>
          <xdr:rowOff>180975</xdr:rowOff>
        </xdr:from>
        <xdr:to>
          <xdr:col>42</xdr:col>
          <xdr:colOff>209550</xdr:colOff>
          <xdr:row>30</xdr:row>
          <xdr:rowOff>9525</xdr:rowOff>
        </xdr:to>
        <xdr:sp macro="" textlink="">
          <xdr:nvSpPr>
            <xdr:cNvPr id="34856" name="Check Box 40" hidden="1">
              <a:extLst>
                <a:ext uri="{63B3BB69-23CF-44E3-9099-C40C66FF867C}">
                  <a14:compatExt spid="_x0000_s34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27</xdr:row>
          <xdr:rowOff>180975</xdr:rowOff>
        </xdr:from>
        <xdr:to>
          <xdr:col>42</xdr:col>
          <xdr:colOff>209550</xdr:colOff>
          <xdr:row>29</xdr:row>
          <xdr:rowOff>9525</xdr:rowOff>
        </xdr:to>
        <xdr:sp macro="" textlink="">
          <xdr:nvSpPr>
            <xdr:cNvPr id="34857" name="Check Box 41" hidden="1">
              <a:extLst>
                <a:ext uri="{63B3BB69-23CF-44E3-9099-C40C66FF867C}">
                  <a14:compatExt spid="_x0000_s34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26</xdr:row>
          <xdr:rowOff>180975</xdr:rowOff>
        </xdr:from>
        <xdr:to>
          <xdr:col>42</xdr:col>
          <xdr:colOff>209550</xdr:colOff>
          <xdr:row>28</xdr:row>
          <xdr:rowOff>9525</xdr:rowOff>
        </xdr:to>
        <xdr:sp macro="" textlink="">
          <xdr:nvSpPr>
            <xdr:cNvPr id="34858" name="Check Box 42" hidden="1">
              <a:extLst>
                <a:ext uri="{63B3BB69-23CF-44E3-9099-C40C66FF867C}">
                  <a14:compatExt spid="_x0000_s34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25</xdr:row>
          <xdr:rowOff>180975</xdr:rowOff>
        </xdr:from>
        <xdr:to>
          <xdr:col>42</xdr:col>
          <xdr:colOff>209550</xdr:colOff>
          <xdr:row>27</xdr:row>
          <xdr:rowOff>9525</xdr:rowOff>
        </xdr:to>
        <xdr:sp macro="" textlink="">
          <xdr:nvSpPr>
            <xdr:cNvPr id="34859" name="Check Box 43" hidden="1">
              <a:extLst>
                <a:ext uri="{63B3BB69-23CF-44E3-9099-C40C66FF867C}">
                  <a14:compatExt spid="_x0000_s34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24</xdr:row>
          <xdr:rowOff>180975</xdr:rowOff>
        </xdr:from>
        <xdr:to>
          <xdr:col>42</xdr:col>
          <xdr:colOff>209550</xdr:colOff>
          <xdr:row>26</xdr:row>
          <xdr:rowOff>9525</xdr:rowOff>
        </xdr:to>
        <xdr:sp macro="" textlink="">
          <xdr:nvSpPr>
            <xdr:cNvPr id="34860" name="Check Box 44" hidden="1">
              <a:extLst>
                <a:ext uri="{63B3BB69-23CF-44E3-9099-C40C66FF867C}">
                  <a14:compatExt spid="_x0000_s34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23</xdr:row>
          <xdr:rowOff>180975</xdr:rowOff>
        </xdr:from>
        <xdr:to>
          <xdr:col>42</xdr:col>
          <xdr:colOff>209550</xdr:colOff>
          <xdr:row>25</xdr:row>
          <xdr:rowOff>9525</xdr:rowOff>
        </xdr:to>
        <xdr:sp macro="" textlink="">
          <xdr:nvSpPr>
            <xdr:cNvPr id="34861" name="Check Box 45" hidden="1">
              <a:extLst>
                <a:ext uri="{63B3BB69-23CF-44E3-9099-C40C66FF867C}">
                  <a14:compatExt spid="_x0000_s34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22</xdr:row>
          <xdr:rowOff>180975</xdr:rowOff>
        </xdr:from>
        <xdr:to>
          <xdr:col>42</xdr:col>
          <xdr:colOff>209550</xdr:colOff>
          <xdr:row>24</xdr:row>
          <xdr:rowOff>9525</xdr:rowOff>
        </xdr:to>
        <xdr:sp macro="" textlink="">
          <xdr:nvSpPr>
            <xdr:cNvPr id="34862" name="Check Box 46" hidden="1">
              <a:extLst>
                <a:ext uri="{63B3BB69-23CF-44E3-9099-C40C66FF867C}">
                  <a14:compatExt spid="_x0000_s34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21</xdr:row>
          <xdr:rowOff>180975</xdr:rowOff>
        </xdr:from>
        <xdr:to>
          <xdr:col>42</xdr:col>
          <xdr:colOff>209550</xdr:colOff>
          <xdr:row>23</xdr:row>
          <xdr:rowOff>9525</xdr:rowOff>
        </xdr:to>
        <xdr:sp macro="" textlink="">
          <xdr:nvSpPr>
            <xdr:cNvPr id="34863" name="Check Box 47" hidden="1">
              <a:extLst>
                <a:ext uri="{63B3BB69-23CF-44E3-9099-C40C66FF867C}">
                  <a14:compatExt spid="_x0000_s34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20</xdr:row>
          <xdr:rowOff>180975</xdr:rowOff>
        </xdr:from>
        <xdr:to>
          <xdr:col>42</xdr:col>
          <xdr:colOff>209550</xdr:colOff>
          <xdr:row>22</xdr:row>
          <xdr:rowOff>9525</xdr:rowOff>
        </xdr:to>
        <xdr:sp macro="" textlink="">
          <xdr:nvSpPr>
            <xdr:cNvPr id="34864" name="Check Box 48" hidden="1">
              <a:extLst>
                <a:ext uri="{63B3BB69-23CF-44E3-9099-C40C66FF867C}">
                  <a14:compatExt spid="_x0000_s34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180975</xdr:rowOff>
        </xdr:from>
        <xdr:to>
          <xdr:col>42</xdr:col>
          <xdr:colOff>209550</xdr:colOff>
          <xdr:row>21</xdr:row>
          <xdr:rowOff>9525</xdr:rowOff>
        </xdr:to>
        <xdr:sp macro="" textlink="">
          <xdr:nvSpPr>
            <xdr:cNvPr id="34865" name="Check Box 49" hidden="1">
              <a:extLst>
                <a:ext uri="{63B3BB69-23CF-44E3-9099-C40C66FF867C}">
                  <a14:compatExt spid="_x0000_s34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18</xdr:row>
          <xdr:rowOff>180975</xdr:rowOff>
        </xdr:from>
        <xdr:to>
          <xdr:col>42</xdr:col>
          <xdr:colOff>209550</xdr:colOff>
          <xdr:row>20</xdr:row>
          <xdr:rowOff>9525</xdr:rowOff>
        </xdr:to>
        <xdr:sp macro="" textlink="">
          <xdr:nvSpPr>
            <xdr:cNvPr id="34866" name="Check Box 50" hidden="1">
              <a:extLst>
                <a:ext uri="{63B3BB69-23CF-44E3-9099-C40C66FF867C}">
                  <a14:compatExt spid="_x0000_s34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17</xdr:row>
          <xdr:rowOff>180975</xdr:rowOff>
        </xdr:from>
        <xdr:to>
          <xdr:col>42</xdr:col>
          <xdr:colOff>209550</xdr:colOff>
          <xdr:row>19</xdr:row>
          <xdr:rowOff>9525</xdr:rowOff>
        </xdr:to>
        <xdr:sp macro="" textlink="">
          <xdr:nvSpPr>
            <xdr:cNvPr id="34867" name="Check Box 51" hidden="1">
              <a:extLst>
                <a:ext uri="{63B3BB69-23CF-44E3-9099-C40C66FF867C}">
                  <a14:compatExt spid="_x0000_s34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16</xdr:row>
          <xdr:rowOff>180975</xdr:rowOff>
        </xdr:from>
        <xdr:to>
          <xdr:col>42</xdr:col>
          <xdr:colOff>209550</xdr:colOff>
          <xdr:row>18</xdr:row>
          <xdr:rowOff>9525</xdr:rowOff>
        </xdr:to>
        <xdr:sp macro="" textlink="">
          <xdr:nvSpPr>
            <xdr:cNvPr id="34868" name="Check Box 52" hidden="1">
              <a:extLst>
                <a:ext uri="{63B3BB69-23CF-44E3-9099-C40C66FF867C}">
                  <a14:compatExt spid="_x0000_s34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15</xdr:row>
          <xdr:rowOff>180975</xdr:rowOff>
        </xdr:from>
        <xdr:to>
          <xdr:col>42</xdr:col>
          <xdr:colOff>209550</xdr:colOff>
          <xdr:row>17</xdr:row>
          <xdr:rowOff>9525</xdr:rowOff>
        </xdr:to>
        <xdr:sp macro="" textlink="">
          <xdr:nvSpPr>
            <xdr:cNvPr id="34869" name="Check Box 53" hidden="1">
              <a:extLst>
                <a:ext uri="{63B3BB69-23CF-44E3-9099-C40C66FF867C}">
                  <a14:compatExt spid="_x0000_s34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14</xdr:row>
          <xdr:rowOff>180975</xdr:rowOff>
        </xdr:from>
        <xdr:to>
          <xdr:col>42</xdr:col>
          <xdr:colOff>209550</xdr:colOff>
          <xdr:row>16</xdr:row>
          <xdr:rowOff>9525</xdr:rowOff>
        </xdr:to>
        <xdr:sp macro="" textlink="">
          <xdr:nvSpPr>
            <xdr:cNvPr id="34870" name="Check Box 54" hidden="1">
              <a:extLst>
                <a:ext uri="{63B3BB69-23CF-44E3-9099-C40C66FF867C}">
                  <a14:compatExt spid="_x0000_s34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13</xdr:row>
          <xdr:rowOff>180975</xdr:rowOff>
        </xdr:from>
        <xdr:to>
          <xdr:col>42</xdr:col>
          <xdr:colOff>209550</xdr:colOff>
          <xdr:row>15</xdr:row>
          <xdr:rowOff>9525</xdr:rowOff>
        </xdr:to>
        <xdr:sp macro="" textlink="">
          <xdr:nvSpPr>
            <xdr:cNvPr id="34871" name="Check Box 55" hidden="1">
              <a:extLst>
                <a:ext uri="{63B3BB69-23CF-44E3-9099-C40C66FF867C}">
                  <a14:compatExt spid="_x0000_s34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12</xdr:row>
          <xdr:rowOff>180975</xdr:rowOff>
        </xdr:from>
        <xdr:to>
          <xdr:col>42</xdr:col>
          <xdr:colOff>209550</xdr:colOff>
          <xdr:row>14</xdr:row>
          <xdr:rowOff>9525</xdr:rowOff>
        </xdr:to>
        <xdr:sp macro="" textlink="">
          <xdr:nvSpPr>
            <xdr:cNvPr id="34872" name="Check Box 56" hidden="1">
              <a:extLst>
                <a:ext uri="{63B3BB69-23CF-44E3-9099-C40C66FF867C}">
                  <a14:compatExt spid="_x0000_s34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11</xdr:row>
          <xdr:rowOff>180975</xdr:rowOff>
        </xdr:from>
        <xdr:to>
          <xdr:col>42</xdr:col>
          <xdr:colOff>209550</xdr:colOff>
          <xdr:row>13</xdr:row>
          <xdr:rowOff>9525</xdr:rowOff>
        </xdr:to>
        <xdr:sp macro="" textlink="">
          <xdr:nvSpPr>
            <xdr:cNvPr id="34873" name="Check Box 57" hidden="1">
              <a:extLst>
                <a:ext uri="{63B3BB69-23CF-44E3-9099-C40C66FF867C}">
                  <a14:compatExt spid="_x0000_s34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10</xdr:row>
          <xdr:rowOff>180975</xdr:rowOff>
        </xdr:from>
        <xdr:to>
          <xdr:col>42</xdr:col>
          <xdr:colOff>209550</xdr:colOff>
          <xdr:row>12</xdr:row>
          <xdr:rowOff>9525</xdr:rowOff>
        </xdr:to>
        <xdr:sp macro="" textlink="">
          <xdr:nvSpPr>
            <xdr:cNvPr id="34874" name="Check Box 58" hidden="1">
              <a:extLst>
                <a:ext uri="{63B3BB69-23CF-44E3-9099-C40C66FF867C}">
                  <a14:compatExt spid="_x0000_s34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9</xdr:row>
          <xdr:rowOff>180975</xdr:rowOff>
        </xdr:from>
        <xdr:to>
          <xdr:col>42</xdr:col>
          <xdr:colOff>209550</xdr:colOff>
          <xdr:row>11</xdr:row>
          <xdr:rowOff>9525</xdr:rowOff>
        </xdr:to>
        <xdr:sp macro="" textlink="">
          <xdr:nvSpPr>
            <xdr:cNvPr id="34875" name="Check Box 59" hidden="1">
              <a:extLst>
                <a:ext uri="{63B3BB69-23CF-44E3-9099-C40C66FF867C}">
                  <a14:compatExt spid="_x0000_s34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8</xdr:row>
          <xdr:rowOff>180975</xdr:rowOff>
        </xdr:from>
        <xdr:to>
          <xdr:col>42</xdr:col>
          <xdr:colOff>209550</xdr:colOff>
          <xdr:row>10</xdr:row>
          <xdr:rowOff>9525</xdr:rowOff>
        </xdr:to>
        <xdr:sp macro="" textlink="">
          <xdr:nvSpPr>
            <xdr:cNvPr id="34876" name="Check Box 60" hidden="1">
              <a:extLst>
                <a:ext uri="{63B3BB69-23CF-44E3-9099-C40C66FF867C}">
                  <a14:compatExt spid="_x0000_s34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7</xdr:row>
          <xdr:rowOff>180975</xdr:rowOff>
        </xdr:from>
        <xdr:to>
          <xdr:col>42</xdr:col>
          <xdr:colOff>209550</xdr:colOff>
          <xdr:row>9</xdr:row>
          <xdr:rowOff>9525</xdr:rowOff>
        </xdr:to>
        <xdr:sp macro="" textlink="">
          <xdr:nvSpPr>
            <xdr:cNvPr id="34877" name="Check Box 61" hidden="1">
              <a:extLst>
                <a:ext uri="{63B3BB69-23CF-44E3-9099-C40C66FF867C}">
                  <a14:compatExt spid="_x0000_s34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6</xdr:row>
          <xdr:rowOff>180975</xdr:rowOff>
        </xdr:from>
        <xdr:to>
          <xdr:col>42</xdr:col>
          <xdr:colOff>209550</xdr:colOff>
          <xdr:row>8</xdr:row>
          <xdr:rowOff>9525</xdr:rowOff>
        </xdr:to>
        <xdr:sp macro="" textlink="">
          <xdr:nvSpPr>
            <xdr:cNvPr id="34878" name="Check Box 62" hidden="1">
              <a:extLst>
                <a:ext uri="{63B3BB69-23CF-44E3-9099-C40C66FF867C}">
                  <a14:compatExt spid="_x0000_s34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5</xdr:row>
          <xdr:rowOff>180975</xdr:rowOff>
        </xdr:from>
        <xdr:to>
          <xdr:col>42</xdr:col>
          <xdr:colOff>209550</xdr:colOff>
          <xdr:row>7</xdr:row>
          <xdr:rowOff>9525</xdr:rowOff>
        </xdr:to>
        <xdr:sp macro="" textlink="">
          <xdr:nvSpPr>
            <xdr:cNvPr id="34879" name="Check Box 63" hidden="1">
              <a:extLst>
                <a:ext uri="{63B3BB69-23CF-44E3-9099-C40C66FF867C}">
                  <a14:compatExt spid="_x0000_s34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</xdr:row>
          <xdr:rowOff>180975</xdr:rowOff>
        </xdr:from>
        <xdr:to>
          <xdr:col>42</xdr:col>
          <xdr:colOff>209550</xdr:colOff>
          <xdr:row>6</xdr:row>
          <xdr:rowOff>9525</xdr:rowOff>
        </xdr:to>
        <xdr:sp macro="" textlink="">
          <xdr:nvSpPr>
            <xdr:cNvPr id="34880" name="Check Box 64" hidden="1">
              <a:extLst>
                <a:ext uri="{63B3BB69-23CF-44E3-9099-C40C66FF867C}">
                  <a14:compatExt spid="_x0000_s34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</xdr:row>
          <xdr:rowOff>180975</xdr:rowOff>
        </xdr:from>
        <xdr:to>
          <xdr:col>42</xdr:col>
          <xdr:colOff>209550</xdr:colOff>
          <xdr:row>5</xdr:row>
          <xdr:rowOff>9525</xdr:rowOff>
        </xdr:to>
        <xdr:sp macro="" textlink="">
          <xdr:nvSpPr>
            <xdr:cNvPr id="34881" name="Check Box 65" hidden="1">
              <a:extLst>
                <a:ext uri="{63B3BB69-23CF-44E3-9099-C40C66FF867C}">
                  <a14:compatExt spid="_x0000_s34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</xdr:row>
          <xdr:rowOff>180975</xdr:rowOff>
        </xdr:from>
        <xdr:to>
          <xdr:col>42</xdr:col>
          <xdr:colOff>209550</xdr:colOff>
          <xdr:row>4</xdr:row>
          <xdr:rowOff>9525</xdr:rowOff>
        </xdr:to>
        <xdr:sp macro="" textlink="">
          <xdr:nvSpPr>
            <xdr:cNvPr id="34882" name="Check Box 66" hidden="1">
              <a:extLst>
                <a:ext uri="{63B3BB69-23CF-44E3-9099-C40C66FF867C}">
                  <a14:compatExt spid="_x0000_s34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34</xdr:row>
          <xdr:rowOff>180975</xdr:rowOff>
        </xdr:from>
        <xdr:to>
          <xdr:col>36</xdr:col>
          <xdr:colOff>200025</xdr:colOff>
          <xdr:row>36</xdr:row>
          <xdr:rowOff>9525</xdr:rowOff>
        </xdr:to>
        <xdr:sp macro="" textlink="">
          <xdr:nvSpPr>
            <xdr:cNvPr id="34883" name="Check Box 67" hidden="1">
              <a:extLst>
                <a:ext uri="{63B3BB69-23CF-44E3-9099-C40C66FF867C}">
                  <a14:compatExt spid="_x0000_s34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33</xdr:row>
          <xdr:rowOff>180975</xdr:rowOff>
        </xdr:from>
        <xdr:to>
          <xdr:col>36</xdr:col>
          <xdr:colOff>200025</xdr:colOff>
          <xdr:row>35</xdr:row>
          <xdr:rowOff>9525</xdr:rowOff>
        </xdr:to>
        <xdr:sp macro="" textlink="">
          <xdr:nvSpPr>
            <xdr:cNvPr id="34884" name="Check Box 68" hidden="1">
              <a:extLst>
                <a:ext uri="{63B3BB69-23CF-44E3-9099-C40C66FF867C}">
                  <a14:compatExt spid="_x0000_s34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32</xdr:row>
          <xdr:rowOff>180975</xdr:rowOff>
        </xdr:from>
        <xdr:to>
          <xdr:col>36</xdr:col>
          <xdr:colOff>200025</xdr:colOff>
          <xdr:row>34</xdr:row>
          <xdr:rowOff>9525</xdr:rowOff>
        </xdr:to>
        <xdr:sp macro="" textlink="">
          <xdr:nvSpPr>
            <xdr:cNvPr id="34885" name="Check Box 69" hidden="1">
              <a:extLst>
                <a:ext uri="{63B3BB69-23CF-44E3-9099-C40C66FF867C}">
                  <a14:compatExt spid="_x0000_s34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31</xdr:row>
          <xdr:rowOff>180975</xdr:rowOff>
        </xdr:from>
        <xdr:to>
          <xdr:col>36</xdr:col>
          <xdr:colOff>200025</xdr:colOff>
          <xdr:row>33</xdr:row>
          <xdr:rowOff>9525</xdr:rowOff>
        </xdr:to>
        <xdr:sp macro="" textlink="">
          <xdr:nvSpPr>
            <xdr:cNvPr id="34886" name="Check Box 70" hidden="1">
              <a:extLst>
                <a:ext uri="{63B3BB69-23CF-44E3-9099-C40C66FF867C}">
                  <a14:compatExt spid="_x0000_s34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30</xdr:row>
          <xdr:rowOff>180975</xdr:rowOff>
        </xdr:from>
        <xdr:to>
          <xdr:col>36</xdr:col>
          <xdr:colOff>200025</xdr:colOff>
          <xdr:row>32</xdr:row>
          <xdr:rowOff>9525</xdr:rowOff>
        </xdr:to>
        <xdr:sp macro="" textlink="">
          <xdr:nvSpPr>
            <xdr:cNvPr id="34887" name="Check Box 71" hidden="1">
              <a:extLst>
                <a:ext uri="{63B3BB69-23CF-44E3-9099-C40C66FF867C}">
                  <a14:compatExt spid="_x0000_s34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29</xdr:row>
          <xdr:rowOff>180975</xdr:rowOff>
        </xdr:from>
        <xdr:to>
          <xdr:col>36</xdr:col>
          <xdr:colOff>200025</xdr:colOff>
          <xdr:row>31</xdr:row>
          <xdr:rowOff>9525</xdr:rowOff>
        </xdr:to>
        <xdr:sp macro="" textlink="">
          <xdr:nvSpPr>
            <xdr:cNvPr id="34888" name="Check Box 72" hidden="1">
              <a:extLst>
                <a:ext uri="{63B3BB69-23CF-44E3-9099-C40C66FF867C}">
                  <a14:compatExt spid="_x0000_s34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28</xdr:row>
          <xdr:rowOff>180975</xdr:rowOff>
        </xdr:from>
        <xdr:to>
          <xdr:col>36</xdr:col>
          <xdr:colOff>200025</xdr:colOff>
          <xdr:row>30</xdr:row>
          <xdr:rowOff>9525</xdr:rowOff>
        </xdr:to>
        <xdr:sp macro="" textlink="">
          <xdr:nvSpPr>
            <xdr:cNvPr id="34889" name="Check Box 73" hidden="1">
              <a:extLst>
                <a:ext uri="{63B3BB69-23CF-44E3-9099-C40C66FF867C}">
                  <a14:compatExt spid="_x0000_s34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27</xdr:row>
          <xdr:rowOff>180975</xdr:rowOff>
        </xdr:from>
        <xdr:to>
          <xdr:col>36</xdr:col>
          <xdr:colOff>200025</xdr:colOff>
          <xdr:row>29</xdr:row>
          <xdr:rowOff>9525</xdr:rowOff>
        </xdr:to>
        <xdr:sp macro="" textlink="">
          <xdr:nvSpPr>
            <xdr:cNvPr id="34890" name="Check Box 74" hidden="1">
              <a:extLst>
                <a:ext uri="{63B3BB69-23CF-44E3-9099-C40C66FF867C}">
                  <a14:compatExt spid="_x0000_s34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26</xdr:row>
          <xdr:rowOff>180975</xdr:rowOff>
        </xdr:from>
        <xdr:to>
          <xdr:col>36</xdr:col>
          <xdr:colOff>200025</xdr:colOff>
          <xdr:row>28</xdr:row>
          <xdr:rowOff>9525</xdr:rowOff>
        </xdr:to>
        <xdr:sp macro="" textlink="">
          <xdr:nvSpPr>
            <xdr:cNvPr id="34891" name="Check Box 75" hidden="1">
              <a:extLst>
                <a:ext uri="{63B3BB69-23CF-44E3-9099-C40C66FF867C}">
                  <a14:compatExt spid="_x0000_s34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180975</xdr:rowOff>
        </xdr:from>
        <xdr:to>
          <xdr:col>36</xdr:col>
          <xdr:colOff>200025</xdr:colOff>
          <xdr:row>27</xdr:row>
          <xdr:rowOff>9525</xdr:rowOff>
        </xdr:to>
        <xdr:sp macro="" textlink="">
          <xdr:nvSpPr>
            <xdr:cNvPr id="34892" name="Check Box 76" hidden="1">
              <a:extLst>
                <a:ext uri="{63B3BB69-23CF-44E3-9099-C40C66FF867C}">
                  <a14:compatExt spid="_x0000_s34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24</xdr:row>
          <xdr:rowOff>180975</xdr:rowOff>
        </xdr:from>
        <xdr:to>
          <xdr:col>36</xdr:col>
          <xdr:colOff>200025</xdr:colOff>
          <xdr:row>26</xdr:row>
          <xdr:rowOff>9525</xdr:rowOff>
        </xdr:to>
        <xdr:sp macro="" textlink="">
          <xdr:nvSpPr>
            <xdr:cNvPr id="34893" name="Check Box 77" hidden="1">
              <a:extLst>
                <a:ext uri="{63B3BB69-23CF-44E3-9099-C40C66FF867C}">
                  <a14:compatExt spid="_x0000_s34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23</xdr:row>
          <xdr:rowOff>180975</xdr:rowOff>
        </xdr:from>
        <xdr:to>
          <xdr:col>36</xdr:col>
          <xdr:colOff>200025</xdr:colOff>
          <xdr:row>25</xdr:row>
          <xdr:rowOff>9525</xdr:rowOff>
        </xdr:to>
        <xdr:sp macro="" textlink="">
          <xdr:nvSpPr>
            <xdr:cNvPr id="34894" name="Check Box 78" hidden="1">
              <a:extLst>
                <a:ext uri="{63B3BB69-23CF-44E3-9099-C40C66FF867C}">
                  <a14:compatExt spid="_x0000_s34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22</xdr:row>
          <xdr:rowOff>180975</xdr:rowOff>
        </xdr:from>
        <xdr:to>
          <xdr:col>36</xdr:col>
          <xdr:colOff>200025</xdr:colOff>
          <xdr:row>24</xdr:row>
          <xdr:rowOff>9525</xdr:rowOff>
        </xdr:to>
        <xdr:sp macro="" textlink="">
          <xdr:nvSpPr>
            <xdr:cNvPr id="34895" name="Check Box 79" hidden="1">
              <a:extLst>
                <a:ext uri="{63B3BB69-23CF-44E3-9099-C40C66FF867C}">
                  <a14:compatExt spid="_x0000_s34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21</xdr:row>
          <xdr:rowOff>180975</xdr:rowOff>
        </xdr:from>
        <xdr:to>
          <xdr:col>36</xdr:col>
          <xdr:colOff>200025</xdr:colOff>
          <xdr:row>23</xdr:row>
          <xdr:rowOff>9525</xdr:rowOff>
        </xdr:to>
        <xdr:sp macro="" textlink="">
          <xdr:nvSpPr>
            <xdr:cNvPr id="34896" name="Check Box 80" hidden="1">
              <a:extLst>
                <a:ext uri="{63B3BB69-23CF-44E3-9099-C40C66FF867C}">
                  <a14:compatExt spid="_x0000_s34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20</xdr:row>
          <xdr:rowOff>180975</xdr:rowOff>
        </xdr:from>
        <xdr:to>
          <xdr:col>36</xdr:col>
          <xdr:colOff>200025</xdr:colOff>
          <xdr:row>22</xdr:row>
          <xdr:rowOff>9525</xdr:rowOff>
        </xdr:to>
        <xdr:sp macro="" textlink="">
          <xdr:nvSpPr>
            <xdr:cNvPr id="34897" name="Check Box 81" hidden="1">
              <a:extLst>
                <a:ext uri="{63B3BB69-23CF-44E3-9099-C40C66FF867C}">
                  <a14:compatExt spid="_x0000_s34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19</xdr:row>
          <xdr:rowOff>180975</xdr:rowOff>
        </xdr:from>
        <xdr:to>
          <xdr:col>36</xdr:col>
          <xdr:colOff>200025</xdr:colOff>
          <xdr:row>21</xdr:row>
          <xdr:rowOff>9525</xdr:rowOff>
        </xdr:to>
        <xdr:sp macro="" textlink="">
          <xdr:nvSpPr>
            <xdr:cNvPr id="34898" name="Check Box 82" hidden="1">
              <a:extLst>
                <a:ext uri="{63B3BB69-23CF-44E3-9099-C40C66FF867C}">
                  <a14:compatExt spid="_x0000_s34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18</xdr:row>
          <xdr:rowOff>180975</xdr:rowOff>
        </xdr:from>
        <xdr:to>
          <xdr:col>36</xdr:col>
          <xdr:colOff>200025</xdr:colOff>
          <xdr:row>20</xdr:row>
          <xdr:rowOff>9525</xdr:rowOff>
        </xdr:to>
        <xdr:sp macro="" textlink="">
          <xdr:nvSpPr>
            <xdr:cNvPr id="34899" name="Check Box 83" hidden="1">
              <a:extLst>
                <a:ext uri="{63B3BB69-23CF-44E3-9099-C40C66FF867C}">
                  <a14:compatExt spid="_x0000_s34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17</xdr:row>
          <xdr:rowOff>180975</xdr:rowOff>
        </xdr:from>
        <xdr:to>
          <xdr:col>36</xdr:col>
          <xdr:colOff>200025</xdr:colOff>
          <xdr:row>19</xdr:row>
          <xdr:rowOff>9525</xdr:rowOff>
        </xdr:to>
        <xdr:sp macro="" textlink="">
          <xdr:nvSpPr>
            <xdr:cNvPr id="34900" name="Check Box 84" hidden="1">
              <a:extLst>
                <a:ext uri="{63B3BB69-23CF-44E3-9099-C40C66FF867C}">
                  <a14:compatExt spid="_x0000_s34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16</xdr:row>
          <xdr:rowOff>180975</xdr:rowOff>
        </xdr:from>
        <xdr:to>
          <xdr:col>36</xdr:col>
          <xdr:colOff>200025</xdr:colOff>
          <xdr:row>18</xdr:row>
          <xdr:rowOff>9525</xdr:rowOff>
        </xdr:to>
        <xdr:sp macro="" textlink="">
          <xdr:nvSpPr>
            <xdr:cNvPr id="34901" name="Check Box 85" hidden="1">
              <a:extLst>
                <a:ext uri="{63B3BB69-23CF-44E3-9099-C40C66FF867C}">
                  <a14:compatExt spid="_x0000_s34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15</xdr:row>
          <xdr:rowOff>180975</xdr:rowOff>
        </xdr:from>
        <xdr:to>
          <xdr:col>36</xdr:col>
          <xdr:colOff>200025</xdr:colOff>
          <xdr:row>17</xdr:row>
          <xdr:rowOff>9525</xdr:rowOff>
        </xdr:to>
        <xdr:sp macro="" textlink="">
          <xdr:nvSpPr>
            <xdr:cNvPr id="34902" name="Check Box 86" hidden="1">
              <a:extLst>
                <a:ext uri="{63B3BB69-23CF-44E3-9099-C40C66FF867C}">
                  <a14:compatExt spid="_x0000_s34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14</xdr:row>
          <xdr:rowOff>180975</xdr:rowOff>
        </xdr:from>
        <xdr:to>
          <xdr:col>36</xdr:col>
          <xdr:colOff>200025</xdr:colOff>
          <xdr:row>16</xdr:row>
          <xdr:rowOff>9525</xdr:rowOff>
        </xdr:to>
        <xdr:sp macro="" textlink="">
          <xdr:nvSpPr>
            <xdr:cNvPr id="34903" name="Check Box 87" hidden="1">
              <a:extLst>
                <a:ext uri="{63B3BB69-23CF-44E3-9099-C40C66FF867C}">
                  <a14:compatExt spid="_x0000_s34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13</xdr:row>
          <xdr:rowOff>180975</xdr:rowOff>
        </xdr:from>
        <xdr:to>
          <xdr:col>36</xdr:col>
          <xdr:colOff>200025</xdr:colOff>
          <xdr:row>15</xdr:row>
          <xdr:rowOff>9525</xdr:rowOff>
        </xdr:to>
        <xdr:sp macro="" textlink="">
          <xdr:nvSpPr>
            <xdr:cNvPr id="34904" name="Check Box 88" hidden="1">
              <a:extLst>
                <a:ext uri="{63B3BB69-23CF-44E3-9099-C40C66FF867C}">
                  <a14:compatExt spid="_x0000_s34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180975</xdr:rowOff>
        </xdr:from>
        <xdr:to>
          <xdr:col>36</xdr:col>
          <xdr:colOff>200025</xdr:colOff>
          <xdr:row>14</xdr:row>
          <xdr:rowOff>9525</xdr:rowOff>
        </xdr:to>
        <xdr:sp macro="" textlink="">
          <xdr:nvSpPr>
            <xdr:cNvPr id="34905" name="Check Box 89" hidden="1">
              <a:extLst>
                <a:ext uri="{63B3BB69-23CF-44E3-9099-C40C66FF867C}">
                  <a14:compatExt spid="_x0000_s34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11</xdr:row>
          <xdr:rowOff>180975</xdr:rowOff>
        </xdr:from>
        <xdr:to>
          <xdr:col>36</xdr:col>
          <xdr:colOff>200025</xdr:colOff>
          <xdr:row>13</xdr:row>
          <xdr:rowOff>9525</xdr:rowOff>
        </xdr:to>
        <xdr:sp macro="" textlink="">
          <xdr:nvSpPr>
            <xdr:cNvPr id="34906" name="Check Box 90" hidden="1">
              <a:extLst>
                <a:ext uri="{63B3BB69-23CF-44E3-9099-C40C66FF867C}">
                  <a14:compatExt spid="_x0000_s34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10</xdr:row>
          <xdr:rowOff>180975</xdr:rowOff>
        </xdr:from>
        <xdr:to>
          <xdr:col>36</xdr:col>
          <xdr:colOff>200025</xdr:colOff>
          <xdr:row>12</xdr:row>
          <xdr:rowOff>9525</xdr:rowOff>
        </xdr:to>
        <xdr:sp macro="" textlink="">
          <xdr:nvSpPr>
            <xdr:cNvPr id="34907" name="Check Box 91" hidden="1">
              <a:extLst>
                <a:ext uri="{63B3BB69-23CF-44E3-9099-C40C66FF867C}">
                  <a14:compatExt spid="_x0000_s34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9</xdr:row>
          <xdr:rowOff>180975</xdr:rowOff>
        </xdr:from>
        <xdr:to>
          <xdr:col>36</xdr:col>
          <xdr:colOff>200025</xdr:colOff>
          <xdr:row>11</xdr:row>
          <xdr:rowOff>9525</xdr:rowOff>
        </xdr:to>
        <xdr:sp macro="" textlink="">
          <xdr:nvSpPr>
            <xdr:cNvPr id="34908" name="Check Box 92" hidden="1">
              <a:extLst>
                <a:ext uri="{63B3BB69-23CF-44E3-9099-C40C66FF867C}">
                  <a14:compatExt spid="_x0000_s34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8</xdr:row>
          <xdr:rowOff>180975</xdr:rowOff>
        </xdr:from>
        <xdr:to>
          <xdr:col>36</xdr:col>
          <xdr:colOff>200025</xdr:colOff>
          <xdr:row>10</xdr:row>
          <xdr:rowOff>9525</xdr:rowOff>
        </xdr:to>
        <xdr:sp macro="" textlink="">
          <xdr:nvSpPr>
            <xdr:cNvPr id="34909" name="Check Box 93" hidden="1">
              <a:extLst>
                <a:ext uri="{63B3BB69-23CF-44E3-9099-C40C66FF867C}">
                  <a14:compatExt spid="_x0000_s34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7</xdr:row>
          <xdr:rowOff>180975</xdr:rowOff>
        </xdr:from>
        <xdr:to>
          <xdr:col>36</xdr:col>
          <xdr:colOff>200025</xdr:colOff>
          <xdr:row>9</xdr:row>
          <xdr:rowOff>9525</xdr:rowOff>
        </xdr:to>
        <xdr:sp macro="" textlink="">
          <xdr:nvSpPr>
            <xdr:cNvPr id="34910" name="Check Box 94" hidden="1">
              <a:extLst>
                <a:ext uri="{63B3BB69-23CF-44E3-9099-C40C66FF867C}">
                  <a14:compatExt spid="_x0000_s34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</xdr:row>
          <xdr:rowOff>180975</xdr:rowOff>
        </xdr:from>
        <xdr:to>
          <xdr:col>36</xdr:col>
          <xdr:colOff>200025</xdr:colOff>
          <xdr:row>8</xdr:row>
          <xdr:rowOff>9525</xdr:rowOff>
        </xdr:to>
        <xdr:sp macro="" textlink="">
          <xdr:nvSpPr>
            <xdr:cNvPr id="34911" name="Check Box 95" hidden="1">
              <a:extLst>
                <a:ext uri="{63B3BB69-23CF-44E3-9099-C40C66FF867C}">
                  <a14:compatExt spid="_x0000_s34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</xdr:row>
          <xdr:rowOff>180975</xdr:rowOff>
        </xdr:from>
        <xdr:to>
          <xdr:col>36</xdr:col>
          <xdr:colOff>200025</xdr:colOff>
          <xdr:row>7</xdr:row>
          <xdr:rowOff>9525</xdr:rowOff>
        </xdr:to>
        <xdr:sp macro="" textlink="">
          <xdr:nvSpPr>
            <xdr:cNvPr id="34912" name="Check Box 96" hidden="1">
              <a:extLst>
                <a:ext uri="{63B3BB69-23CF-44E3-9099-C40C66FF867C}">
                  <a14:compatExt spid="_x0000_s34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</xdr:row>
          <xdr:rowOff>180975</xdr:rowOff>
        </xdr:from>
        <xdr:to>
          <xdr:col>36</xdr:col>
          <xdr:colOff>200025</xdr:colOff>
          <xdr:row>6</xdr:row>
          <xdr:rowOff>9525</xdr:rowOff>
        </xdr:to>
        <xdr:sp macro="" textlink="">
          <xdr:nvSpPr>
            <xdr:cNvPr id="34913" name="Check Box 97" hidden="1">
              <a:extLst>
                <a:ext uri="{63B3BB69-23CF-44E3-9099-C40C66FF867C}">
                  <a14:compatExt spid="_x0000_s34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180975</xdr:rowOff>
        </xdr:from>
        <xdr:to>
          <xdr:col>36</xdr:col>
          <xdr:colOff>200025</xdr:colOff>
          <xdr:row>5</xdr:row>
          <xdr:rowOff>9525</xdr:rowOff>
        </xdr:to>
        <xdr:sp macro="" textlink="">
          <xdr:nvSpPr>
            <xdr:cNvPr id="34914" name="Check Box 98" hidden="1">
              <a:extLst>
                <a:ext uri="{63B3BB69-23CF-44E3-9099-C40C66FF867C}">
                  <a14:compatExt spid="_x0000_s34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180975</xdr:rowOff>
        </xdr:from>
        <xdr:to>
          <xdr:col>36</xdr:col>
          <xdr:colOff>200025</xdr:colOff>
          <xdr:row>4</xdr:row>
          <xdr:rowOff>9525</xdr:rowOff>
        </xdr:to>
        <xdr:sp macro="" textlink="">
          <xdr:nvSpPr>
            <xdr:cNvPr id="34915" name="Check Box 99" hidden="1">
              <a:extLst>
                <a:ext uri="{63B3BB69-23CF-44E3-9099-C40C66FF867C}">
                  <a14:compatExt spid="_x0000_s34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180975</xdr:rowOff>
        </xdr:from>
        <xdr:to>
          <xdr:col>2</xdr:col>
          <xdr:colOff>200025</xdr:colOff>
          <xdr:row>36</xdr:row>
          <xdr:rowOff>9525</xdr:rowOff>
        </xdr:to>
        <xdr:sp macro="" textlink="">
          <xdr:nvSpPr>
            <xdr:cNvPr id="34916" name="Check Box 100" hidden="1">
              <a:extLst>
                <a:ext uri="{63B3BB69-23CF-44E3-9099-C40C66FF867C}">
                  <a14:compatExt spid="_x0000_s34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180975</xdr:rowOff>
        </xdr:from>
        <xdr:to>
          <xdr:col>2</xdr:col>
          <xdr:colOff>200025</xdr:colOff>
          <xdr:row>35</xdr:row>
          <xdr:rowOff>9525</xdr:rowOff>
        </xdr:to>
        <xdr:sp macro="" textlink="">
          <xdr:nvSpPr>
            <xdr:cNvPr id="34917" name="Check Box 101" hidden="1">
              <a:extLst>
                <a:ext uri="{63B3BB69-23CF-44E3-9099-C40C66FF867C}">
                  <a14:compatExt spid="_x0000_s34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180975</xdr:rowOff>
        </xdr:from>
        <xdr:to>
          <xdr:col>2</xdr:col>
          <xdr:colOff>200025</xdr:colOff>
          <xdr:row>34</xdr:row>
          <xdr:rowOff>9525</xdr:rowOff>
        </xdr:to>
        <xdr:sp macro="" textlink="">
          <xdr:nvSpPr>
            <xdr:cNvPr id="34918" name="Check Box 102" hidden="1">
              <a:extLst>
                <a:ext uri="{63B3BB69-23CF-44E3-9099-C40C66FF867C}">
                  <a14:compatExt spid="_x0000_s34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180975</xdr:rowOff>
        </xdr:from>
        <xdr:to>
          <xdr:col>2</xdr:col>
          <xdr:colOff>200025</xdr:colOff>
          <xdr:row>33</xdr:row>
          <xdr:rowOff>9525</xdr:rowOff>
        </xdr:to>
        <xdr:sp macro="" textlink="">
          <xdr:nvSpPr>
            <xdr:cNvPr id="34919" name="Check Box 103" hidden="1">
              <a:extLst>
                <a:ext uri="{63B3BB69-23CF-44E3-9099-C40C66FF867C}">
                  <a14:compatExt spid="_x0000_s34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180975</xdr:rowOff>
        </xdr:from>
        <xdr:to>
          <xdr:col>2</xdr:col>
          <xdr:colOff>200025</xdr:colOff>
          <xdr:row>32</xdr:row>
          <xdr:rowOff>9525</xdr:rowOff>
        </xdr:to>
        <xdr:sp macro="" textlink="">
          <xdr:nvSpPr>
            <xdr:cNvPr id="34920" name="Check Box 104" hidden="1">
              <a:extLst>
                <a:ext uri="{63B3BB69-23CF-44E3-9099-C40C66FF867C}">
                  <a14:compatExt spid="_x0000_s34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180975</xdr:rowOff>
        </xdr:from>
        <xdr:to>
          <xdr:col>2</xdr:col>
          <xdr:colOff>200025</xdr:colOff>
          <xdr:row>31</xdr:row>
          <xdr:rowOff>9525</xdr:rowOff>
        </xdr:to>
        <xdr:sp macro="" textlink="">
          <xdr:nvSpPr>
            <xdr:cNvPr id="34921" name="Check Box 105" hidden="1">
              <a:extLst>
                <a:ext uri="{63B3BB69-23CF-44E3-9099-C40C66FF867C}">
                  <a14:compatExt spid="_x0000_s34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180975</xdr:rowOff>
        </xdr:from>
        <xdr:to>
          <xdr:col>2</xdr:col>
          <xdr:colOff>200025</xdr:colOff>
          <xdr:row>30</xdr:row>
          <xdr:rowOff>9525</xdr:rowOff>
        </xdr:to>
        <xdr:sp macro="" textlink="">
          <xdr:nvSpPr>
            <xdr:cNvPr id="34922" name="Check Box 106" hidden="1">
              <a:extLst>
                <a:ext uri="{63B3BB69-23CF-44E3-9099-C40C66FF867C}">
                  <a14:compatExt spid="_x0000_s34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180975</xdr:rowOff>
        </xdr:from>
        <xdr:to>
          <xdr:col>2</xdr:col>
          <xdr:colOff>200025</xdr:colOff>
          <xdr:row>29</xdr:row>
          <xdr:rowOff>9525</xdr:rowOff>
        </xdr:to>
        <xdr:sp macro="" textlink="">
          <xdr:nvSpPr>
            <xdr:cNvPr id="34923" name="Check Box 107" hidden="1">
              <a:extLst>
                <a:ext uri="{63B3BB69-23CF-44E3-9099-C40C66FF867C}">
                  <a14:compatExt spid="_x0000_s34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180975</xdr:rowOff>
        </xdr:from>
        <xdr:to>
          <xdr:col>2</xdr:col>
          <xdr:colOff>200025</xdr:colOff>
          <xdr:row>28</xdr:row>
          <xdr:rowOff>9525</xdr:rowOff>
        </xdr:to>
        <xdr:sp macro="" textlink="">
          <xdr:nvSpPr>
            <xdr:cNvPr id="34924" name="Check Box 108" hidden="1">
              <a:extLst>
                <a:ext uri="{63B3BB69-23CF-44E3-9099-C40C66FF867C}">
                  <a14:compatExt spid="_x0000_s34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200025</xdr:colOff>
          <xdr:row>27</xdr:row>
          <xdr:rowOff>9525</xdr:rowOff>
        </xdr:to>
        <xdr:sp macro="" textlink="">
          <xdr:nvSpPr>
            <xdr:cNvPr id="34925" name="Check Box 109" hidden="1">
              <a:extLst>
                <a:ext uri="{63B3BB69-23CF-44E3-9099-C40C66FF867C}">
                  <a14:compatExt spid="_x0000_s34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180975</xdr:rowOff>
        </xdr:from>
        <xdr:to>
          <xdr:col>2</xdr:col>
          <xdr:colOff>200025</xdr:colOff>
          <xdr:row>26</xdr:row>
          <xdr:rowOff>9525</xdr:rowOff>
        </xdr:to>
        <xdr:sp macro="" textlink="">
          <xdr:nvSpPr>
            <xdr:cNvPr id="34926" name="Check Box 110" hidden="1">
              <a:extLst>
                <a:ext uri="{63B3BB69-23CF-44E3-9099-C40C66FF867C}">
                  <a14:compatExt spid="_x0000_s34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180975</xdr:rowOff>
        </xdr:from>
        <xdr:to>
          <xdr:col>2</xdr:col>
          <xdr:colOff>200025</xdr:colOff>
          <xdr:row>25</xdr:row>
          <xdr:rowOff>9525</xdr:rowOff>
        </xdr:to>
        <xdr:sp macro="" textlink="">
          <xdr:nvSpPr>
            <xdr:cNvPr id="34927" name="Check Box 111" hidden="1">
              <a:extLst>
                <a:ext uri="{63B3BB69-23CF-44E3-9099-C40C66FF867C}">
                  <a14:compatExt spid="_x0000_s34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180975</xdr:rowOff>
        </xdr:from>
        <xdr:to>
          <xdr:col>2</xdr:col>
          <xdr:colOff>200025</xdr:colOff>
          <xdr:row>24</xdr:row>
          <xdr:rowOff>9525</xdr:rowOff>
        </xdr:to>
        <xdr:sp macro="" textlink="">
          <xdr:nvSpPr>
            <xdr:cNvPr id="34928" name="Check Box 112" hidden="1">
              <a:extLst>
                <a:ext uri="{63B3BB69-23CF-44E3-9099-C40C66FF867C}">
                  <a14:compatExt spid="_x0000_s34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180975</xdr:rowOff>
        </xdr:from>
        <xdr:to>
          <xdr:col>2</xdr:col>
          <xdr:colOff>200025</xdr:colOff>
          <xdr:row>23</xdr:row>
          <xdr:rowOff>9525</xdr:rowOff>
        </xdr:to>
        <xdr:sp macro="" textlink="">
          <xdr:nvSpPr>
            <xdr:cNvPr id="34929" name="Check Box 113" hidden="1">
              <a:extLst>
                <a:ext uri="{63B3BB69-23CF-44E3-9099-C40C66FF867C}">
                  <a14:compatExt spid="_x0000_s34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180975</xdr:rowOff>
        </xdr:from>
        <xdr:to>
          <xdr:col>2</xdr:col>
          <xdr:colOff>200025</xdr:colOff>
          <xdr:row>22</xdr:row>
          <xdr:rowOff>9525</xdr:rowOff>
        </xdr:to>
        <xdr:sp macro="" textlink="">
          <xdr:nvSpPr>
            <xdr:cNvPr id="34930" name="Check Box 114" hidden="1">
              <a:extLst>
                <a:ext uri="{63B3BB69-23CF-44E3-9099-C40C66FF867C}">
                  <a14:compatExt spid="_x0000_s34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180975</xdr:rowOff>
        </xdr:from>
        <xdr:to>
          <xdr:col>2</xdr:col>
          <xdr:colOff>200025</xdr:colOff>
          <xdr:row>21</xdr:row>
          <xdr:rowOff>9525</xdr:rowOff>
        </xdr:to>
        <xdr:sp macro="" textlink="">
          <xdr:nvSpPr>
            <xdr:cNvPr id="34931" name="Check Box 115" hidden="1">
              <a:extLst>
                <a:ext uri="{63B3BB69-23CF-44E3-9099-C40C66FF867C}">
                  <a14:compatExt spid="_x0000_s34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180975</xdr:rowOff>
        </xdr:from>
        <xdr:to>
          <xdr:col>2</xdr:col>
          <xdr:colOff>200025</xdr:colOff>
          <xdr:row>20</xdr:row>
          <xdr:rowOff>9525</xdr:rowOff>
        </xdr:to>
        <xdr:sp macro="" textlink="">
          <xdr:nvSpPr>
            <xdr:cNvPr id="34932" name="Check Box 116" hidden="1">
              <a:extLst>
                <a:ext uri="{63B3BB69-23CF-44E3-9099-C40C66FF867C}">
                  <a14:compatExt spid="_x0000_s34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180975</xdr:rowOff>
        </xdr:from>
        <xdr:to>
          <xdr:col>2</xdr:col>
          <xdr:colOff>200025</xdr:colOff>
          <xdr:row>19</xdr:row>
          <xdr:rowOff>9525</xdr:rowOff>
        </xdr:to>
        <xdr:sp macro="" textlink="">
          <xdr:nvSpPr>
            <xdr:cNvPr id="34933" name="Check Box 117" hidden="1">
              <a:extLst>
                <a:ext uri="{63B3BB69-23CF-44E3-9099-C40C66FF867C}">
                  <a14:compatExt spid="_x0000_s34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180975</xdr:rowOff>
        </xdr:from>
        <xdr:to>
          <xdr:col>2</xdr:col>
          <xdr:colOff>200025</xdr:colOff>
          <xdr:row>18</xdr:row>
          <xdr:rowOff>9525</xdr:rowOff>
        </xdr:to>
        <xdr:sp macro="" textlink="">
          <xdr:nvSpPr>
            <xdr:cNvPr id="34934" name="Check Box 118" hidden="1">
              <a:extLst>
                <a:ext uri="{63B3BB69-23CF-44E3-9099-C40C66FF867C}">
                  <a14:compatExt spid="_x0000_s34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180975</xdr:rowOff>
        </xdr:from>
        <xdr:to>
          <xdr:col>2</xdr:col>
          <xdr:colOff>200025</xdr:colOff>
          <xdr:row>17</xdr:row>
          <xdr:rowOff>9525</xdr:rowOff>
        </xdr:to>
        <xdr:sp macro="" textlink="">
          <xdr:nvSpPr>
            <xdr:cNvPr id="34935" name="Check Box 119" hidden="1">
              <a:extLst>
                <a:ext uri="{63B3BB69-23CF-44E3-9099-C40C66FF867C}">
                  <a14:compatExt spid="_x0000_s34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180975</xdr:rowOff>
        </xdr:from>
        <xdr:to>
          <xdr:col>2</xdr:col>
          <xdr:colOff>200025</xdr:colOff>
          <xdr:row>16</xdr:row>
          <xdr:rowOff>9525</xdr:rowOff>
        </xdr:to>
        <xdr:sp macro="" textlink="">
          <xdr:nvSpPr>
            <xdr:cNvPr id="34936" name="Check Box 120" hidden="1">
              <a:extLst>
                <a:ext uri="{63B3BB69-23CF-44E3-9099-C40C66FF867C}">
                  <a14:compatExt spid="_x0000_s34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180975</xdr:rowOff>
        </xdr:from>
        <xdr:to>
          <xdr:col>2</xdr:col>
          <xdr:colOff>200025</xdr:colOff>
          <xdr:row>15</xdr:row>
          <xdr:rowOff>9525</xdr:rowOff>
        </xdr:to>
        <xdr:sp macro="" textlink="">
          <xdr:nvSpPr>
            <xdr:cNvPr id="34937" name="Check Box 121" hidden="1">
              <a:extLst>
                <a:ext uri="{63B3BB69-23CF-44E3-9099-C40C66FF867C}">
                  <a14:compatExt spid="_x0000_s34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180975</xdr:rowOff>
        </xdr:from>
        <xdr:to>
          <xdr:col>2</xdr:col>
          <xdr:colOff>200025</xdr:colOff>
          <xdr:row>14</xdr:row>
          <xdr:rowOff>9525</xdr:rowOff>
        </xdr:to>
        <xdr:sp macro="" textlink="">
          <xdr:nvSpPr>
            <xdr:cNvPr id="34938" name="Check Box 122" hidden="1">
              <a:extLst>
                <a:ext uri="{63B3BB69-23CF-44E3-9099-C40C66FF867C}">
                  <a14:compatExt spid="_x0000_s34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180975</xdr:rowOff>
        </xdr:from>
        <xdr:to>
          <xdr:col>2</xdr:col>
          <xdr:colOff>200025</xdr:colOff>
          <xdr:row>13</xdr:row>
          <xdr:rowOff>9525</xdr:rowOff>
        </xdr:to>
        <xdr:sp macro="" textlink="">
          <xdr:nvSpPr>
            <xdr:cNvPr id="34939" name="Check Box 123" hidden="1">
              <a:extLst>
                <a:ext uri="{63B3BB69-23CF-44E3-9099-C40C66FF867C}">
                  <a14:compatExt spid="_x0000_s34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180975</xdr:rowOff>
        </xdr:from>
        <xdr:to>
          <xdr:col>2</xdr:col>
          <xdr:colOff>200025</xdr:colOff>
          <xdr:row>12</xdr:row>
          <xdr:rowOff>9525</xdr:rowOff>
        </xdr:to>
        <xdr:sp macro="" textlink="">
          <xdr:nvSpPr>
            <xdr:cNvPr id="34940" name="Check Box 124" hidden="1">
              <a:extLst>
                <a:ext uri="{63B3BB69-23CF-44E3-9099-C40C66FF867C}">
                  <a14:compatExt spid="_x0000_s34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180975</xdr:rowOff>
        </xdr:from>
        <xdr:to>
          <xdr:col>2</xdr:col>
          <xdr:colOff>200025</xdr:colOff>
          <xdr:row>11</xdr:row>
          <xdr:rowOff>9525</xdr:rowOff>
        </xdr:to>
        <xdr:sp macro="" textlink="">
          <xdr:nvSpPr>
            <xdr:cNvPr id="34941" name="Check Box 125" hidden="1">
              <a:extLst>
                <a:ext uri="{63B3BB69-23CF-44E3-9099-C40C66FF867C}">
                  <a14:compatExt spid="_x0000_s34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2</xdr:col>
          <xdr:colOff>200025</xdr:colOff>
          <xdr:row>10</xdr:row>
          <xdr:rowOff>9525</xdr:rowOff>
        </xdr:to>
        <xdr:sp macro="" textlink="">
          <xdr:nvSpPr>
            <xdr:cNvPr id="34942" name="Check Box 126" hidden="1">
              <a:extLst>
                <a:ext uri="{63B3BB69-23CF-44E3-9099-C40C66FF867C}">
                  <a14:compatExt spid="_x0000_s34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2</xdr:col>
          <xdr:colOff>200025</xdr:colOff>
          <xdr:row>9</xdr:row>
          <xdr:rowOff>9525</xdr:rowOff>
        </xdr:to>
        <xdr:sp macro="" textlink="">
          <xdr:nvSpPr>
            <xdr:cNvPr id="34943" name="Check Box 127" hidden="1">
              <a:extLst>
                <a:ext uri="{63B3BB69-23CF-44E3-9099-C40C66FF867C}">
                  <a14:compatExt spid="_x0000_s34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200025</xdr:colOff>
          <xdr:row>8</xdr:row>
          <xdr:rowOff>9525</xdr:rowOff>
        </xdr:to>
        <xdr:sp macro="" textlink="">
          <xdr:nvSpPr>
            <xdr:cNvPr id="34944" name="Check Box 128" hidden="1">
              <a:extLst>
                <a:ext uri="{63B3BB69-23CF-44E3-9099-C40C66FF867C}">
                  <a14:compatExt spid="_x0000_s34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180975</xdr:rowOff>
        </xdr:from>
        <xdr:to>
          <xdr:col>2</xdr:col>
          <xdr:colOff>200025</xdr:colOff>
          <xdr:row>7</xdr:row>
          <xdr:rowOff>9525</xdr:rowOff>
        </xdr:to>
        <xdr:sp macro="" textlink="">
          <xdr:nvSpPr>
            <xdr:cNvPr id="34945" name="Check Box 129" hidden="1">
              <a:extLst>
                <a:ext uri="{63B3BB69-23CF-44E3-9099-C40C66FF867C}">
                  <a14:compatExt spid="_x0000_s34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180975</xdr:rowOff>
        </xdr:from>
        <xdr:to>
          <xdr:col>2</xdr:col>
          <xdr:colOff>200025</xdr:colOff>
          <xdr:row>6</xdr:row>
          <xdr:rowOff>9525</xdr:rowOff>
        </xdr:to>
        <xdr:sp macro="" textlink="">
          <xdr:nvSpPr>
            <xdr:cNvPr id="34946" name="Check Box 130" hidden="1">
              <a:extLst>
                <a:ext uri="{63B3BB69-23CF-44E3-9099-C40C66FF867C}">
                  <a14:compatExt spid="_x0000_s34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200025</xdr:colOff>
          <xdr:row>5</xdr:row>
          <xdr:rowOff>9525</xdr:rowOff>
        </xdr:to>
        <xdr:sp macro="" textlink="">
          <xdr:nvSpPr>
            <xdr:cNvPr id="34947" name="Check Box 131" hidden="1">
              <a:extLst>
                <a:ext uri="{63B3BB69-23CF-44E3-9099-C40C66FF867C}">
                  <a14:compatExt spid="_x0000_s34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180975</xdr:rowOff>
        </xdr:from>
        <xdr:to>
          <xdr:col>2</xdr:col>
          <xdr:colOff>209550</xdr:colOff>
          <xdr:row>4</xdr:row>
          <xdr:rowOff>9525</xdr:rowOff>
        </xdr:to>
        <xdr:sp macro="" textlink="">
          <xdr:nvSpPr>
            <xdr:cNvPr id="34948" name="Check Box 132" hidden="1">
              <a:extLst>
                <a:ext uri="{63B3BB69-23CF-44E3-9099-C40C66FF867C}">
                  <a14:compatExt spid="_x0000_s34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180976</xdr:colOff>
      <xdr:row>37</xdr:row>
      <xdr:rowOff>104775</xdr:rowOff>
    </xdr:from>
    <xdr:to>
      <xdr:col>4</xdr:col>
      <xdr:colOff>1524001</xdr:colOff>
      <xdr:row>40</xdr:row>
      <xdr:rowOff>28575</xdr:rowOff>
    </xdr:to>
    <xdr:sp macro="" textlink="">
      <xdr:nvSpPr>
        <xdr:cNvPr id="134" name="Скругленный прямоугольник 133">
          <a:hlinkClick xmlns:r="http://schemas.openxmlformats.org/officeDocument/2006/relationships" r:id="rId1"/>
        </xdr:cNvPr>
        <xdr:cNvSpPr/>
      </xdr:nvSpPr>
      <xdr:spPr>
        <a:xfrm>
          <a:off x="542926" y="7734300"/>
          <a:ext cx="1638300" cy="542925"/>
        </a:xfrm>
        <a:prstGeom prst="round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/>
            <a:t>РАСПЕЧАТАТЬ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34</xdr:row>
          <xdr:rowOff>180975</xdr:rowOff>
        </xdr:from>
        <xdr:to>
          <xdr:col>39</xdr:col>
          <xdr:colOff>209550</xdr:colOff>
          <xdr:row>36</xdr:row>
          <xdr:rowOff>9525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33</xdr:row>
          <xdr:rowOff>180975</xdr:rowOff>
        </xdr:from>
        <xdr:to>
          <xdr:col>39</xdr:col>
          <xdr:colOff>209550</xdr:colOff>
          <xdr:row>35</xdr:row>
          <xdr:rowOff>9525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32</xdr:row>
          <xdr:rowOff>180975</xdr:rowOff>
        </xdr:from>
        <xdr:to>
          <xdr:col>39</xdr:col>
          <xdr:colOff>209550</xdr:colOff>
          <xdr:row>34</xdr:row>
          <xdr:rowOff>9525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31</xdr:row>
          <xdr:rowOff>180975</xdr:rowOff>
        </xdr:from>
        <xdr:to>
          <xdr:col>39</xdr:col>
          <xdr:colOff>209550</xdr:colOff>
          <xdr:row>33</xdr:row>
          <xdr:rowOff>9525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30</xdr:row>
          <xdr:rowOff>180975</xdr:rowOff>
        </xdr:from>
        <xdr:to>
          <xdr:col>39</xdr:col>
          <xdr:colOff>209550</xdr:colOff>
          <xdr:row>32</xdr:row>
          <xdr:rowOff>9525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29</xdr:row>
          <xdr:rowOff>180975</xdr:rowOff>
        </xdr:from>
        <xdr:to>
          <xdr:col>39</xdr:col>
          <xdr:colOff>209550</xdr:colOff>
          <xdr:row>31</xdr:row>
          <xdr:rowOff>9525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28</xdr:row>
          <xdr:rowOff>180975</xdr:rowOff>
        </xdr:from>
        <xdr:to>
          <xdr:col>39</xdr:col>
          <xdr:colOff>209550</xdr:colOff>
          <xdr:row>30</xdr:row>
          <xdr:rowOff>9525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27</xdr:row>
          <xdr:rowOff>180975</xdr:rowOff>
        </xdr:from>
        <xdr:to>
          <xdr:col>39</xdr:col>
          <xdr:colOff>209550</xdr:colOff>
          <xdr:row>29</xdr:row>
          <xdr:rowOff>9525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26</xdr:row>
          <xdr:rowOff>180975</xdr:rowOff>
        </xdr:from>
        <xdr:to>
          <xdr:col>39</xdr:col>
          <xdr:colOff>209550</xdr:colOff>
          <xdr:row>28</xdr:row>
          <xdr:rowOff>9525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25</xdr:row>
          <xdr:rowOff>180975</xdr:rowOff>
        </xdr:from>
        <xdr:to>
          <xdr:col>39</xdr:col>
          <xdr:colOff>209550</xdr:colOff>
          <xdr:row>27</xdr:row>
          <xdr:rowOff>9525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24</xdr:row>
          <xdr:rowOff>180975</xdr:rowOff>
        </xdr:from>
        <xdr:to>
          <xdr:col>39</xdr:col>
          <xdr:colOff>209550</xdr:colOff>
          <xdr:row>26</xdr:row>
          <xdr:rowOff>9525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23</xdr:row>
          <xdr:rowOff>180975</xdr:rowOff>
        </xdr:from>
        <xdr:to>
          <xdr:col>39</xdr:col>
          <xdr:colOff>209550</xdr:colOff>
          <xdr:row>25</xdr:row>
          <xdr:rowOff>9525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22</xdr:row>
          <xdr:rowOff>180975</xdr:rowOff>
        </xdr:from>
        <xdr:to>
          <xdr:col>39</xdr:col>
          <xdr:colOff>209550</xdr:colOff>
          <xdr:row>24</xdr:row>
          <xdr:rowOff>9525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21</xdr:row>
          <xdr:rowOff>180975</xdr:rowOff>
        </xdr:from>
        <xdr:to>
          <xdr:col>39</xdr:col>
          <xdr:colOff>209550</xdr:colOff>
          <xdr:row>23</xdr:row>
          <xdr:rowOff>9525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20</xdr:row>
          <xdr:rowOff>180975</xdr:rowOff>
        </xdr:from>
        <xdr:to>
          <xdr:col>39</xdr:col>
          <xdr:colOff>209550</xdr:colOff>
          <xdr:row>22</xdr:row>
          <xdr:rowOff>9525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19</xdr:row>
          <xdr:rowOff>180975</xdr:rowOff>
        </xdr:from>
        <xdr:to>
          <xdr:col>39</xdr:col>
          <xdr:colOff>209550</xdr:colOff>
          <xdr:row>21</xdr:row>
          <xdr:rowOff>9525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18</xdr:row>
          <xdr:rowOff>180975</xdr:rowOff>
        </xdr:from>
        <xdr:to>
          <xdr:col>39</xdr:col>
          <xdr:colOff>209550</xdr:colOff>
          <xdr:row>20</xdr:row>
          <xdr:rowOff>9525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17</xdr:row>
          <xdr:rowOff>180975</xdr:rowOff>
        </xdr:from>
        <xdr:to>
          <xdr:col>39</xdr:col>
          <xdr:colOff>209550</xdr:colOff>
          <xdr:row>19</xdr:row>
          <xdr:rowOff>9525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16</xdr:row>
          <xdr:rowOff>180975</xdr:rowOff>
        </xdr:from>
        <xdr:to>
          <xdr:col>39</xdr:col>
          <xdr:colOff>209550</xdr:colOff>
          <xdr:row>18</xdr:row>
          <xdr:rowOff>9525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15</xdr:row>
          <xdr:rowOff>180975</xdr:rowOff>
        </xdr:from>
        <xdr:to>
          <xdr:col>39</xdr:col>
          <xdr:colOff>209550</xdr:colOff>
          <xdr:row>17</xdr:row>
          <xdr:rowOff>9525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14</xdr:row>
          <xdr:rowOff>180975</xdr:rowOff>
        </xdr:from>
        <xdr:to>
          <xdr:col>39</xdr:col>
          <xdr:colOff>209550</xdr:colOff>
          <xdr:row>16</xdr:row>
          <xdr:rowOff>9525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13</xdr:row>
          <xdr:rowOff>180975</xdr:rowOff>
        </xdr:from>
        <xdr:to>
          <xdr:col>39</xdr:col>
          <xdr:colOff>209550</xdr:colOff>
          <xdr:row>15</xdr:row>
          <xdr:rowOff>9525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12</xdr:row>
          <xdr:rowOff>180975</xdr:rowOff>
        </xdr:from>
        <xdr:to>
          <xdr:col>39</xdr:col>
          <xdr:colOff>209550</xdr:colOff>
          <xdr:row>14</xdr:row>
          <xdr:rowOff>9525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11</xdr:row>
          <xdr:rowOff>180975</xdr:rowOff>
        </xdr:from>
        <xdr:to>
          <xdr:col>39</xdr:col>
          <xdr:colOff>209550</xdr:colOff>
          <xdr:row>13</xdr:row>
          <xdr:rowOff>9525</xdr:rowOff>
        </xdr:to>
        <xdr:sp macro="" textlink="">
          <xdr:nvSpPr>
            <xdr:cNvPr id="38936" name="Check Box 24" hidden="1">
              <a:extLst>
                <a:ext uri="{63B3BB69-23CF-44E3-9099-C40C66FF867C}">
                  <a14:compatExt spid="_x0000_s38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10</xdr:row>
          <xdr:rowOff>180975</xdr:rowOff>
        </xdr:from>
        <xdr:to>
          <xdr:col>39</xdr:col>
          <xdr:colOff>209550</xdr:colOff>
          <xdr:row>12</xdr:row>
          <xdr:rowOff>9525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9</xdr:row>
          <xdr:rowOff>180975</xdr:rowOff>
        </xdr:from>
        <xdr:to>
          <xdr:col>39</xdr:col>
          <xdr:colOff>209550</xdr:colOff>
          <xdr:row>11</xdr:row>
          <xdr:rowOff>9525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8</xdr:row>
          <xdr:rowOff>180975</xdr:rowOff>
        </xdr:from>
        <xdr:to>
          <xdr:col>39</xdr:col>
          <xdr:colOff>209550</xdr:colOff>
          <xdr:row>10</xdr:row>
          <xdr:rowOff>9525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7</xdr:row>
          <xdr:rowOff>180975</xdr:rowOff>
        </xdr:from>
        <xdr:to>
          <xdr:col>39</xdr:col>
          <xdr:colOff>209550</xdr:colOff>
          <xdr:row>9</xdr:row>
          <xdr:rowOff>9525</xdr:rowOff>
        </xdr:to>
        <xdr:sp macro="" textlink="">
          <xdr:nvSpPr>
            <xdr:cNvPr id="38940" name="Check Box 28" hidden="1">
              <a:extLst>
                <a:ext uri="{63B3BB69-23CF-44E3-9099-C40C66FF867C}">
                  <a14:compatExt spid="_x0000_s38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6</xdr:row>
          <xdr:rowOff>180975</xdr:rowOff>
        </xdr:from>
        <xdr:to>
          <xdr:col>39</xdr:col>
          <xdr:colOff>209550</xdr:colOff>
          <xdr:row>8</xdr:row>
          <xdr:rowOff>9525</xdr:rowOff>
        </xdr:to>
        <xdr:sp macro="" textlink="">
          <xdr:nvSpPr>
            <xdr:cNvPr id="38941" name="Check Box 29" hidden="1">
              <a:extLst>
                <a:ext uri="{63B3BB69-23CF-44E3-9099-C40C66FF867C}">
                  <a14:compatExt spid="_x0000_s38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5</xdr:row>
          <xdr:rowOff>180975</xdr:rowOff>
        </xdr:from>
        <xdr:to>
          <xdr:col>39</xdr:col>
          <xdr:colOff>209550</xdr:colOff>
          <xdr:row>7</xdr:row>
          <xdr:rowOff>9525</xdr:rowOff>
        </xdr:to>
        <xdr:sp macro="" textlink="">
          <xdr:nvSpPr>
            <xdr:cNvPr id="38942" name="Check Box 30" hidden="1">
              <a:extLst>
                <a:ext uri="{63B3BB69-23CF-44E3-9099-C40C66FF867C}">
                  <a14:compatExt spid="_x0000_s38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</xdr:row>
          <xdr:rowOff>180975</xdr:rowOff>
        </xdr:from>
        <xdr:to>
          <xdr:col>39</xdr:col>
          <xdr:colOff>209550</xdr:colOff>
          <xdr:row>6</xdr:row>
          <xdr:rowOff>9525</xdr:rowOff>
        </xdr:to>
        <xdr:sp macro="" textlink="">
          <xdr:nvSpPr>
            <xdr:cNvPr id="38943" name="Check Box 31" hidden="1">
              <a:extLst>
                <a:ext uri="{63B3BB69-23CF-44E3-9099-C40C66FF867C}">
                  <a14:compatExt spid="_x0000_s38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</xdr:row>
          <xdr:rowOff>180975</xdr:rowOff>
        </xdr:from>
        <xdr:to>
          <xdr:col>39</xdr:col>
          <xdr:colOff>209550</xdr:colOff>
          <xdr:row>5</xdr:row>
          <xdr:rowOff>9525</xdr:rowOff>
        </xdr:to>
        <xdr:sp macro="" textlink="">
          <xdr:nvSpPr>
            <xdr:cNvPr id="38944" name="Check Box 32" hidden="1">
              <a:extLst>
                <a:ext uri="{63B3BB69-23CF-44E3-9099-C40C66FF867C}">
                  <a14:compatExt spid="_x0000_s38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</xdr:row>
          <xdr:rowOff>180975</xdr:rowOff>
        </xdr:from>
        <xdr:to>
          <xdr:col>39</xdr:col>
          <xdr:colOff>209550</xdr:colOff>
          <xdr:row>4</xdr:row>
          <xdr:rowOff>9525</xdr:rowOff>
        </xdr:to>
        <xdr:sp macro="" textlink="">
          <xdr:nvSpPr>
            <xdr:cNvPr id="38945" name="Check Box 33" hidden="1">
              <a:extLst>
                <a:ext uri="{63B3BB69-23CF-44E3-9099-C40C66FF867C}">
                  <a14:compatExt spid="_x0000_s38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34</xdr:row>
          <xdr:rowOff>180975</xdr:rowOff>
        </xdr:from>
        <xdr:to>
          <xdr:col>42</xdr:col>
          <xdr:colOff>209550</xdr:colOff>
          <xdr:row>36</xdr:row>
          <xdr:rowOff>9525</xdr:rowOff>
        </xdr:to>
        <xdr:sp macro="" textlink="">
          <xdr:nvSpPr>
            <xdr:cNvPr id="38946" name="Check Box 34" hidden="1">
              <a:extLst>
                <a:ext uri="{63B3BB69-23CF-44E3-9099-C40C66FF867C}">
                  <a14:compatExt spid="_x0000_s38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33</xdr:row>
          <xdr:rowOff>180975</xdr:rowOff>
        </xdr:from>
        <xdr:to>
          <xdr:col>42</xdr:col>
          <xdr:colOff>209550</xdr:colOff>
          <xdr:row>35</xdr:row>
          <xdr:rowOff>9525</xdr:rowOff>
        </xdr:to>
        <xdr:sp macro="" textlink="">
          <xdr:nvSpPr>
            <xdr:cNvPr id="38947" name="Check Box 35" hidden="1">
              <a:extLst>
                <a:ext uri="{63B3BB69-23CF-44E3-9099-C40C66FF867C}">
                  <a14:compatExt spid="_x0000_s38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32</xdr:row>
          <xdr:rowOff>180975</xdr:rowOff>
        </xdr:from>
        <xdr:to>
          <xdr:col>42</xdr:col>
          <xdr:colOff>209550</xdr:colOff>
          <xdr:row>34</xdr:row>
          <xdr:rowOff>9525</xdr:rowOff>
        </xdr:to>
        <xdr:sp macro="" textlink="">
          <xdr:nvSpPr>
            <xdr:cNvPr id="38948" name="Check Box 36" hidden="1">
              <a:extLst>
                <a:ext uri="{63B3BB69-23CF-44E3-9099-C40C66FF867C}">
                  <a14:compatExt spid="_x0000_s38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31</xdr:row>
          <xdr:rowOff>180975</xdr:rowOff>
        </xdr:from>
        <xdr:to>
          <xdr:col>42</xdr:col>
          <xdr:colOff>209550</xdr:colOff>
          <xdr:row>33</xdr:row>
          <xdr:rowOff>9525</xdr:rowOff>
        </xdr:to>
        <xdr:sp macro="" textlink="">
          <xdr:nvSpPr>
            <xdr:cNvPr id="38949" name="Check Box 37" hidden="1">
              <a:extLst>
                <a:ext uri="{63B3BB69-23CF-44E3-9099-C40C66FF867C}">
                  <a14:compatExt spid="_x0000_s38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30</xdr:row>
          <xdr:rowOff>180975</xdr:rowOff>
        </xdr:from>
        <xdr:to>
          <xdr:col>42</xdr:col>
          <xdr:colOff>209550</xdr:colOff>
          <xdr:row>32</xdr:row>
          <xdr:rowOff>9525</xdr:rowOff>
        </xdr:to>
        <xdr:sp macro="" textlink="">
          <xdr:nvSpPr>
            <xdr:cNvPr id="38950" name="Check Box 38" hidden="1">
              <a:extLst>
                <a:ext uri="{63B3BB69-23CF-44E3-9099-C40C66FF867C}">
                  <a14:compatExt spid="_x0000_s38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29</xdr:row>
          <xdr:rowOff>180975</xdr:rowOff>
        </xdr:from>
        <xdr:to>
          <xdr:col>42</xdr:col>
          <xdr:colOff>209550</xdr:colOff>
          <xdr:row>31</xdr:row>
          <xdr:rowOff>9525</xdr:rowOff>
        </xdr:to>
        <xdr:sp macro="" textlink="">
          <xdr:nvSpPr>
            <xdr:cNvPr id="38951" name="Check Box 39" hidden="1">
              <a:extLst>
                <a:ext uri="{63B3BB69-23CF-44E3-9099-C40C66FF867C}">
                  <a14:compatExt spid="_x0000_s38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28</xdr:row>
          <xdr:rowOff>180975</xdr:rowOff>
        </xdr:from>
        <xdr:to>
          <xdr:col>42</xdr:col>
          <xdr:colOff>209550</xdr:colOff>
          <xdr:row>30</xdr:row>
          <xdr:rowOff>9525</xdr:rowOff>
        </xdr:to>
        <xdr:sp macro="" textlink="">
          <xdr:nvSpPr>
            <xdr:cNvPr id="38952" name="Check Box 40" hidden="1">
              <a:extLst>
                <a:ext uri="{63B3BB69-23CF-44E3-9099-C40C66FF867C}">
                  <a14:compatExt spid="_x0000_s38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27</xdr:row>
          <xdr:rowOff>180975</xdr:rowOff>
        </xdr:from>
        <xdr:to>
          <xdr:col>42</xdr:col>
          <xdr:colOff>209550</xdr:colOff>
          <xdr:row>29</xdr:row>
          <xdr:rowOff>9525</xdr:rowOff>
        </xdr:to>
        <xdr:sp macro="" textlink="">
          <xdr:nvSpPr>
            <xdr:cNvPr id="38953" name="Check Box 41" hidden="1">
              <a:extLst>
                <a:ext uri="{63B3BB69-23CF-44E3-9099-C40C66FF867C}">
                  <a14:compatExt spid="_x0000_s38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26</xdr:row>
          <xdr:rowOff>180975</xdr:rowOff>
        </xdr:from>
        <xdr:to>
          <xdr:col>42</xdr:col>
          <xdr:colOff>209550</xdr:colOff>
          <xdr:row>28</xdr:row>
          <xdr:rowOff>9525</xdr:rowOff>
        </xdr:to>
        <xdr:sp macro="" textlink="">
          <xdr:nvSpPr>
            <xdr:cNvPr id="38954" name="Check Box 42" hidden="1">
              <a:extLst>
                <a:ext uri="{63B3BB69-23CF-44E3-9099-C40C66FF867C}">
                  <a14:compatExt spid="_x0000_s38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25</xdr:row>
          <xdr:rowOff>180975</xdr:rowOff>
        </xdr:from>
        <xdr:to>
          <xdr:col>42</xdr:col>
          <xdr:colOff>209550</xdr:colOff>
          <xdr:row>27</xdr:row>
          <xdr:rowOff>9525</xdr:rowOff>
        </xdr:to>
        <xdr:sp macro="" textlink="">
          <xdr:nvSpPr>
            <xdr:cNvPr id="38955" name="Check Box 43" hidden="1">
              <a:extLst>
                <a:ext uri="{63B3BB69-23CF-44E3-9099-C40C66FF867C}">
                  <a14:compatExt spid="_x0000_s38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24</xdr:row>
          <xdr:rowOff>180975</xdr:rowOff>
        </xdr:from>
        <xdr:to>
          <xdr:col>42</xdr:col>
          <xdr:colOff>209550</xdr:colOff>
          <xdr:row>26</xdr:row>
          <xdr:rowOff>9525</xdr:rowOff>
        </xdr:to>
        <xdr:sp macro="" textlink="">
          <xdr:nvSpPr>
            <xdr:cNvPr id="38956" name="Check Box 44" hidden="1">
              <a:extLst>
                <a:ext uri="{63B3BB69-23CF-44E3-9099-C40C66FF867C}">
                  <a14:compatExt spid="_x0000_s38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23</xdr:row>
          <xdr:rowOff>180975</xdr:rowOff>
        </xdr:from>
        <xdr:to>
          <xdr:col>42</xdr:col>
          <xdr:colOff>209550</xdr:colOff>
          <xdr:row>25</xdr:row>
          <xdr:rowOff>9525</xdr:rowOff>
        </xdr:to>
        <xdr:sp macro="" textlink="">
          <xdr:nvSpPr>
            <xdr:cNvPr id="38957" name="Check Box 45" hidden="1">
              <a:extLst>
                <a:ext uri="{63B3BB69-23CF-44E3-9099-C40C66FF867C}">
                  <a14:compatExt spid="_x0000_s38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22</xdr:row>
          <xdr:rowOff>180975</xdr:rowOff>
        </xdr:from>
        <xdr:to>
          <xdr:col>42</xdr:col>
          <xdr:colOff>209550</xdr:colOff>
          <xdr:row>24</xdr:row>
          <xdr:rowOff>9525</xdr:rowOff>
        </xdr:to>
        <xdr:sp macro="" textlink="">
          <xdr:nvSpPr>
            <xdr:cNvPr id="38958" name="Check Box 46" hidden="1">
              <a:extLst>
                <a:ext uri="{63B3BB69-23CF-44E3-9099-C40C66FF867C}">
                  <a14:compatExt spid="_x0000_s38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21</xdr:row>
          <xdr:rowOff>180975</xdr:rowOff>
        </xdr:from>
        <xdr:to>
          <xdr:col>42</xdr:col>
          <xdr:colOff>209550</xdr:colOff>
          <xdr:row>23</xdr:row>
          <xdr:rowOff>9525</xdr:rowOff>
        </xdr:to>
        <xdr:sp macro="" textlink="">
          <xdr:nvSpPr>
            <xdr:cNvPr id="38959" name="Check Box 47" hidden="1">
              <a:extLst>
                <a:ext uri="{63B3BB69-23CF-44E3-9099-C40C66FF867C}">
                  <a14:compatExt spid="_x0000_s38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20</xdr:row>
          <xdr:rowOff>180975</xdr:rowOff>
        </xdr:from>
        <xdr:to>
          <xdr:col>42</xdr:col>
          <xdr:colOff>209550</xdr:colOff>
          <xdr:row>22</xdr:row>
          <xdr:rowOff>9525</xdr:rowOff>
        </xdr:to>
        <xdr:sp macro="" textlink="">
          <xdr:nvSpPr>
            <xdr:cNvPr id="38960" name="Check Box 48" hidden="1">
              <a:extLst>
                <a:ext uri="{63B3BB69-23CF-44E3-9099-C40C66FF867C}">
                  <a14:compatExt spid="_x0000_s38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180975</xdr:rowOff>
        </xdr:from>
        <xdr:to>
          <xdr:col>42</xdr:col>
          <xdr:colOff>209550</xdr:colOff>
          <xdr:row>21</xdr:row>
          <xdr:rowOff>9525</xdr:rowOff>
        </xdr:to>
        <xdr:sp macro="" textlink="">
          <xdr:nvSpPr>
            <xdr:cNvPr id="38961" name="Check Box 49" hidden="1">
              <a:extLst>
                <a:ext uri="{63B3BB69-23CF-44E3-9099-C40C66FF867C}">
                  <a14:compatExt spid="_x0000_s38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18</xdr:row>
          <xdr:rowOff>180975</xdr:rowOff>
        </xdr:from>
        <xdr:to>
          <xdr:col>42</xdr:col>
          <xdr:colOff>209550</xdr:colOff>
          <xdr:row>20</xdr:row>
          <xdr:rowOff>9525</xdr:rowOff>
        </xdr:to>
        <xdr:sp macro="" textlink="">
          <xdr:nvSpPr>
            <xdr:cNvPr id="38962" name="Check Box 50" hidden="1">
              <a:extLst>
                <a:ext uri="{63B3BB69-23CF-44E3-9099-C40C66FF867C}">
                  <a14:compatExt spid="_x0000_s38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17</xdr:row>
          <xdr:rowOff>180975</xdr:rowOff>
        </xdr:from>
        <xdr:to>
          <xdr:col>42</xdr:col>
          <xdr:colOff>209550</xdr:colOff>
          <xdr:row>19</xdr:row>
          <xdr:rowOff>9525</xdr:rowOff>
        </xdr:to>
        <xdr:sp macro="" textlink="">
          <xdr:nvSpPr>
            <xdr:cNvPr id="38963" name="Check Box 51" hidden="1">
              <a:extLst>
                <a:ext uri="{63B3BB69-23CF-44E3-9099-C40C66FF867C}">
                  <a14:compatExt spid="_x0000_s38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16</xdr:row>
          <xdr:rowOff>180975</xdr:rowOff>
        </xdr:from>
        <xdr:to>
          <xdr:col>42</xdr:col>
          <xdr:colOff>209550</xdr:colOff>
          <xdr:row>18</xdr:row>
          <xdr:rowOff>9525</xdr:rowOff>
        </xdr:to>
        <xdr:sp macro="" textlink="">
          <xdr:nvSpPr>
            <xdr:cNvPr id="38964" name="Check Box 52" hidden="1">
              <a:extLst>
                <a:ext uri="{63B3BB69-23CF-44E3-9099-C40C66FF867C}">
                  <a14:compatExt spid="_x0000_s38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15</xdr:row>
          <xdr:rowOff>180975</xdr:rowOff>
        </xdr:from>
        <xdr:to>
          <xdr:col>42</xdr:col>
          <xdr:colOff>209550</xdr:colOff>
          <xdr:row>17</xdr:row>
          <xdr:rowOff>9525</xdr:rowOff>
        </xdr:to>
        <xdr:sp macro="" textlink="">
          <xdr:nvSpPr>
            <xdr:cNvPr id="38965" name="Check Box 53" hidden="1">
              <a:extLst>
                <a:ext uri="{63B3BB69-23CF-44E3-9099-C40C66FF867C}">
                  <a14:compatExt spid="_x0000_s38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14</xdr:row>
          <xdr:rowOff>180975</xdr:rowOff>
        </xdr:from>
        <xdr:to>
          <xdr:col>42</xdr:col>
          <xdr:colOff>209550</xdr:colOff>
          <xdr:row>16</xdr:row>
          <xdr:rowOff>9525</xdr:rowOff>
        </xdr:to>
        <xdr:sp macro="" textlink="">
          <xdr:nvSpPr>
            <xdr:cNvPr id="38966" name="Check Box 54" hidden="1">
              <a:extLst>
                <a:ext uri="{63B3BB69-23CF-44E3-9099-C40C66FF867C}">
                  <a14:compatExt spid="_x0000_s38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13</xdr:row>
          <xdr:rowOff>180975</xdr:rowOff>
        </xdr:from>
        <xdr:to>
          <xdr:col>42</xdr:col>
          <xdr:colOff>209550</xdr:colOff>
          <xdr:row>15</xdr:row>
          <xdr:rowOff>9525</xdr:rowOff>
        </xdr:to>
        <xdr:sp macro="" textlink="">
          <xdr:nvSpPr>
            <xdr:cNvPr id="38967" name="Check Box 55" hidden="1">
              <a:extLst>
                <a:ext uri="{63B3BB69-23CF-44E3-9099-C40C66FF867C}">
                  <a14:compatExt spid="_x0000_s38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12</xdr:row>
          <xdr:rowOff>180975</xdr:rowOff>
        </xdr:from>
        <xdr:to>
          <xdr:col>42</xdr:col>
          <xdr:colOff>209550</xdr:colOff>
          <xdr:row>14</xdr:row>
          <xdr:rowOff>9525</xdr:rowOff>
        </xdr:to>
        <xdr:sp macro="" textlink="">
          <xdr:nvSpPr>
            <xdr:cNvPr id="38968" name="Check Box 56" hidden="1">
              <a:extLst>
                <a:ext uri="{63B3BB69-23CF-44E3-9099-C40C66FF867C}">
                  <a14:compatExt spid="_x0000_s38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11</xdr:row>
          <xdr:rowOff>180975</xdr:rowOff>
        </xdr:from>
        <xdr:to>
          <xdr:col>42</xdr:col>
          <xdr:colOff>209550</xdr:colOff>
          <xdr:row>13</xdr:row>
          <xdr:rowOff>9525</xdr:rowOff>
        </xdr:to>
        <xdr:sp macro="" textlink="">
          <xdr:nvSpPr>
            <xdr:cNvPr id="38969" name="Check Box 57" hidden="1">
              <a:extLst>
                <a:ext uri="{63B3BB69-23CF-44E3-9099-C40C66FF867C}">
                  <a14:compatExt spid="_x0000_s38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10</xdr:row>
          <xdr:rowOff>180975</xdr:rowOff>
        </xdr:from>
        <xdr:to>
          <xdr:col>42</xdr:col>
          <xdr:colOff>209550</xdr:colOff>
          <xdr:row>12</xdr:row>
          <xdr:rowOff>9525</xdr:rowOff>
        </xdr:to>
        <xdr:sp macro="" textlink="">
          <xdr:nvSpPr>
            <xdr:cNvPr id="38970" name="Check Box 58" hidden="1">
              <a:extLst>
                <a:ext uri="{63B3BB69-23CF-44E3-9099-C40C66FF867C}">
                  <a14:compatExt spid="_x0000_s38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9</xdr:row>
          <xdr:rowOff>180975</xdr:rowOff>
        </xdr:from>
        <xdr:to>
          <xdr:col>42</xdr:col>
          <xdr:colOff>209550</xdr:colOff>
          <xdr:row>11</xdr:row>
          <xdr:rowOff>9525</xdr:rowOff>
        </xdr:to>
        <xdr:sp macro="" textlink="">
          <xdr:nvSpPr>
            <xdr:cNvPr id="38971" name="Check Box 59" hidden="1">
              <a:extLst>
                <a:ext uri="{63B3BB69-23CF-44E3-9099-C40C66FF867C}">
                  <a14:compatExt spid="_x0000_s38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8</xdr:row>
          <xdr:rowOff>180975</xdr:rowOff>
        </xdr:from>
        <xdr:to>
          <xdr:col>42</xdr:col>
          <xdr:colOff>209550</xdr:colOff>
          <xdr:row>10</xdr:row>
          <xdr:rowOff>9525</xdr:rowOff>
        </xdr:to>
        <xdr:sp macro="" textlink="">
          <xdr:nvSpPr>
            <xdr:cNvPr id="38972" name="Check Box 60" hidden="1">
              <a:extLst>
                <a:ext uri="{63B3BB69-23CF-44E3-9099-C40C66FF867C}">
                  <a14:compatExt spid="_x0000_s38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7</xdr:row>
          <xdr:rowOff>180975</xdr:rowOff>
        </xdr:from>
        <xdr:to>
          <xdr:col>42</xdr:col>
          <xdr:colOff>209550</xdr:colOff>
          <xdr:row>9</xdr:row>
          <xdr:rowOff>9525</xdr:rowOff>
        </xdr:to>
        <xdr:sp macro="" textlink="">
          <xdr:nvSpPr>
            <xdr:cNvPr id="38973" name="Check Box 61" hidden="1">
              <a:extLst>
                <a:ext uri="{63B3BB69-23CF-44E3-9099-C40C66FF867C}">
                  <a14:compatExt spid="_x0000_s38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6</xdr:row>
          <xdr:rowOff>180975</xdr:rowOff>
        </xdr:from>
        <xdr:to>
          <xdr:col>42</xdr:col>
          <xdr:colOff>209550</xdr:colOff>
          <xdr:row>8</xdr:row>
          <xdr:rowOff>9525</xdr:rowOff>
        </xdr:to>
        <xdr:sp macro="" textlink="">
          <xdr:nvSpPr>
            <xdr:cNvPr id="38974" name="Check Box 62" hidden="1">
              <a:extLst>
                <a:ext uri="{63B3BB69-23CF-44E3-9099-C40C66FF867C}">
                  <a14:compatExt spid="_x0000_s38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5</xdr:row>
          <xdr:rowOff>180975</xdr:rowOff>
        </xdr:from>
        <xdr:to>
          <xdr:col>42</xdr:col>
          <xdr:colOff>209550</xdr:colOff>
          <xdr:row>7</xdr:row>
          <xdr:rowOff>9525</xdr:rowOff>
        </xdr:to>
        <xdr:sp macro="" textlink="">
          <xdr:nvSpPr>
            <xdr:cNvPr id="38975" name="Check Box 63" hidden="1">
              <a:extLst>
                <a:ext uri="{63B3BB69-23CF-44E3-9099-C40C66FF867C}">
                  <a14:compatExt spid="_x0000_s38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</xdr:row>
          <xdr:rowOff>180975</xdr:rowOff>
        </xdr:from>
        <xdr:to>
          <xdr:col>42</xdr:col>
          <xdr:colOff>209550</xdr:colOff>
          <xdr:row>6</xdr:row>
          <xdr:rowOff>9525</xdr:rowOff>
        </xdr:to>
        <xdr:sp macro="" textlink="">
          <xdr:nvSpPr>
            <xdr:cNvPr id="38976" name="Check Box 64" hidden="1">
              <a:extLst>
                <a:ext uri="{63B3BB69-23CF-44E3-9099-C40C66FF867C}">
                  <a14:compatExt spid="_x0000_s38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</xdr:row>
          <xdr:rowOff>180975</xdr:rowOff>
        </xdr:from>
        <xdr:to>
          <xdr:col>42</xdr:col>
          <xdr:colOff>209550</xdr:colOff>
          <xdr:row>5</xdr:row>
          <xdr:rowOff>9525</xdr:rowOff>
        </xdr:to>
        <xdr:sp macro="" textlink="">
          <xdr:nvSpPr>
            <xdr:cNvPr id="38977" name="Check Box 65" hidden="1">
              <a:extLst>
                <a:ext uri="{63B3BB69-23CF-44E3-9099-C40C66FF867C}">
                  <a14:compatExt spid="_x0000_s38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</xdr:row>
          <xdr:rowOff>180975</xdr:rowOff>
        </xdr:from>
        <xdr:to>
          <xdr:col>42</xdr:col>
          <xdr:colOff>209550</xdr:colOff>
          <xdr:row>4</xdr:row>
          <xdr:rowOff>9525</xdr:rowOff>
        </xdr:to>
        <xdr:sp macro="" textlink="">
          <xdr:nvSpPr>
            <xdr:cNvPr id="38978" name="Check Box 66" hidden="1">
              <a:extLst>
                <a:ext uri="{63B3BB69-23CF-44E3-9099-C40C66FF867C}">
                  <a14:compatExt spid="_x0000_s38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34</xdr:row>
          <xdr:rowOff>180975</xdr:rowOff>
        </xdr:from>
        <xdr:to>
          <xdr:col>36</xdr:col>
          <xdr:colOff>200025</xdr:colOff>
          <xdr:row>36</xdr:row>
          <xdr:rowOff>9525</xdr:rowOff>
        </xdr:to>
        <xdr:sp macro="" textlink="">
          <xdr:nvSpPr>
            <xdr:cNvPr id="38979" name="Check Box 67" hidden="1">
              <a:extLst>
                <a:ext uri="{63B3BB69-23CF-44E3-9099-C40C66FF867C}">
                  <a14:compatExt spid="_x0000_s38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33</xdr:row>
          <xdr:rowOff>180975</xdr:rowOff>
        </xdr:from>
        <xdr:to>
          <xdr:col>36</xdr:col>
          <xdr:colOff>200025</xdr:colOff>
          <xdr:row>35</xdr:row>
          <xdr:rowOff>9525</xdr:rowOff>
        </xdr:to>
        <xdr:sp macro="" textlink="">
          <xdr:nvSpPr>
            <xdr:cNvPr id="38980" name="Check Box 68" hidden="1">
              <a:extLst>
                <a:ext uri="{63B3BB69-23CF-44E3-9099-C40C66FF867C}">
                  <a14:compatExt spid="_x0000_s38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32</xdr:row>
          <xdr:rowOff>180975</xdr:rowOff>
        </xdr:from>
        <xdr:to>
          <xdr:col>36</xdr:col>
          <xdr:colOff>200025</xdr:colOff>
          <xdr:row>34</xdr:row>
          <xdr:rowOff>9525</xdr:rowOff>
        </xdr:to>
        <xdr:sp macro="" textlink="">
          <xdr:nvSpPr>
            <xdr:cNvPr id="38981" name="Check Box 69" hidden="1">
              <a:extLst>
                <a:ext uri="{63B3BB69-23CF-44E3-9099-C40C66FF867C}">
                  <a14:compatExt spid="_x0000_s38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31</xdr:row>
          <xdr:rowOff>180975</xdr:rowOff>
        </xdr:from>
        <xdr:to>
          <xdr:col>36</xdr:col>
          <xdr:colOff>200025</xdr:colOff>
          <xdr:row>33</xdr:row>
          <xdr:rowOff>9525</xdr:rowOff>
        </xdr:to>
        <xdr:sp macro="" textlink="">
          <xdr:nvSpPr>
            <xdr:cNvPr id="38982" name="Check Box 70" hidden="1">
              <a:extLst>
                <a:ext uri="{63B3BB69-23CF-44E3-9099-C40C66FF867C}">
                  <a14:compatExt spid="_x0000_s38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30</xdr:row>
          <xdr:rowOff>180975</xdr:rowOff>
        </xdr:from>
        <xdr:to>
          <xdr:col>36</xdr:col>
          <xdr:colOff>200025</xdr:colOff>
          <xdr:row>32</xdr:row>
          <xdr:rowOff>9525</xdr:rowOff>
        </xdr:to>
        <xdr:sp macro="" textlink="">
          <xdr:nvSpPr>
            <xdr:cNvPr id="38983" name="Check Box 71" hidden="1">
              <a:extLst>
                <a:ext uri="{63B3BB69-23CF-44E3-9099-C40C66FF867C}">
                  <a14:compatExt spid="_x0000_s38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29</xdr:row>
          <xdr:rowOff>180975</xdr:rowOff>
        </xdr:from>
        <xdr:to>
          <xdr:col>36</xdr:col>
          <xdr:colOff>200025</xdr:colOff>
          <xdr:row>31</xdr:row>
          <xdr:rowOff>9525</xdr:rowOff>
        </xdr:to>
        <xdr:sp macro="" textlink="">
          <xdr:nvSpPr>
            <xdr:cNvPr id="38984" name="Check Box 72" hidden="1">
              <a:extLst>
                <a:ext uri="{63B3BB69-23CF-44E3-9099-C40C66FF867C}">
                  <a14:compatExt spid="_x0000_s38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28</xdr:row>
          <xdr:rowOff>180975</xdr:rowOff>
        </xdr:from>
        <xdr:to>
          <xdr:col>36</xdr:col>
          <xdr:colOff>200025</xdr:colOff>
          <xdr:row>30</xdr:row>
          <xdr:rowOff>9525</xdr:rowOff>
        </xdr:to>
        <xdr:sp macro="" textlink="">
          <xdr:nvSpPr>
            <xdr:cNvPr id="38985" name="Check Box 73" hidden="1">
              <a:extLst>
                <a:ext uri="{63B3BB69-23CF-44E3-9099-C40C66FF867C}">
                  <a14:compatExt spid="_x0000_s38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27</xdr:row>
          <xdr:rowOff>180975</xdr:rowOff>
        </xdr:from>
        <xdr:to>
          <xdr:col>36</xdr:col>
          <xdr:colOff>200025</xdr:colOff>
          <xdr:row>29</xdr:row>
          <xdr:rowOff>9525</xdr:rowOff>
        </xdr:to>
        <xdr:sp macro="" textlink="">
          <xdr:nvSpPr>
            <xdr:cNvPr id="38986" name="Check Box 74" hidden="1">
              <a:extLst>
                <a:ext uri="{63B3BB69-23CF-44E3-9099-C40C66FF867C}">
                  <a14:compatExt spid="_x0000_s38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26</xdr:row>
          <xdr:rowOff>180975</xdr:rowOff>
        </xdr:from>
        <xdr:to>
          <xdr:col>36</xdr:col>
          <xdr:colOff>200025</xdr:colOff>
          <xdr:row>28</xdr:row>
          <xdr:rowOff>9525</xdr:rowOff>
        </xdr:to>
        <xdr:sp macro="" textlink="">
          <xdr:nvSpPr>
            <xdr:cNvPr id="38987" name="Check Box 75" hidden="1">
              <a:extLst>
                <a:ext uri="{63B3BB69-23CF-44E3-9099-C40C66FF867C}">
                  <a14:compatExt spid="_x0000_s38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180975</xdr:rowOff>
        </xdr:from>
        <xdr:to>
          <xdr:col>36</xdr:col>
          <xdr:colOff>200025</xdr:colOff>
          <xdr:row>27</xdr:row>
          <xdr:rowOff>9525</xdr:rowOff>
        </xdr:to>
        <xdr:sp macro="" textlink="">
          <xdr:nvSpPr>
            <xdr:cNvPr id="38988" name="Check Box 76" hidden="1">
              <a:extLst>
                <a:ext uri="{63B3BB69-23CF-44E3-9099-C40C66FF867C}">
                  <a14:compatExt spid="_x0000_s38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24</xdr:row>
          <xdr:rowOff>180975</xdr:rowOff>
        </xdr:from>
        <xdr:to>
          <xdr:col>36</xdr:col>
          <xdr:colOff>200025</xdr:colOff>
          <xdr:row>26</xdr:row>
          <xdr:rowOff>9525</xdr:rowOff>
        </xdr:to>
        <xdr:sp macro="" textlink="">
          <xdr:nvSpPr>
            <xdr:cNvPr id="38989" name="Check Box 77" hidden="1">
              <a:extLst>
                <a:ext uri="{63B3BB69-23CF-44E3-9099-C40C66FF867C}">
                  <a14:compatExt spid="_x0000_s38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23</xdr:row>
          <xdr:rowOff>180975</xdr:rowOff>
        </xdr:from>
        <xdr:to>
          <xdr:col>36</xdr:col>
          <xdr:colOff>200025</xdr:colOff>
          <xdr:row>25</xdr:row>
          <xdr:rowOff>9525</xdr:rowOff>
        </xdr:to>
        <xdr:sp macro="" textlink="">
          <xdr:nvSpPr>
            <xdr:cNvPr id="38990" name="Check Box 78" hidden="1">
              <a:extLst>
                <a:ext uri="{63B3BB69-23CF-44E3-9099-C40C66FF867C}">
                  <a14:compatExt spid="_x0000_s38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22</xdr:row>
          <xdr:rowOff>180975</xdr:rowOff>
        </xdr:from>
        <xdr:to>
          <xdr:col>36</xdr:col>
          <xdr:colOff>200025</xdr:colOff>
          <xdr:row>24</xdr:row>
          <xdr:rowOff>9525</xdr:rowOff>
        </xdr:to>
        <xdr:sp macro="" textlink="">
          <xdr:nvSpPr>
            <xdr:cNvPr id="38991" name="Check Box 79" hidden="1">
              <a:extLst>
                <a:ext uri="{63B3BB69-23CF-44E3-9099-C40C66FF867C}">
                  <a14:compatExt spid="_x0000_s38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21</xdr:row>
          <xdr:rowOff>180975</xdr:rowOff>
        </xdr:from>
        <xdr:to>
          <xdr:col>36</xdr:col>
          <xdr:colOff>200025</xdr:colOff>
          <xdr:row>23</xdr:row>
          <xdr:rowOff>9525</xdr:rowOff>
        </xdr:to>
        <xdr:sp macro="" textlink="">
          <xdr:nvSpPr>
            <xdr:cNvPr id="38992" name="Check Box 80" hidden="1">
              <a:extLst>
                <a:ext uri="{63B3BB69-23CF-44E3-9099-C40C66FF867C}">
                  <a14:compatExt spid="_x0000_s38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20</xdr:row>
          <xdr:rowOff>180975</xdr:rowOff>
        </xdr:from>
        <xdr:to>
          <xdr:col>36</xdr:col>
          <xdr:colOff>200025</xdr:colOff>
          <xdr:row>22</xdr:row>
          <xdr:rowOff>9525</xdr:rowOff>
        </xdr:to>
        <xdr:sp macro="" textlink="">
          <xdr:nvSpPr>
            <xdr:cNvPr id="38993" name="Check Box 81" hidden="1">
              <a:extLst>
                <a:ext uri="{63B3BB69-23CF-44E3-9099-C40C66FF867C}">
                  <a14:compatExt spid="_x0000_s38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19</xdr:row>
          <xdr:rowOff>180975</xdr:rowOff>
        </xdr:from>
        <xdr:to>
          <xdr:col>36</xdr:col>
          <xdr:colOff>200025</xdr:colOff>
          <xdr:row>21</xdr:row>
          <xdr:rowOff>9525</xdr:rowOff>
        </xdr:to>
        <xdr:sp macro="" textlink="">
          <xdr:nvSpPr>
            <xdr:cNvPr id="38994" name="Check Box 82" hidden="1">
              <a:extLst>
                <a:ext uri="{63B3BB69-23CF-44E3-9099-C40C66FF867C}">
                  <a14:compatExt spid="_x0000_s38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18</xdr:row>
          <xdr:rowOff>180975</xdr:rowOff>
        </xdr:from>
        <xdr:to>
          <xdr:col>36</xdr:col>
          <xdr:colOff>200025</xdr:colOff>
          <xdr:row>20</xdr:row>
          <xdr:rowOff>9525</xdr:rowOff>
        </xdr:to>
        <xdr:sp macro="" textlink="">
          <xdr:nvSpPr>
            <xdr:cNvPr id="38995" name="Check Box 83" hidden="1">
              <a:extLst>
                <a:ext uri="{63B3BB69-23CF-44E3-9099-C40C66FF867C}">
                  <a14:compatExt spid="_x0000_s38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17</xdr:row>
          <xdr:rowOff>180975</xdr:rowOff>
        </xdr:from>
        <xdr:to>
          <xdr:col>36</xdr:col>
          <xdr:colOff>200025</xdr:colOff>
          <xdr:row>19</xdr:row>
          <xdr:rowOff>9525</xdr:rowOff>
        </xdr:to>
        <xdr:sp macro="" textlink="">
          <xdr:nvSpPr>
            <xdr:cNvPr id="38996" name="Check Box 84" hidden="1">
              <a:extLst>
                <a:ext uri="{63B3BB69-23CF-44E3-9099-C40C66FF867C}">
                  <a14:compatExt spid="_x0000_s38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16</xdr:row>
          <xdr:rowOff>180975</xdr:rowOff>
        </xdr:from>
        <xdr:to>
          <xdr:col>36</xdr:col>
          <xdr:colOff>200025</xdr:colOff>
          <xdr:row>18</xdr:row>
          <xdr:rowOff>9525</xdr:rowOff>
        </xdr:to>
        <xdr:sp macro="" textlink="">
          <xdr:nvSpPr>
            <xdr:cNvPr id="38997" name="Check Box 85" hidden="1">
              <a:extLst>
                <a:ext uri="{63B3BB69-23CF-44E3-9099-C40C66FF867C}">
                  <a14:compatExt spid="_x0000_s38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15</xdr:row>
          <xdr:rowOff>180975</xdr:rowOff>
        </xdr:from>
        <xdr:to>
          <xdr:col>36</xdr:col>
          <xdr:colOff>200025</xdr:colOff>
          <xdr:row>17</xdr:row>
          <xdr:rowOff>9525</xdr:rowOff>
        </xdr:to>
        <xdr:sp macro="" textlink="">
          <xdr:nvSpPr>
            <xdr:cNvPr id="38998" name="Check Box 86" hidden="1">
              <a:extLst>
                <a:ext uri="{63B3BB69-23CF-44E3-9099-C40C66FF867C}">
                  <a14:compatExt spid="_x0000_s38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14</xdr:row>
          <xdr:rowOff>180975</xdr:rowOff>
        </xdr:from>
        <xdr:to>
          <xdr:col>36</xdr:col>
          <xdr:colOff>200025</xdr:colOff>
          <xdr:row>16</xdr:row>
          <xdr:rowOff>9525</xdr:rowOff>
        </xdr:to>
        <xdr:sp macro="" textlink="">
          <xdr:nvSpPr>
            <xdr:cNvPr id="38999" name="Check Box 87" hidden="1">
              <a:extLst>
                <a:ext uri="{63B3BB69-23CF-44E3-9099-C40C66FF867C}">
                  <a14:compatExt spid="_x0000_s38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13</xdr:row>
          <xdr:rowOff>180975</xdr:rowOff>
        </xdr:from>
        <xdr:to>
          <xdr:col>36</xdr:col>
          <xdr:colOff>200025</xdr:colOff>
          <xdr:row>15</xdr:row>
          <xdr:rowOff>9525</xdr:rowOff>
        </xdr:to>
        <xdr:sp macro="" textlink="">
          <xdr:nvSpPr>
            <xdr:cNvPr id="39000" name="Check Box 88" hidden="1">
              <a:extLst>
                <a:ext uri="{63B3BB69-23CF-44E3-9099-C40C66FF867C}">
                  <a14:compatExt spid="_x0000_s39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180975</xdr:rowOff>
        </xdr:from>
        <xdr:to>
          <xdr:col>36</xdr:col>
          <xdr:colOff>200025</xdr:colOff>
          <xdr:row>14</xdr:row>
          <xdr:rowOff>9525</xdr:rowOff>
        </xdr:to>
        <xdr:sp macro="" textlink="">
          <xdr:nvSpPr>
            <xdr:cNvPr id="39001" name="Check Box 89" hidden="1">
              <a:extLst>
                <a:ext uri="{63B3BB69-23CF-44E3-9099-C40C66FF867C}">
                  <a14:compatExt spid="_x0000_s39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11</xdr:row>
          <xdr:rowOff>180975</xdr:rowOff>
        </xdr:from>
        <xdr:to>
          <xdr:col>36</xdr:col>
          <xdr:colOff>200025</xdr:colOff>
          <xdr:row>13</xdr:row>
          <xdr:rowOff>9525</xdr:rowOff>
        </xdr:to>
        <xdr:sp macro="" textlink="">
          <xdr:nvSpPr>
            <xdr:cNvPr id="39002" name="Check Box 90" hidden="1">
              <a:extLst>
                <a:ext uri="{63B3BB69-23CF-44E3-9099-C40C66FF867C}">
                  <a14:compatExt spid="_x0000_s39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10</xdr:row>
          <xdr:rowOff>180975</xdr:rowOff>
        </xdr:from>
        <xdr:to>
          <xdr:col>36</xdr:col>
          <xdr:colOff>200025</xdr:colOff>
          <xdr:row>12</xdr:row>
          <xdr:rowOff>9525</xdr:rowOff>
        </xdr:to>
        <xdr:sp macro="" textlink="">
          <xdr:nvSpPr>
            <xdr:cNvPr id="39003" name="Check Box 91" hidden="1">
              <a:extLst>
                <a:ext uri="{63B3BB69-23CF-44E3-9099-C40C66FF867C}">
                  <a14:compatExt spid="_x0000_s39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9</xdr:row>
          <xdr:rowOff>180975</xdr:rowOff>
        </xdr:from>
        <xdr:to>
          <xdr:col>36</xdr:col>
          <xdr:colOff>200025</xdr:colOff>
          <xdr:row>11</xdr:row>
          <xdr:rowOff>9525</xdr:rowOff>
        </xdr:to>
        <xdr:sp macro="" textlink="">
          <xdr:nvSpPr>
            <xdr:cNvPr id="39004" name="Check Box 92" hidden="1">
              <a:extLst>
                <a:ext uri="{63B3BB69-23CF-44E3-9099-C40C66FF867C}">
                  <a14:compatExt spid="_x0000_s39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8</xdr:row>
          <xdr:rowOff>180975</xdr:rowOff>
        </xdr:from>
        <xdr:to>
          <xdr:col>36</xdr:col>
          <xdr:colOff>200025</xdr:colOff>
          <xdr:row>10</xdr:row>
          <xdr:rowOff>9525</xdr:rowOff>
        </xdr:to>
        <xdr:sp macro="" textlink="">
          <xdr:nvSpPr>
            <xdr:cNvPr id="39005" name="Check Box 93" hidden="1">
              <a:extLst>
                <a:ext uri="{63B3BB69-23CF-44E3-9099-C40C66FF867C}">
                  <a14:compatExt spid="_x0000_s39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7</xdr:row>
          <xdr:rowOff>180975</xdr:rowOff>
        </xdr:from>
        <xdr:to>
          <xdr:col>36</xdr:col>
          <xdr:colOff>200025</xdr:colOff>
          <xdr:row>9</xdr:row>
          <xdr:rowOff>9525</xdr:rowOff>
        </xdr:to>
        <xdr:sp macro="" textlink="">
          <xdr:nvSpPr>
            <xdr:cNvPr id="39006" name="Check Box 94" hidden="1">
              <a:extLst>
                <a:ext uri="{63B3BB69-23CF-44E3-9099-C40C66FF867C}">
                  <a14:compatExt spid="_x0000_s39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</xdr:row>
          <xdr:rowOff>180975</xdr:rowOff>
        </xdr:from>
        <xdr:to>
          <xdr:col>36</xdr:col>
          <xdr:colOff>200025</xdr:colOff>
          <xdr:row>8</xdr:row>
          <xdr:rowOff>9525</xdr:rowOff>
        </xdr:to>
        <xdr:sp macro="" textlink="">
          <xdr:nvSpPr>
            <xdr:cNvPr id="39007" name="Check Box 95" hidden="1">
              <a:extLst>
                <a:ext uri="{63B3BB69-23CF-44E3-9099-C40C66FF867C}">
                  <a14:compatExt spid="_x0000_s39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</xdr:row>
          <xdr:rowOff>180975</xdr:rowOff>
        </xdr:from>
        <xdr:to>
          <xdr:col>36</xdr:col>
          <xdr:colOff>200025</xdr:colOff>
          <xdr:row>7</xdr:row>
          <xdr:rowOff>9525</xdr:rowOff>
        </xdr:to>
        <xdr:sp macro="" textlink="">
          <xdr:nvSpPr>
            <xdr:cNvPr id="39008" name="Check Box 96" hidden="1">
              <a:extLst>
                <a:ext uri="{63B3BB69-23CF-44E3-9099-C40C66FF867C}">
                  <a14:compatExt spid="_x0000_s39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</xdr:row>
          <xdr:rowOff>180975</xdr:rowOff>
        </xdr:from>
        <xdr:to>
          <xdr:col>36</xdr:col>
          <xdr:colOff>200025</xdr:colOff>
          <xdr:row>6</xdr:row>
          <xdr:rowOff>9525</xdr:rowOff>
        </xdr:to>
        <xdr:sp macro="" textlink="">
          <xdr:nvSpPr>
            <xdr:cNvPr id="39009" name="Check Box 97" hidden="1">
              <a:extLst>
                <a:ext uri="{63B3BB69-23CF-44E3-9099-C40C66FF867C}">
                  <a14:compatExt spid="_x0000_s39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180975</xdr:rowOff>
        </xdr:from>
        <xdr:to>
          <xdr:col>36</xdr:col>
          <xdr:colOff>200025</xdr:colOff>
          <xdr:row>5</xdr:row>
          <xdr:rowOff>9525</xdr:rowOff>
        </xdr:to>
        <xdr:sp macro="" textlink="">
          <xdr:nvSpPr>
            <xdr:cNvPr id="39010" name="Check Box 98" hidden="1">
              <a:extLst>
                <a:ext uri="{63B3BB69-23CF-44E3-9099-C40C66FF867C}">
                  <a14:compatExt spid="_x0000_s39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180975</xdr:rowOff>
        </xdr:from>
        <xdr:to>
          <xdr:col>36</xdr:col>
          <xdr:colOff>200025</xdr:colOff>
          <xdr:row>4</xdr:row>
          <xdr:rowOff>9525</xdr:rowOff>
        </xdr:to>
        <xdr:sp macro="" textlink="">
          <xdr:nvSpPr>
            <xdr:cNvPr id="39011" name="Check Box 99" hidden="1">
              <a:extLst>
                <a:ext uri="{63B3BB69-23CF-44E3-9099-C40C66FF867C}">
                  <a14:compatExt spid="_x0000_s39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180975</xdr:rowOff>
        </xdr:from>
        <xdr:to>
          <xdr:col>2</xdr:col>
          <xdr:colOff>200025</xdr:colOff>
          <xdr:row>36</xdr:row>
          <xdr:rowOff>9525</xdr:rowOff>
        </xdr:to>
        <xdr:sp macro="" textlink="">
          <xdr:nvSpPr>
            <xdr:cNvPr id="39012" name="Check Box 100" hidden="1">
              <a:extLst>
                <a:ext uri="{63B3BB69-23CF-44E3-9099-C40C66FF867C}">
                  <a14:compatExt spid="_x0000_s39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180975</xdr:rowOff>
        </xdr:from>
        <xdr:to>
          <xdr:col>2</xdr:col>
          <xdr:colOff>200025</xdr:colOff>
          <xdr:row>35</xdr:row>
          <xdr:rowOff>9525</xdr:rowOff>
        </xdr:to>
        <xdr:sp macro="" textlink="">
          <xdr:nvSpPr>
            <xdr:cNvPr id="39013" name="Check Box 101" hidden="1">
              <a:extLst>
                <a:ext uri="{63B3BB69-23CF-44E3-9099-C40C66FF867C}">
                  <a14:compatExt spid="_x0000_s39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180975</xdr:rowOff>
        </xdr:from>
        <xdr:to>
          <xdr:col>2</xdr:col>
          <xdr:colOff>200025</xdr:colOff>
          <xdr:row>34</xdr:row>
          <xdr:rowOff>9525</xdr:rowOff>
        </xdr:to>
        <xdr:sp macro="" textlink="">
          <xdr:nvSpPr>
            <xdr:cNvPr id="39014" name="Check Box 102" hidden="1">
              <a:extLst>
                <a:ext uri="{63B3BB69-23CF-44E3-9099-C40C66FF867C}">
                  <a14:compatExt spid="_x0000_s39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180975</xdr:rowOff>
        </xdr:from>
        <xdr:to>
          <xdr:col>2</xdr:col>
          <xdr:colOff>200025</xdr:colOff>
          <xdr:row>33</xdr:row>
          <xdr:rowOff>9525</xdr:rowOff>
        </xdr:to>
        <xdr:sp macro="" textlink="">
          <xdr:nvSpPr>
            <xdr:cNvPr id="39015" name="Check Box 103" hidden="1">
              <a:extLst>
                <a:ext uri="{63B3BB69-23CF-44E3-9099-C40C66FF867C}">
                  <a14:compatExt spid="_x0000_s39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180975</xdr:rowOff>
        </xdr:from>
        <xdr:to>
          <xdr:col>2</xdr:col>
          <xdr:colOff>200025</xdr:colOff>
          <xdr:row>32</xdr:row>
          <xdr:rowOff>9525</xdr:rowOff>
        </xdr:to>
        <xdr:sp macro="" textlink="">
          <xdr:nvSpPr>
            <xdr:cNvPr id="39016" name="Check Box 104" hidden="1">
              <a:extLst>
                <a:ext uri="{63B3BB69-23CF-44E3-9099-C40C66FF867C}">
                  <a14:compatExt spid="_x0000_s39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180975</xdr:rowOff>
        </xdr:from>
        <xdr:to>
          <xdr:col>2</xdr:col>
          <xdr:colOff>200025</xdr:colOff>
          <xdr:row>31</xdr:row>
          <xdr:rowOff>9525</xdr:rowOff>
        </xdr:to>
        <xdr:sp macro="" textlink="">
          <xdr:nvSpPr>
            <xdr:cNvPr id="39017" name="Check Box 105" hidden="1">
              <a:extLst>
                <a:ext uri="{63B3BB69-23CF-44E3-9099-C40C66FF867C}">
                  <a14:compatExt spid="_x0000_s39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180975</xdr:rowOff>
        </xdr:from>
        <xdr:to>
          <xdr:col>2</xdr:col>
          <xdr:colOff>200025</xdr:colOff>
          <xdr:row>30</xdr:row>
          <xdr:rowOff>9525</xdr:rowOff>
        </xdr:to>
        <xdr:sp macro="" textlink="">
          <xdr:nvSpPr>
            <xdr:cNvPr id="39018" name="Check Box 106" hidden="1">
              <a:extLst>
                <a:ext uri="{63B3BB69-23CF-44E3-9099-C40C66FF867C}">
                  <a14:compatExt spid="_x0000_s39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180975</xdr:rowOff>
        </xdr:from>
        <xdr:to>
          <xdr:col>2</xdr:col>
          <xdr:colOff>200025</xdr:colOff>
          <xdr:row>29</xdr:row>
          <xdr:rowOff>9525</xdr:rowOff>
        </xdr:to>
        <xdr:sp macro="" textlink="">
          <xdr:nvSpPr>
            <xdr:cNvPr id="39019" name="Check Box 107" hidden="1">
              <a:extLst>
                <a:ext uri="{63B3BB69-23CF-44E3-9099-C40C66FF867C}">
                  <a14:compatExt spid="_x0000_s39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180975</xdr:rowOff>
        </xdr:from>
        <xdr:to>
          <xdr:col>2</xdr:col>
          <xdr:colOff>200025</xdr:colOff>
          <xdr:row>28</xdr:row>
          <xdr:rowOff>9525</xdr:rowOff>
        </xdr:to>
        <xdr:sp macro="" textlink="">
          <xdr:nvSpPr>
            <xdr:cNvPr id="39020" name="Check Box 108" hidden="1">
              <a:extLst>
                <a:ext uri="{63B3BB69-23CF-44E3-9099-C40C66FF867C}">
                  <a14:compatExt spid="_x0000_s39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200025</xdr:colOff>
          <xdr:row>27</xdr:row>
          <xdr:rowOff>9525</xdr:rowOff>
        </xdr:to>
        <xdr:sp macro="" textlink="">
          <xdr:nvSpPr>
            <xdr:cNvPr id="39021" name="Check Box 109" hidden="1">
              <a:extLst>
                <a:ext uri="{63B3BB69-23CF-44E3-9099-C40C66FF867C}">
                  <a14:compatExt spid="_x0000_s39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180975</xdr:rowOff>
        </xdr:from>
        <xdr:to>
          <xdr:col>2</xdr:col>
          <xdr:colOff>200025</xdr:colOff>
          <xdr:row>26</xdr:row>
          <xdr:rowOff>9525</xdr:rowOff>
        </xdr:to>
        <xdr:sp macro="" textlink="">
          <xdr:nvSpPr>
            <xdr:cNvPr id="39022" name="Check Box 110" hidden="1">
              <a:extLst>
                <a:ext uri="{63B3BB69-23CF-44E3-9099-C40C66FF867C}">
                  <a14:compatExt spid="_x0000_s39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180975</xdr:rowOff>
        </xdr:from>
        <xdr:to>
          <xdr:col>2</xdr:col>
          <xdr:colOff>200025</xdr:colOff>
          <xdr:row>25</xdr:row>
          <xdr:rowOff>9525</xdr:rowOff>
        </xdr:to>
        <xdr:sp macro="" textlink="">
          <xdr:nvSpPr>
            <xdr:cNvPr id="39023" name="Check Box 111" hidden="1">
              <a:extLst>
                <a:ext uri="{63B3BB69-23CF-44E3-9099-C40C66FF867C}">
                  <a14:compatExt spid="_x0000_s39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180975</xdr:rowOff>
        </xdr:from>
        <xdr:to>
          <xdr:col>2</xdr:col>
          <xdr:colOff>200025</xdr:colOff>
          <xdr:row>24</xdr:row>
          <xdr:rowOff>9525</xdr:rowOff>
        </xdr:to>
        <xdr:sp macro="" textlink="">
          <xdr:nvSpPr>
            <xdr:cNvPr id="39024" name="Check Box 112" hidden="1">
              <a:extLst>
                <a:ext uri="{63B3BB69-23CF-44E3-9099-C40C66FF867C}">
                  <a14:compatExt spid="_x0000_s39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180975</xdr:rowOff>
        </xdr:from>
        <xdr:to>
          <xdr:col>2</xdr:col>
          <xdr:colOff>200025</xdr:colOff>
          <xdr:row>23</xdr:row>
          <xdr:rowOff>9525</xdr:rowOff>
        </xdr:to>
        <xdr:sp macro="" textlink="">
          <xdr:nvSpPr>
            <xdr:cNvPr id="39025" name="Check Box 113" hidden="1">
              <a:extLst>
                <a:ext uri="{63B3BB69-23CF-44E3-9099-C40C66FF867C}">
                  <a14:compatExt spid="_x0000_s39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180975</xdr:rowOff>
        </xdr:from>
        <xdr:to>
          <xdr:col>2</xdr:col>
          <xdr:colOff>200025</xdr:colOff>
          <xdr:row>22</xdr:row>
          <xdr:rowOff>9525</xdr:rowOff>
        </xdr:to>
        <xdr:sp macro="" textlink="">
          <xdr:nvSpPr>
            <xdr:cNvPr id="39026" name="Check Box 114" hidden="1">
              <a:extLst>
                <a:ext uri="{63B3BB69-23CF-44E3-9099-C40C66FF867C}">
                  <a14:compatExt spid="_x0000_s39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180975</xdr:rowOff>
        </xdr:from>
        <xdr:to>
          <xdr:col>2</xdr:col>
          <xdr:colOff>200025</xdr:colOff>
          <xdr:row>21</xdr:row>
          <xdr:rowOff>9525</xdr:rowOff>
        </xdr:to>
        <xdr:sp macro="" textlink="">
          <xdr:nvSpPr>
            <xdr:cNvPr id="39027" name="Check Box 115" hidden="1">
              <a:extLst>
                <a:ext uri="{63B3BB69-23CF-44E3-9099-C40C66FF867C}">
                  <a14:compatExt spid="_x0000_s39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180975</xdr:rowOff>
        </xdr:from>
        <xdr:to>
          <xdr:col>2</xdr:col>
          <xdr:colOff>200025</xdr:colOff>
          <xdr:row>20</xdr:row>
          <xdr:rowOff>9525</xdr:rowOff>
        </xdr:to>
        <xdr:sp macro="" textlink="">
          <xdr:nvSpPr>
            <xdr:cNvPr id="39028" name="Check Box 116" hidden="1">
              <a:extLst>
                <a:ext uri="{63B3BB69-23CF-44E3-9099-C40C66FF867C}">
                  <a14:compatExt spid="_x0000_s39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180975</xdr:rowOff>
        </xdr:from>
        <xdr:to>
          <xdr:col>2</xdr:col>
          <xdr:colOff>200025</xdr:colOff>
          <xdr:row>19</xdr:row>
          <xdr:rowOff>9525</xdr:rowOff>
        </xdr:to>
        <xdr:sp macro="" textlink="">
          <xdr:nvSpPr>
            <xdr:cNvPr id="39029" name="Check Box 117" hidden="1">
              <a:extLst>
                <a:ext uri="{63B3BB69-23CF-44E3-9099-C40C66FF867C}">
                  <a14:compatExt spid="_x0000_s39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180975</xdr:rowOff>
        </xdr:from>
        <xdr:to>
          <xdr:col>2</xdr:col>
          <xdr:colOff>200025</xdr:colOff>
          <xdr:row>18</xdr:row>
          <xdr:rowOff>9525</xdr:rowOff>
        </xdr:to>
        <xdr:sp macro="" textlink="">
          <xdr:nvSpPr>
            <xdr:cNvPr id="39030" name="Check Box 118" hidden="1">
              <a:extLst>
                <a:ext uri="{63B3BB69-23CF-44E3-9099-C40C66FF867C}">
                  <a14:compatExt spid="_x0000_s39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180975</xdr:rowOff>
        </xdr:from>
        <xdr:to>
          <xdr:col>2</xdr:col>
          <xdr:colOff>200025</xdr:colOff>
          <xdr:row>17</xdr:row>
          <xdr:rowOff>9525</xdr:rowOff>
        </xdr:to>
        <xdr:sp macro="" textlink="">
          <xdr:nvSpPr>
            <xdr:cNvPr id="39031" name="Check Box 119" hidden="1">
              <a:extLst>
                <a:ext uri="{63B3BB69-23CF-44E3-9099-C40C66FF867C}">
                  <a14:compatExt spid="_x0000_s39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180975</xdr:rowOff>
        </xdr:from>
        <xdr:to>
          <xdr:col>2</xdr:col>
          <xdr:colOff>200025</xdr:colOff>
          <xdr:row>16</xdr:row>
          <xdr:rowOff>9525</xdr:rowOff>
        </xdr:to>
        <xdr:sp macro="" textlink="">
          <xdr:nvSpPr>
            <xdr:cNvPr id="39032" name="Check Box 120" hidden="1">
              <a:extLst>
                <a:ext uri="{63B3BB69-23CF-44E3-9099-C40C66FF867C}">
                  <a14:compatExt spid="_x0000_s39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180975</xdr:rowOff>
        </xdr:from>
        <xdr:to>
          <xdr:col>2</xdr:col>
          <xdr:colOff>200025</xdr:colOff>
          <xdr:row>15</xdr:row>
          <xdr:rowOff>9525</xdr:rowOff>
        </xdr:to>
        <xdr:sp macro="" textlink="">
          <xdr:nvSpPr>
            <xdr:cNvPr id="39033" name="Check Box 121" hidden="1">
              <a:extLst>
                <a:ext uri="{63B3BB69-23CF-44E3-9099-C40C66FF867C}">
                  <a14:compatExt spid="_x0000_s39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180975</xdr:rowOff>
        </xdr:from>
        <xdr:to>
          <xdr:col>2</xdr:col>
          <xdr:colOff>200025</xdr:colOff>
          <xdr:row>14</xdr:row>
          <xdr:rowOff>9525</xdr:rowOff>
        </xdr:to>
        <xdr:sp macro="" textlink="">
          <xdr:nvSpPr>
            <xdr:cNvPr id="39034" name="Check Box 122" hidden="1">
              <a:extLst>
                <a:ext uri="{63B3BB69-23CF-44E3-9099-C40C66FF867C}">
                  <a14:compatExt spid="_x0000_s39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180975</xdr:rowOff>
        </xdr:from>
        <xdr:to>
          <xdr:col>2</xdr:col>
          <xdr:colOff>200025</xdr:colOff>
          <xdr:row>13</xdr:row>
          <xdr:rowOff>9525</xdr:rowOff>
        </xdr:to>
        <xdr:sp macro="" textlink="">
          <xdr:nvSpPr>
            <xdr:cNvPr id="39035" name="Check Box 123" hidden="1">
              <a:extLst>
                <a:ext uri="{63B3BB69-23CF-44E3-9099-C40C66FF867C}">
                  <a14:compatExt spid="_x0000_s39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180975</xdr:rowOff>
        </xdr:from>
        <xdr:to>
          <xdr:col>2</xdr:col>
          <xdr:colOff>200025</xdr:colOff>
          <xdr:row>12</xdr:row>
          <xdr:rowOff>9525</xdr:rowOff>
        </xdr:to>
        <xdr:sp macro="" textlink="">
          <xdr:nvSpPr>
            <xdr:cNvPr id="39036" name="Check Box 124" hidden="1">
              <a:extLst>
                <a:ext uri="{63B3BB69-23CF-44E3-9099-C40C66FF867C}">
                  <a14:compatExt spid="_x0000_s39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180975</xdr:rowOff>
        </xdr:from>
        <xdr:to>
          <xdr:col>2</xdr:col>
          <xdr:colOff>200025</xdr:colOff>
          <xdr:row>11</xdr:row>
          <xdr:rowOff>9525</xdr:rowOff>
        </xdr:to>
        <xdr:sp macro="" textlink="">
          <xdr:nvSpPr>
            <xdr:cNvPr id="39037" name="Check Box 125" hidden="1">
              <a:extLst>
                <a:ext uri="{63B3BB69-23CF-44E3-9099-C40C66FF867C}">
                  <a14:compatExt spid="_x0000_s39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2</xdr:col>
          <xdr:colOff>200025</xdr:colOff>
          <xdr:row>10</xdr:row>
          <xdr:rowOff>9525</xdr:rowOff>
        </xdr:to>
        <xdr:sp macro="" textlink="">
          <xdr:nvSpPr>
            <xdr:cNvPr id="39038" name="Check Box 126" hidden="1">
              <a:extLst>
                <a:ext uri="{63B3BB69-23CF-44E3-9099-C40C66FF867C}">
                  <a14:compatExt spid="_x0000_s39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2</xdr:col>
          <xdr:colOff>200025</xdr:colOff>
          <xdr:row>9</xdr:row>
          <xdr:rowOff>9525</xdr:rowOff>
        </xdr:to>
        <xdr:sp macro="" textlink="">
          <xdr:nvSpPr>
            <xdr:cNvPr id="39039" name="Check Box 127" hidden="1">
              <a:extLst>
                <a:ext uri="{63B3BB69-23CF-44E3-9099-C40C66FF867C}">
                  <a14:compatExt spid="_x0000_s39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200025</xdr:colOff>
          <xdr:row>8</xdr:row>
          <xdr:rowOff>9525</xdr:rowOff>
        </xdr:to>
        <xdr:sp macro="" textlink="">
          <xdr:nvSpPr>
            <xdr:cNvPr id="39040" name="Check Box 128" hidden="1">
              <a:extLst>
                <a:ext uri="{63B3BB69-23CF-44E3-9099-C40C66FF867C}">
                  <a14:compatExt spid="_x0000_s39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180975</xdr:rowOff>
        </xdr:from>
        <xdr:to>
          <xdr:col>2</xdr:col>
          <xdr:colOff>200025</xdr:colOff>
          <xdr:row>7</xdr:row>
          <xdr:rowOff>9525</xdr:rowOff>
        </xdr:to>
        <xdr:sp macro="" textlink="">
          <xdr:nvSpPr>
            <xdr:cNvPr id="39041" name="Check Box 129" hidden="1">
              <a:extLst>
                <a:ext uri="{63B3BB69-23CF-44E3-9099-C40C66FF867C}">
                  <a14:compatExt spid="_x0000_s39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180975</xdr:rowOff>
        </xdr:from>
        <xdr:to>
          <xdr:col>2</xdr:col>
          <xdr:colOff>200025</xdr:colOff>
          <xdr:row>6</xdr:row>
          <xdr:rowOff>9525</xdr:rowOff>
        </xdr:to>
        <xdr:sp macro="" textlink="">
          <xdr:nvSpPr>
            <xdr:cNvPr id="39042" name="Check Box 130" hidden="1">
              <a:extLst>
                <a:ext uri="{63B3BB69-23CF-44E3-9099-C40C66FF867C}">
                  <a14:compatExt spid="_x0000_s39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200025</xdr:colOff>
          <xdr:row>5</xdr:row>
          <xdr:rowOff>9525</xdr:rowOff>
        </xdr:to>
        <xdr:sp macro="" textlink="">
          <xdr:nvSpPr>
            <xdr:cNvPr id="39043" name="Check Box 131" hidden="1">
              <a:extLst>
                <a:ext uri="{63B3BB69-23CF-44E3-9099-C40C66FF867C}">
                  <a14:compatExt spid="_x0000_s39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180975</xdr:rowOff>
        </xdr:from>
        <xdr:to>
          <xdr:col>2</xdr:col>
          <xdr:colOff>209550</xdr:colOff>
          <xdr:row>4</xdr:row>
          <xdr:rowOff>9525</xdr:rowOff>
        </xdr:to>
        <xdr:sp macro="" textlink="">
          <xdr:nvSpPr>
            <xdr:cNvPr id="39044" name="Check Box 132" hidden="1">
              <a:extLst>
                <a:ext uri="{63B3BB69-23CF-44E3-9099-C40C66FF867C}">
                  <a14:compatExt spid="_x0000_s39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180976</xdr:colOff>
      <xdr:row>37</xdr:row>
      <xdr:rowOff>104775</xdr:rowOff>
    </xdr:from>
    <xdr:to>
      <xdr:col>4</xdr:col>
      <xdr:colOff>1524001</xdr:colOff>
      <xdr:row>40</xdr:row>
      <xdr:rowOff>28575</xdr:rowOff>
    </xdr:to>
    <xdr:sp macro="" textlink="">
      <xdr:nvSpPr>
        <xdr:cNvPr id="134" name="Скругленный прямоугольник 133">
          <a:hlinkClick xmlns:r="http://schemas.openxmlformats.org/officeDocument/2006/relationships" r:id="rId1"/>
        </xdr:cNvPr>
        <xdr:cNvSpPr/>
      </xdr:nvSpPr>
      <xdr:spPr>
        <a:xfrm>
          <a:off x="542926" y="7734300"/>
          <a:ext cx="1638300" cy="542925"/>
        </a:xfrm>
        <a:prstGeom prst="round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/>
            <a:t>РАСПЕЧАТАТЬ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34</xdr:row>
          <xdr:rowOff>180975</xdr:rowOff>
        </xdr:from>
        <xdr:to>
          <xdr:col>38</xdr:col>
          <xdr:colOff>209550</xdr:colOff>
          <xdr:row>36</xdr:row>
          <xdr:rowOff>9525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33</xdr:row>
          <xdr:rowOff>180975</xdr:rowOff>
        </xdr:from>
        <xdr:to>
          <xdr:col>38</xdr:col>
          <xdr:colOff>209550</xdr:colOff>
          <xdr:row>35</xdr:row>
          <xdr:rowOff>9525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32</xdr:row>
          <xdr:rowOff>180975</xdr:rowOff>
        </xdr:from>
        <xdr:to>
          <xdr:col>38</xdr:col>
          <xdr:colOff>209550</xdr:colOff>
          <xdr:row>34</xdr:row>
          <xdr:rowOff>9525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31</xdr:row>
          <xdr:rowOff>180975</xdr:rowOff>
        </xdr:from>
        <xdr:to>
          <xdr:col>38</xdr:col>
          <xdr:colOff>209550</xdr:colOff>
          <xdr:row>33</xdr:row>
          <xdr:rowOff>9525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30</xdr:row>
          <xdr:rowOff>180975</xdr:rowOff>
        </xdr:from>
        <xdr:to>
          <xdr:col>38</xdr:col>
          <xdr:colOff>209550</xdr:colOff>
          <xdr:row>32</xdr:row>
          <xdr:rowOff>9525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29</xdr:row>
          <xdr:rowOff>180975</xdr:rowOff>
        </xdr:from>
        <xdr:to>
          <xdr:col>38</xdr:col>
          <xdr:colOff>209550</xdr:colOff>
          <xdr:row>31</xdr:row>
          <xdr:rowOff>9525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28</xdr:row>
          <xdr:rowOff>180975</xdr:rowOff>
        </xdr:from>
        <xdr:to>
          <xdr:col>38</xdr:col>
          <xdr:colOff>209550</xdr:colOff>
          <xdr:row>30</xdr:row>
          <xdr:rowOff>9525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27</xdr:row>
          <xdr:rowOff>180975</xdr:rowOff>
        </xdr:from>
        <xdr:to>
          <xdr:col>38</xdr:col>
          <xdr:colOff>209550</xdr:colOff>
          <xdr:row>29</xdr:row>
          <xdr:rowOff>9525</xdr:rowOff>
        </xdr:to>
        <xdr:sp macro="" textlink="">
          <xdr:nvSpPr>
            <xdr:cNvPr id="36872" name="Check Box 8" hidden="1">
              <a:extLst>
                <a:ext uri="{63B3BB69-23CF-44E3-9099-C40C66FF867C}">
                  <a14:compatExt spid="_x0000_s36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26</xdr:row>
          <xdr:rowOff>180975</xdr:rowOff>
        </xdr:from>
        <xdr:to>
          <xdr:col>38</xdr:col>
          <xdr:colOff>209550</xdr:colOff>
          <xdr:row>28</xdr:row>
          <xdr:rowOff>9525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25</xdr:row>
          <xdr:rowOff>180975</xdr:rowOff>
        </xdr:from>
        <xdr:to>
          <xdr:col>38</xdr:col>
          <xdr:colOff>209550</xdr:colOff>
          <xdr:row>27</xdr:row>
          <xdr:rowOff>9525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24</xdr:row>
          <xdr:rowOff>180975</xdr:rowOff>
        </xdr:from>
        <xdr:to>
          <xdr:col>38</xdr:col>
          <xdr:colOff>209550</xdr:colOff>
          <xdr:row>26</xdr:row>
          <xdr:rowOff>9525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23</xdr:row>
          <xdr:rowOff>180975</xdr:rowOff>
        </xdr:from>
        <xdr:to>
          <xdr:col>38</xdr:col>
          <xdr:colOff>209550</xdr:colOff>
          <xdr:row>25</xdr:row>
          <xdr:rowOff>9525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22</xdr:row>
          <xdr:rowOff>180975</xdr:rowOff>
        </xdr:from>
        <xdr:to>
          <xdr:col>38</xdr:col>
          <xdr:colOff>209550</xdr:colOff>
          <xdr:row>24</xdr:row>
          <xdr:rowOff>9525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21</xdr:row>
          <xdr:rowOff>180975</xdr:rowOff>
        </xdr:from>
        <xdr:to>
          <xdr:col>38</xdr:col>
          <xdr:colOff>209550</xdr:colOff>
          <xdr:row>23</xdr:row>
          <xdr:rowOff>9525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20</xdr:row>
          <xdr:rowOff>180975</xdr:rowOff>
        </xdr:from>
        <xdr:to>
          <xdr:col>38</xdr:col>
          <xdr:colOff>209550</xdr:colOff>
          <xdr:row>22</xdr:row>
          <xdr:rowOff>9525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19</xdr:row>
          <xdr:rowOff>180975</xdr:rowOff>
        </xdr:from>
        <xdr:to>
          <xdr:col>38</xdr:col>
          <xdr:colOff>209550</xdr:colOff>
          <xdr:row>21</xdr:row>
          <xdr:rowOff>9525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18</xdr:row>
          <xdr:rowOff>180975</xdr:rowOff>
        </xdr:from>
        <xdr:to>
          <xdr:col>38</xdr:col>
          <xdr:colOff>209550</xdr:colOff>
          <xdr:row>20</xdr:row>
          <xdr:rowOff>9525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17</xdr:row>
          <xdr:rowOff>180975</xdr:rowOff>
        </xdr:from>
        <xdr:to>
          <xdr:col>38</xdr:col>
          <xdr:colOff>209550</xdr:colOff>
          <xdr:row>19</xdr:row>
          <xdr:rowOff>9525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16</xdr:row>
          <xdr:rowOff>180975</xdr:rowOff>
        </xdr:from>
        <xdr:to>
          <xdr:col>38</xdr:col>
          <xdr:colOff>209550</xdr:colOff>
          <xdr:row>18</xdr:row>
          <xdr:rowOff>9525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15</xdr:row>
          <xdr:rowOff>180975</xdr:rowOff>
        </xdr:from>
        <xdr:to>
          <xdr:col>38</xdr:col>
          <xdr:colOff>209550</xdr:colOff>
          <xdr:row>17</xdr:row>
          <xdr:rowOff>9525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14</xdr:row>
          <xdr:rowOff>180975</xdr:rowOff>
        </xdr:from>
        <xdr:to>
          <xdr:col>38</xdr:col>
          <xdr:colOff>209550</xdr:colOff>
          <xdr:row>16</xdr:row>
          <xdr:rowOff>9525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13</xdr:row>
          <xdr:rowOff>180975</xdr:rowOff>
        </xdr:from>
        <xdr:to>
          <xdr:col>38</xdr:col>
          <xdr:colOff>209550</xdr:colOff>
          <xdr:row>15</xdr:row>
          <xdr:rowOff>9525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12</xdr:row>
          <xdr:rowOff>180975</xdr:rowOff>
        </xdr:from>
        <xdr:to>
          <xdr:col>38</xdr:col>
          <xdr:colOff>209550</xdr:colOff>
          <xdr:row>14</xdr:row>
          <xdr:rowOff>9525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11</xdr:row>
          <xdr:rowOff>180975</xdr:rowOff>
        </xdr:from>
        <xdr:to>
          <xdr:col>38</xdr:col>
          <xdr:colOff>209550</xdr:colOff>
          <xdr:row>13</xdr:row>
          <xdr:rowOff>9525</xdr:rowOff>
        </xdr:to>
        <xdr:sp macro="" textlink="">
          <xdr:nvSpPr>
            <xdr:cNvPr id="36888" name="Check Box 24" hidden="1">
              <a:extLst>
                <a:ext uri="{63B3BB69-23CF-44E3-9099-C40C66FF867C}">
                  <a14:compatExt spid="_x0000_s36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10</xdr:row>
          <xdr:rowOff>180975</xdr:rowOff>
        </xdr:from>
        <xdr:to>
          <xdr:col>38</xdr:col>
          <xdr:colOff>209550</xdr:colOff>
          <xdr:row>12</xdr:row>
          <xdr:rowOff>9525</xdr:rowOff>
        </xdr:to>
        <xdr:sp macro="" textlink="">
          <xdr:nvSpPr>
            <xdr:cNvPr id="36889" name="Check Box 25" hidden="1">
              <a:extLst>
                <a:ext uri="{63B3BB69-23CF-44E3-9099-C40C66FF867C}">
                  <a14:compatExt spid="_x0000_s36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9</xdr:row>
          <xdr:rowOff>180975</xdr:rowOff>
        </xdr:from>
        <xdr:to>
          <xdr:col>38</xdr:col>
          <xdr:colOff>209550</xdr:colOff>
          <xdr:row>11</xdr:row>
          <xdr:rowOff>9525</xdr:rowOff>
        </xdr:to>
        <xdr:sp macro="" textlink="">
          <xdr:nvSpPr>
            <xdr:cNvPr id="36890" name="Check Box 26" hidden="1">
              <a:extLst>
                <a:ext uri="{63B3BB69-23CF-44E3-9099-C40C66FF867C}">
                  <a14:compatExt spid="_x0000_s36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8</xdr:row>
          <xdr:rowOff>180975</xdr:rowOff>
        </xdr:from>
        <xdr:to>
          <xdr:col>38</xdr:col>
          <xdr:colOff>209550</xdr:colOff>
          <xdr:row>10</xdr:row>
          <xdr:rowOff>9525</xdr:rowOff>
        </xdr:to>
        <xdr:sp macro="" textlink="">
          <xdr:nvSpPr>
            <xdr:cNvPr id="36891" name="Check Box 27" hidden="1">
              <a:extLst>
                <a:ext uri="{63B3BB69-23CF-44E3-9099-C40C66FF867C}">
                  <a14:compatExt spid="_x0000_s36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7</xdr:row>
          <xdr:rowOff>180975</xdr:rowOff>
        </xdr:from>
        <xdr:to>
          <xdr:col>38</xdr:col>
          <xdr:colOff>209550</xdr:colOff>
          <xdr:row>9</xdr:row>
          <xdr:rowOff>9525</xdr:rowOff>
        </xdr:to>
        <xdr:sp macro="" textlink="">
          <xdr:nvSpPr>
            <xdr:cNvPr id="36892" name="Check Box 28" hidden="1">
              <a:extLst>
                <a:ext uri="{63B3BB69-23CF-44E3-9099-C40C66FF867C}">
                  <a14:compatExt spid="_x0000_s36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6</xdr:row>
          <xdr:rowOff>180975</xdr:rowOff>
        </xdr:from>
        <xdr:to>
          <xdr:col>38</xdr:col>
          <xdr:colOff>209550</xdr:colOff>
          <xdr:row>8</xdr:row>
          <xdr:rowOff>9525</xdr:rowOff>
        </xdr:to>
        <xdr:sp macro="" textlink="">
          <xdr:nvSpPr>
            <xdr:cNvPr id="36893" name="Check Box 29" hidden="1">
              <a:extLst>
                <a:ext uri="{63B3BB69-23CF-44E3-9099-C40C66FF867C}">
                  <a14:compatExt spid="_x0000_s36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5</xdr:row>
          <xdr:rowOff>180975</xdr:rowOff>
        </xdr:from>
        <xdr:to>
          <xdr:col>38</xdr:col>
          <xdr:colOff>209550</xdr:colOff>
          <xdr:row>7</xdr:row>
          <xdr:rowOff>9525</xdr:rowOff>
        </xdr:to>
        <xdr:sp macro="" textlink="">
          <xdr:nvSpPr>
            <xdr:cNvPr id="36894" name="Check Box 30" hidden="1">
              <a:extLst>
                <a:ext uri="{63B3BB69-23CF-44E3-9099-C40C66FF867C}">
                  <a14:compatExt spid="_x0000_s36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4</xdr:row>
          <xdr:rowOff>180975</xdr:rowOff>
        </xdr:from>
        <xdr:to>
          <xdr:col>38</xdr:col>
          <xdr:colOff>209550</xdr:colOff>
          <xdr:row>6</xdr:row>
          <xdr:rowOff>9525</xdr:rowOff>
        </xdr:to>
        <xdr:sp macro="" textlink="">
          <xdr:nvSpPr>
            <xdr:cNvPr id="36895" name="Check Box 31" hidden="1">
              <a:extLst>
                <a:ext uri="{63B3BB69-23CF-44E3-9099-C40C66FF867C}">
                  <a14:compatExt spid="_x0000_s36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3</xdr:row>
          <xdr:rowOff>180975</xdr:rowOff>
        </xdr:from>
        <xdr:to>
          <xdr:col>38</xdr:col>
          <xdr:colOff>209550</xdr:colOff>
          <xdr:row>5</xdr:row>
          <xdr:rowOff>9525</xdr:rowOff>
        </xdr:to>
        <xdr:sp macro="" textlink="">
          <xdr:nvSpPr>
            <xdr:cNvPr id="36896" name="Check Box 32" hidden="1">
              <a:extLst>
                <a:ext uri="{63B3BB69-23CF-44E3-9099-C40C66FF867C}">
                  <a14:compatExt spid="_x0000_s36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2</xdr:row>
          <xdr:rowOff>180975</xdr:rowOff>
        </xdr:from>
        <xdr:to>
          <xdr:col>38</xdr:col>
          <xdr:colOff>209550</xdr:colOff>
          <xdr:row>4</xdr:row>
          <xdr:rowOff>9525</xdr:rowOff>
        </xdr:to>
        <xdr:sp macro="" textlink="">
          <xdr:nvSpPr>
            <xdr:cNvPr id="36897" name="Check Box 33" hidden="1">
              <a:extLst>
                <a:ext uri="{63B3BB69-23CF-44E3-9099-C40C66FF867C}">
                  <a14:compatExt spid="_x0000_s36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34</xdr:row>
          <xdr:rowOff>180975</xdr:rowOff>
        </xdr:from>
        <xdr:to>
          <xdr:col>41</xdr:col>
          <xdr:colOff>209550</xdr:colOff>
          <xdr:row>36</xdr:row>
          <xdr:rowOff>9525</xdr:rowOff>
        </xdr:to>
        <xdr:sp macro="" textlink="">
          <xdr:nvSpPr>
            <xdr:cNvPr id="36898" name="Check Box 34" hidden="1">
              <a:extLst>
                <a:ext uri="{63B3BB69-23CF-44E3-9099-C40C66FF867C}">
                  <a14:compatExt spid="_x0000_s36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33</xdr:row>
          <xdr:rowOff>180975</xdr:rowOff>
        </xdr:from>
        <xdr:to>
          <xdr:col>41</xdr:col>
          <xdr:colOff>209550</xdr:colOff>
          <xdr:row>35</xdr:row>
          <xdr:rowOff>9525</xdr:rowOff>
        </xdr:to>
        <xdr:sp macro="" textlink="">
          <xdr:nvSpPr>
            <xdr:cNvPr id="36899" name="Check Box 35" hidden="1">
              <a:extLst>
                <a:ext uri="{63B3BB69-23CF-44E3-9099-C40C66FF867C}">
                  <a14:compatExt spid="_x0000_s36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32</xdr:row>
          <xdr:rowOff>180975</xdr:rowOff>
        </xdr:from>
        <xdr:to>
          <xdr:col>41</xdr:col>
          <xdr:colOff>209550</xdr:colOff>
          <xdr:row>34</xdr:row>
          <xdr:rowOff>9525</xdr:rowOff>
        </xdr:to>
        <xdr:sp macro="" textlink="">
          <xdr:nvSpPr>
            <xdr:cNvPr id="36900" name="Check Box 36" hidden="1">
              <a:extLst>
                <a:ext uri="{63B3BB69-23CF-44E3-9099-C40C66FF867C}">
                  <a14:compatExt spid="_x0000_s36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31</xdr:row>
          <xdr:rowOff>180975</xdr:rowOff>
        </xdr:from>
        <xdr:to>
          <xdr:col>41</xdr:col>
          <xdr:colOff>209550</xdr:colOff>
          <xdr:row>33</xdr:row>
          <xdr:rowOff>9525</xdr:rowOff>
        </xdr:to>
        <xdr:sp macro="" textlink="">
          <xdr:nvSpPr>
            <xdr:cNvPr id="36901" name="Check Box 37" hidden="1">
              <a:extLst>
                <a:ext uri="{63B3BB69-23CF-44E3-9099-C40C66FF867C}">
                  <a14:compatExt spid="_x0000_s36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30</xdr:row>
          <xdr:rowOff>180975</xdr:rowOff>
        </xdr:from>
        <xdr:to>
          <xdr:col>41</xdr:col>
          <xdr:colOff>209550</xdr:colOff>
          <xdr:row>32</xdr:row>
          <xdr:rowOff>9525</xdr:rowOff>
        </xdr:to>
        <xdr:sp macro="" textlink="">
          <xdr:nvSpPr>
            <xdr:cNvPr id="36902" name="Check Box 38" hidden="1">
              <a:extLst>
                <a:ext uri="{63B3BB69-23CF-44E3-9099-C40C66FF867C}">
                  <a14:compatExt spid="_x0000_s36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29</xdr:row>
          <xdr:rowOff>180975</xdr:rowOff>
        </xdr:from>
        <xdr:to>
          <xdr:col>41</xdr:col>
          <xdr:colOff>209550</xdr:colOff>
          <xdr:row>31</xdr:row>
          <xdr:rowOff>9525</xdr:rowOff>
        </xdr:to>
        <xdr:sp macro="" textlink="">
          <xdr:nvSpPr>
            <xdr:cNvPr id="36903" name="Check Box 39" hidden="1">
              <a:extLst>
                <a:ext uri="{63B3BB69-23CF-44E3-9099-C40C66FF867C}">
                  <a14:compatExt spid="_x0000_s36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28</xdr:row>
          <xdr:rowOff>180975</xdr:rowOff>
        </xdr:from>
        <xdr:to>
          <xdr:col>41</xdr:col>
          <xdr:colOff>209550</xdr:colOff>
          <xdr:row>30</xdr:row>
          <xdr:rowOff>9525</xdr:rowOff>
        </xdr:to>
        <xdr:sp macro="" textlink="">
          <xdr:nvSpPr>
            <xdr:cNvPr id="36904" name="Check Box 40" hidden="1">
              <a:extLst>
                <a:ext uri="{63B3BB69-23CF-44E3-9099-C40C66FF867C}">
                  <a14:compatExt spid="_x0000_s36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27</xdr:row>
          <xdr:rowOff>180975</xdr:rowOff>
        </xdr:from>
        <xdr:to>
          <xdr:col>41</xdr:col>
          <xdr:colOff>209550</xdr:colOff>
          <xdr:row>29</xdr:row>
          <xdr:rowOff>9525</xdr:rowOff>
        </xdr:to>
        <xdr:sp macro="" textlink="">
          <xdr:nvSpPr>
            <xdr:cNvPr id="36905" name="Check Box 41" hidden="1">
              <a:extLst>
                <a:ext uri="{63B3BB69-23CF-44E3-9099-C40C66FF867C}">
                  <a14:compatExt spid="_x0000_s36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26</xdr:row>
          <xdr:rowOff>180975</xdr:rowOff>
        </xdr:from>
        <xdr:to>
          <xdr:col>41</xdr:col>
          <xdr:colOff>209550</xdr:colOff>
          <xdr:row>28</xdr:row>
          <xdr:rowOff>9525</xdr:rowOff>
        </xdr:to>
        <xdr:sp macro="" textlink="">
          <xdr:nvSpPr>
            <xdr:cNvPr id="36906" name="Check Box 42" hidden="1">
              <a:extLst>
                <a:ext uri="{63B3BB69-23CF-44E3-9099-C40C66FF867C}">
                  <a14:compatExt spid="_x0000_s36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25</xdr:row>
          <xdr:rowOff>180975</xdr:rowOff>
        </xdr:from>
        <xdr:to>
          <xdr:col>41</xdr:col>
          <xdr:colOff>209550</xdr:colOff>
          <xdr:row>27</xdr:row>
          <xdr:rowOff>9525</xdr:rowOff>
        </xdr:to>
        <xdr:sp macro="" textlink="">
          <xdr:nvSpPr>
            <xdr:cNvPr id="36907" name="Check Box 43" hidden="1">
              <a:extLst>
                <a:ext uri="{63B3BB69-23CF-44E3-9099-C40C66FF867C}">
                  <a14:compatExt spid="_x0000_s36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24</xdr:row>
          <xdr:rowOff>180975</xdr:rowOff>
        </xdr:from>
        <xdr:to>
          <xdr:col>41</xdr:col>
          <xdr:colOff>209550</xdr:colOff>
          <xdr:row>26</xdr:row>
          <xdr:rowOff>9525</xdr:rowOff>
        </xdr:to>
        <xdr:sp macro="" textlink="">
          <xdr:nvSpPr>
            <xdr:cNvPr id="36908" name="Check Box 44" hidden="1">
              <a:extLst>
                <a:ext uri="{63B3BB69-23CF-44E3-9099-C40C66FF867C}">
                  <a14:compatExt spid="_x0000_s36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23</xdr:row>
          <xdr:rowOff>180975</xdr:rowOff>
        </xdr:from>
        <xdr:to>
          <xdr:col>41</xdr:col>
          <xdr:colOff>209550</xdr:colOff>
          <xdr:row>25</xdr:row>
          <xdr:rowOff>9525</xdr:rowOff>
        </xdr:to>
        <xdr:sp macro="" textlink="">
          <xdr:nvSpPr>
            <xdr:cNvPr id="36909" name="Check Box 45" hidden="1">
              <a:extLst>
                <a:ext uri="{63B3BB69-23CF-44E3-9099-C40C66FF867C}">
                  <a14:compatExt spid="_x0000_s36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22</xdr:row>
          <xdr:rowOff>180975</xdr:rowOff>
        </xdr:from>
        <xdr:to>
          <xdr:col>41</xdr:col>
          <xdr:colOff>209550</xdr:colOff>
          <xdr:row>24</xdr:row>
          <xdr:rowOff>9525</xdr:rowOff>
        </xdr:to>
        <xdr:sp macro="" textlink="">
          <xdr:nvSpPr>
            <xdr:cNvPr id="36910" name="Check Box 46" hidden="1">
              <a:extLst>
                <a:ext uri="{63B3BB69-23CF-44E3-9099-C40C66FF867C}">
                  <a14:compatExt spid="_x0000_s36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21</xdr:row>
          <xdr:rowOff>180975</xdr:rowOff>
        </xdr:from>
        <xdr:to>
          <xdr:col>41</xdr:col>
          <xdr:colOff>209550</xdr:colOff>
          <xdr:row>23</xdr:row>
          <xdr:rowOff>9525</xdr:rowOff>
        </xdr:to>
        <xdr:sp macro="" textlink="">
          <xdr:nvSpPr>
            <xdr:cNvPr id="36911" name="Check Box 47" hidden="1">
              <a:extLst>
                <a:ext uri="{63B3BB69-23CF-44E3-9099-C40C66FF867C}">
                  <a14:compatExt spid="_x0000_s36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20</xdr:row>
          <xdr:rowOff>180975</xdr:rowOff>
        </xdr:from>
        <xdr:to>
          <xdr:col>41</xdr:col>
          <xdr:colOff>209550</xdr:colOff>
          <xdr:row>22</xdr:row>
          <xdr:rowOff>9525</xdr:rowOff>
        </xdr:to>
        <xdr:sp macro="" textlink="">
          <xdr:nvSpPr>
            <xdr:cNvPr id="36912" name="Check Box 48" hidden="1">
              <a:extLst>
                <a:ext uri="{63B3BB69-23CF-44E3-9099-C40C66FF867C}">
                  <a14:compatExt spid="_x0000_s36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19</xdr:row>
          <xdr:rowOff>180975</xdr:rowOff>
        </xdr:from>
        <xdr:to>
          <xdr:col>41</xdr:col>
          <xdr:colOff>209550</xdr:colOff>
          <xdr:row>21</xdr:row>
          <xdr:rowOff>9525</xdr:rowOff>
        </xdr:to>
        <xdr:sp macro="" textlink="">
          <xdr:nvSpPr>
            <xdr:cNvPr id="36913" name="Check Box 49" hidden="1">
              <a:extLst>
                <a:ext uri="{63B3BB69-23CF-44E3-9099-C40C66FF867C}">
                  <a14:compatExt spid="_x0000_s36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18</xdr:row>
          <xdr:rowOff>180975</xdr:rowOff>
        </xdr:from>
        <xdr:to>
          <xdr:col>41</xdr:col>
          <xdr:colOff>209550</xdr:colOff>
          <xdr:row>20</xdr:row>
          <xdr:rowOff>9525</xdr:rowOff>
        </xdr:to>
        <xdr:sp macro="" textlink="">
          <xdr:nvSpPr>
            <xdr:cNvPr id="36914" name="Check Box 50" hidden="1">
              <a:extLst>
                <a:ext uri="{63B3BB69-23CF-44E3-9099-C40C66FF867C}">
                  <a14:compatExt spid="_x0000_s36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17</xdr:row>
          <xdr:rowOff>180975</xdr:rowOff>
        </xdr:from>
        <xdr:to>
          <xdr:col>41</xdr:col>
          <xdr:colOff>209550</xdr:colOff>
          <xdr:row>19</xdr:row>
          <xdr:rowOff>9525</xdr:rowOff>
        </xdr:to>
        <xdr:sp macro="" textlink="">
          <xdr:nvSpPr>
            <xdr:cNvPr id="36915" name="Check Box 51" hidden="1">
              <a:extLst>
                <a:ext uri="{63B3BB69-23CF-44E3-9099-C40C66FF867C}">
                  <a14:compatExt spid="_x0000_s36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16</xdr:row>
          <xdr:rowOff>180975</xdr:rowOff>
        </xdr:from>
        <xdr:to>
          <xdr:col>41</xdr:col>
          <xdr:colOff>209550</xdr:colOff>
          <xdr:row>18</xdr:row>
          <xdr:rowOff>9525</xdr:rowOff>
        </xdr:to>
        <xdr:sp macro="" textlink="">
          <xdr:nvSpPr>
            <xdr:cNvPr id="36916" name="Check Box 52" hidden="1">
              <a:extLst>
                <a:ext uri="{63B3BB69-23CF-44E3-9099-C40C66FF867C}">
                  <a14:compatExt spid="_x0000_s36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15</xdr:row>
          <xdr:rowOff>180975</xdr:rowOff>
        </xdr:from>
        <xdr:to>
          <xdr:col>41</xdr:col>
          <xdr:colOff>209550</xdr:colOff>
          <xdr:row>17</xdr:row>
          <xdr:rowOff>9525</xdr:rowOff>
        </xdr:to>
        <xdr:sp macro="" textlink="">
          <xdr:nvSpPr>
            <xdr:cNvPr id="36917" name="Check Box 53" hidden="1">
              <a:extLst>
                <a:ext uri="{63B3BB69-23CF-44E3-9099-C40C66FF867C}">
                  <a14:compatExt spid="_x0000_s36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14</xdr:row>
          <xdr:rowOff>180975</xdr:rowOff>
        </xdr:from>
        <xdr:to>
          <xdr:col>41</xdr:col>
          <xdr:colOff>209550</xdr:colOff>
          <xdr:row>16</xdr:row>
          <xdr:rowOff>9525</xdr:rowOff>
        </xdr:to>
        <xdr:sp macro="" textlink="">
          <xdr:nvSpPr>
            <xdr:cNvPr id="36918" name="Check Box 54" hidden="1">
              <a:extLst>
                <a:ext uri="{63B3BB69-23CF-44E3-9099-C40C66FF867C}">
                  <a14:compatExt spid="_x0000_s36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13</xdr:row>
          <xdr:rowOff>180975</xdr:rowOff>
        </xdr:from>
        <xdr:to>
          <xdr:col>41</xdr:col>
          <xdr:colOff>209550</xdr:colOff>
          <xdr:row>15</xdr:row>
          <xdr:rowOff>9525</xdr:rowOff>
        </xdr:to>
        <xdr:sp macro="" textlink="">
          <xdr:nvSpPr>
            <xdr:cNvPr id="36919" name="Check Box 55" hidden="1">
              <a:extLst>
                <a:ext uri="{63B3BB69-23CF-44E3-9099-C40C66FF867C}">
                  <a14:compatExt spid="_x0000_s36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12</xdr:row>
          <xdr:rowOff>180975</xdr:rowOff>
        </xdr:from>
        <xdr:to>
          <xdr:col>41</xdr:col>
          <xdr:colOff>209550</xdr:colOff>
          <xdr:row>14</xdr:row>
          <xdr:rowOff>9525</xdr:rowOff>
        </xdr:to>
        <xdr:sp macro="" textlink="">
          <xdr:nvSpPr>
            <xdr:cNvPr id="36920" name="Check Box 56" hidden="1">
              <a:extLst>
                <a:ext uri="{63B3BB69-23CF-44E3-9099-C40C66FF867C}">
                  <a14:compatExt spid="_x0000_s36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11</xdr:row>
          <xdr:rowOff>180975</xdr:rowOff>
        </xdr:from>
        <xdr:to>
          <xdr:col>41</xdr:col>
          <xdr:colOff>209550</xdr:colOff>
          <xdr:row>13</xdr:row>
          <xdr:rowOff>9525</xdr:rowOff>
        </xdr:to>
        <xdr:sp macro="" textlink="">
          <xdr:nvSpPr>
            <xdr:cNvPr id="36921" name="Check Box 57" hidden="1">
              <a:extLst>
                <a:ext uri="{63B3BB69-23CF-44E3-9099-C40C66FF867C}">
                  <a14:compatExt spid="_x0000_s36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10</xdr:row>
          <xdr:rowOff>180975</xdr:rowOff>
        </xdr:from>
        <xdr:to>
          <xdr:col>41</xdr:col>
          <xdr:colOff>209550</xdr:colOff>
          <xdr:row>12</xdr:row>
          <xdr:rowOff>9525</xdr:rowOff>
        </xdr:to>
        <xdr:sp macro="" textlink="">
          <xdr:nvSpPr>
            <xdr:cNvPr id="36922" name="Check Box 58" hidden="1">
              <a:extLst>
                <a:ext uri="{63B3BB69-23CF-44E3-9099-C40C66FF867C}">
                  <a14:compatExt spid="_x0000_s36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9</xdr:row>
          <xdr:rowOff>180975</xdr:rowOff>
        </xdr:from>
        <xdr:to>
          <xdr:col>41</xdr:col>
          <xdr:colOff>209550</xdr:colOff>
          <xdr:row>11</xdr:row>
          <xdr:rowOff>9525</xdr:rowOff>
        </xdr:to>
        <xdr:sp macro="" textlink="">
          <xdr:nvSpPr>
            <xdr:cNvPr id="36923" name="Check Box 59" hidden="1">
              <a:extLst>
                <a:ext uri="{63B3BB69-23CF-44E3-9099-C40C66FF867C}">
                  <a14:compatExt spid="_x0000_s36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8</xdr:row>
          <xdr:rowOff>180975</xdr:rowOff>
        </xdr:from>
        <xdr:to>
          <xdr:col>41</xdr:col>
          <xdr:colOff>209550</xdr:colOff>
          <xdr:row>10</xdr:row>
          <xdr:rowOff>9525</xdr:rowOff>
        </xdr:to>
        <xdr:sp macro="" textlink="">
          <xdr:nvSpPr>
            <xdr:cNvPr id="36924" name="Check Box 60" hidden="1">
              <a:extLst>
                <a:ext uri="{63B3BB69-23CF-44E3-9099-C40C66FF867C}">
                  <a14:compatExt spid="_x0000_s36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7</xdr:row>
          <xdr:rowOff>180975</xdr:rowOff>
        </xdr:from>
        <xdr:to>
          <xdr:col>41</xdr:col>
          <xdr:colOff>209550</xdr:colOff>
          <xdr:row>9</xdr:row>
          <xdr:rowOff>9525</xdr:rowOff>
        </xdr:to>
        <xdr:sp macro="" textlink="">
          <xdr:nvSpPr>
            <xdr:cNvPr id="36925" name="Check Box 61" hidden="1">
              <a:extLst>
                <a:ext uri="{63B3BB69-23CF-44E3-9099-C40C66FF867C}">
                  <a14:compatExt spid="_x0000_s36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6</xdr:row>
          <xdr:rowOff>180975</xdr:rowOff>
        </xdr:from>
        <xdr:to>
          <xdr:col>41</xdr:col>
          <xdr:colOff>209550</xdr:colOff>
          <xdr:row>8</xdr:row>
          <xdr:rowOff>9525</xdr:rowOff>
        </xdr:to>
        <xdr:sp macro="" textlink="">
          <xdr:nvSpPr>
            <xdr:cNvPr id="36926" name="Check Box 62" hidden="1">
              <a:extLst>
                <a:ext uri="{63B3BB69-23CF-44E3-9099-C40C66FF867C}">
                  <a14:compatExt spid="_x0000_s36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5</xdr:row>
          <xdr:rowOff>180975</xdr:rowOff>
        </xdr:from>
        <xdr:to>
          <xdr:col>41</xdr:col>
          <xdr:colOff>209550</xdr:colOff>
          <xdr:row>7</xdr:row>
          <xdr:rowOff>9525</xdr:rowOff>
        </xdr:to>
        <xdr:sp macro="" textlink="">
          <xdr:nvSpPr>
            <xdr:cNvPr id="36927" name="Check Box 63" hidden="1">
              <a:extLst>
                <a:ext uri="{63B3BB69-23CF-44E3-9099-C40C66FF867C}">
                  <a14:compatExt spid="_x0000_s36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</xdr:row>
          <xdr:rowOff>180975</xdr:rowOff>
        </xdr:from>
        <xdr:to>
          <xdr:col>41</xdr:col>
          <xdr:colOff>209550</xdr:colOff>
          <xdr:row>6</xdr:row>
          <xdr:rowOff>9525</xdr:rowOff>
        </xdr:to>
        <xdr:sp macro="" textlink="">
          <xdr:nvSpPr>
            <xdr:cNvPr id="36928" name="Check Box 64" hidden="1">
              <a:extLst>
                <a:ext uri="{63B3BB69-23CF-44E3-9099-C40C66FF867C}">
                  <a14:compatExt spid="_x0000_s36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</xdr:row>
          <xdr:rowOff>180975</xdr:rowOff>
        </xdr:from>
        <xdr:to>
          <xdr:col>41</xdr:col>
          <xdr:colOff>209550</xdr:colOff>
          <xdr:row>5</xdr:row>
          <xdr:rowOff>9525</xdr:rowOff>
        </xdr:to>
        <xdr:sp macro="" textlink="">
          <xdr:nvSpPr>
            <xdr:cNvPr id="36929" name="Check Box 65" hidden="1">
              <a:extLst>
                <a:ext uri="{63B3BB69-23CF-44E3-9099-C40C66FF867C}">
                  <a14:compatExt spid="_x0000_s36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</xdr:row>
          <xdr:rowOff>180975</xdr:rowOff>
        </xdr:from>
        <xdr:to>
          <xdr:col>41</xdr:col>
          <xdr:colOff>209550</xdr:colOff>
          <xdr:row>4</xdr:row>
          <xdr:rowOff>9525</xdr:rowOff>
        </xdr:to>
        <xdr:sp macro="" textlink="">
          <xdr:nvSpPr>
            <xdr:cNvPr id="36930" name="Check Box 66" hidden="1">
              <a:extLst>
                <a:ext uri="{63B3BB69-23CF-44E3-9099-C40C66FF867C}">
                  <a14:compatExt spid="_x0000_s36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34</xdr:row>
          <xdr:rowOff>180975</xdr:rowOff>
        </xdr:from>
        <xdr:to>
          <xdr:col>35</xdr:col>
          <xdr:colOff>200025</xdr:colOff>
          <xdr:row>36</xdr:row>
          <xdr:rowOff>9525</xdr:rowOff>
        </xdr:to>
        <xdr:sp macro="" textlink="">
          <xdr:nvSpPr>
            <xdr:cNvPr id="36931" name="Check Box 67" hidden="1">
              <a:extLst>
                <a:ext uri="{63B3BB69-23CF-44E3-9099-C40C66FF867C}">
                  <a14:compatExt spid="_x0000_s36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33</xdr:row>
          <xdr:rowOff>180975</xdr:rowOff>
        </xdr:from>
        <xdr:to>
          <xdr:col>35</xdr:col>
          <xdr:colOff>200025</xdr:colOff>
          <xdr:row>35</xdr:row>
          <xdr:rowOff>9525</xdr:rowOff>
        </xdr:to>
        <xdr:sp macro="" textlink="">
          <xdr:nvSpPr>
            <xdr:cNvPr id="36932" name="Check Box 68" hidden="1">
              <a:extLst>
                <a:ext uri="{63B3BB69-23CF-44E3-9099-C40C66FF867C}">
                  <a14:compatExt spid="_x0000_s36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32</xdr:row>
          <xdr:rowOff>180975</xdr:rowOff>
        </xdr:from>
        <xdr:to>
          <xdr:col>35</xdr:col>
          <xdr:colOff>200025</xdr:colOff>
          <xdr:row>34</xdr:row>
          <xdr:rowOff>9525</xdr:rowOff>
        </xdr:to>
        <xdr:sp macro="" textlink="">
          <xdr:nvSpPr>
            <xdr:cNvPr id="36933" name="Check Box 69" hidden="1">
              <a:extLst>
                <a:ext uri="{63B3BB69-23CF-44E3-9099-C40C66FF867C}">
                  <a14:compatExt spid="_x0000_s36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31</xdr:row>
          <xdr:rowOff>180975</xdr:rowOff>
        </xdr:from>
        <xdr:to>
          <xdr:col>35</xdr:col>
          <xdr:colOff>200025</xdr:colOff>
          <xdr:row>33</xdr:row>
          <xdr:rowOff>9525</xdr:rowOff>
        </xdr:to>
        <xdr:sp macro="" textlink="">
          <xdr:nvSpPr>
            <xdr:cNvPr id="36934" name="Check Box 70" hidden="1">
              <a:extLst>
                <a:ext uri="{63B3BB69-23CF-44E3-9099-C40C66FF867C}">
                  <a14:compatExt spid="_x0000_s36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30</xdr:row>
          <xdr:rowOff>180975</xdr:rowOff>
        </xdr:from>
        <xdr:to>
          <xdr:col>35</xdr:col>
          <xdr:colOff>200025</xdr:colOff>
          <xdr:row>32</xdr:row>
          <xdr:rowOff>9525</xdr:rowOff>
        </xdr:to>
        <xdr:sp macro="" textlink="">
          <xdr:nvSpPr>
            <xdr:cNvPr id="36935" name="Check Box 71" hidden="1">
              <a:extLst>
                <a:ext uri="{63B3BB69-23CF-44E3-9099-C40C66FF867C}">
                  <a14:compatExt spid="_x0000_s36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29</xdr:row>
          <xdr:rowOff>180975</xdr:rowOff>
        </xdr:from>
        <xdr:to>
          <xdr:col>35</xdr:col>
          <xdr:colOff>200025</xdr:colOff>
          <xdr:row>31</xdr:row>
          <xdr:rowOff>9525</xdr:rowOff>
        </xdr:to>
        <xdr:sp macro="" textlink="">
          <xdr:nvSpPr>
            <xdr:cNvPr id="36936" name="Check Box 72" hidden="1">
              <a:extLst>
                <a:ext uri="{63B3BB69-23CF-44E3-9099-C40C66FF867C}">
                  <a14:compatExt spid="_x0000_s36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28</xdr:row>
          <xdr:rowOff>180975</xdr:rowOff>
        </xdr:from>
        <xdr:to>
          <xdr:col>35</xdr:col>
          <xdr:colOff>200025</xdr:colOff>
          <xdr:row>30</xdr:row>
          <xdr:rowOff>9525</xdr:rowOff>
        </xdr:to>
        <xdr:sp macro="" textlink="">
          <xdr:nvSpPr>
            <xdr:cNvPr id="36937" name="Check Box 73" hidden="1">
              <a:extLst>
                <a:ext uri="{63B3BB69-23CF-44E3-9099-C40C66FF867C}">
                  <a14:compatExt spid="_x0000_s36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27</xdr:row>
          <xdr:rowOff>180975</xdr:rowOff>
        </xdr:from>
        <xdr:to>
          <xdr:col>35</xdr:col>
          <xdr:colOff>200025</xdr:colOff>
          <xdr:row>29</xdr:row>
          <xdr:rowOff>9525</xdr:rowOff>
        </xdr:to>
        <xdr:sp macro="" textlink="">
          <xdr:nvSpPr>
            <xdr:cNvPr id="36938" name="Check Box 74" hidden="1">
              <a:extLst>
                <a:ext uri="{63B3BB69-23CF-44E3-9099-C40C66FF867C}">
                  <a14:compatExt spid="_x0000_s36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26</xdr:row>
          <xdr:rowOff>180975</xdr:rowOff>
        </xdr:from>
        <xdr:to>
          <xdr:col>35</xdr:col>
          <xdr:colOff>200025</xdr:colOff>
          <xdr:row>28</xdr:row>
          <xdr:rowOff>9525</xdr:rowOff>
        </xdr:to>
        <xdr:sp macro="" textlink="">
          <xdr:nvSpPr>
            <xdr:cNvPr id="36939" name="Check Box 75" hidden="1">
              <a:extLst>
                <a:ext uri="{63B3BB69-23CF-44E3-9099-C40C66FF867C}">
                  <a14:compatExt spid="_x0000_s36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25</xdr:row>
          <xdr:rowOff>180975</xdr:rowOff>
        </xdr:from>
        <xdr:to>
          <xdr:col>35</xdr:col>
          <xdr:colOff>200025</xdr:colOff>
          <xdr:row>27</xdr:row>
          <xdr:rowOff>9525</xdr:rowOff>
        </xdr:to>
        <xdr:sp macro="" textlink="">
          <xdr:nvSpPr>
            <xdr:cNvPr id="36940" name="Check Box 76" hidden="1">
              <a:extLst>
                <a:ext uri="{63B3BB69-23CF-44E3-9099-C40C66FF867C}">
                  <a14:compatExt spid="_x0000_s36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24</xdr:row>
          <xdr:rowOff>180975</xdr:rowOff>
        </xdr:from>
        <xdr:to>
          <xdr:col>35</xdr:col>
          <xdr:colOff>200025</xdr:colOff>
          <xdr:row>26</xdr:row>
          <xdr:rowOff>9525</xdr:rowOff>
        </xdr:to>
        <xdr:sp macro="" textlink="">
          <xdr:nvSpPr>
            <xdr:cNvPr id="36941" name="Check Box 77" hidden="1">
              <a:extLst>
                <a:ext uri="{63B3BB69-23CF-44E3-9099-C40C66FF867C}">
                  <a14:compatExt spid="_x0000_s36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23</xdr:row>
          <xdr:rowOff>180975</xdr:rowOff>
        </xdr:from>
        <xdr:to>
          <xdr:col>35</xdr:col>
          <xdr:colOff>200025</xdr:colOff>
          <xdr:row>25</xdr:row>
          <xdr:rowOff>9525</xdr:rowOff>
        </xdr:to>
        <xdr:sp macro="" textlink="">
          <xdr:nvSpPr>
            <xdr:cNvPr id="36942" name="Check Box 78" hidden="1">
              <a:extLst>
                <a:ext uri="{63B3BB69-23CF-44E3-9099-C40C66FF867C}">
                  <a14:compatExt spid="_x0000_s36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22</xdr:row>
          <xdr:rowOff>180975</xdr:rowOff>
        </xdr:from>
        <xdr:to>
          <xdr:col>35</xdr:col>
          <xdr:colOff>200025</xdr:colOff>
          <xdr:row>24</xdr:row>
          <xdr:rowOff>9525</xdr:rowOff>
        </xdr:to>
        <xdr:sp macro="" textlink="">
          <xdr:nvSpPr>
            <xdr:cNvPr id="36943" name="Check Box 79" hidden="1">
              <a:extLst>
                <a:ext uri="{63B3BB69-23CF-44E3-9099-C40C66FF867C}">
                  <a14:compatExt spid="_x0000_s36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21</xdr:row>
          <xdr:rowOff>180975</xdr:rowOff>
        </xdr:from>
        <xdr:to>
          <xdr:col>35</xdr:col>
          <xdr:colOff>200025</xdr:colOff>
          <xdr:row>23</xdr:row>
          <xdr:rowOff>9525</xdr:rowOff>
        </xdr:to>
        <xdr:sp macro="" textlink="">
          <xdr:nvSpPr>
            <xdr:cNvPr id="36944" name="Check Box 80" hidden="1">
              <a:extLst>
                <a:ext uri="{63B3BB69-23CF-44E3-9099-C40C66FF867C}">
                  <a14:compatExt spid="_x0000_s36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20</xdr:row>
          <xdr:rowOff>180975</xdr:rowOff>
        </xdr:from>
        <xdr:to>
          <xdr:col>35</xdr:col>
          <xdr:colOff>200025</xdr:colOff>
          <xdr:row>22</xdr:row>
          <xdr:rowOff>9525</xdr:rowOff>
        </xdr:to>
        <xdr:sp macro="" textlink="">
          <xdr:nvSpPr>
            <xdr:cNvPr id="36945" name="Check Box 81" hidden="1">
              <a:extLst>
                <a:ext uri="{63B3BB69-23CF-44E3-9099-C40C66FF867C}">
                  <a14:compatExt spid="_x0000_s36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19</xdr:row>
          <xdr:rowOff>180975</xdr:rowOff>
        </xdr:from>
        <xdr:to>
          <xdr:col>35</xdr:col>
          <xdr:colOff>200025</xdr:colOff>
          <xdr:row>21</xdr:row>
          <xdr:rowOff>9525</xdr:rowOff>
        </xdr:to>
        <xdr:sp macro="" textlink="">
          <xdr:nvSpPr>
            <xdr:cNvPr id="36946" name="Check Box 82" hidden="1">
              <a:extLst>
                <a:ext uri="{63B3BB69-23CF-44E3-9099-C40C66FF867C}">
                  <a14:compatExt spid="_x0000_s36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180975</xdr:rowOff>
        </xdr:from>
        <xdr:to>
          <xdr:col>35</xdr:col>
          <xdr:colOff>200025</xdr:colOff>
          <xdr:row>20</xdr:row>
          <xdr:rowOff>9525</xdr:rowOff>
        </xdr:to>
        <xdr:sp macro="" textlink="">
          <xdr:nvSpPr>
            <xdr:cNvPr id="36947" name="Check Box 83" hidden="1">
              <a:extLst>
                <a:ext uri="{63B3BB69-23CF-44E3-9099-C40C66FF867C}">
                  <a14:compatExt spid="_x0000_s36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180975</xdr:rowOff>
        </xdr:from>
        <xdr:to>
          <xdr:col>35</xdr:col>
          <xdr:colOff>200025</xdr:colOff>
          <xdr:row>19</xdr:row>
          <xdr:rowOff>9525</xdr:rowOff>
        </xdr:to>
        <xdr:sp macro="" textlink="">
          <xdr:nvSpPr>
            <xdr:cNvPr id="36948" name="Check Box 84" hidden="1">
              <a:extLst>
                <a:ext uri="{63B3BB69-23CF-44E3-9099-C40C66FF867C}">
                  <a14:compatExt spid="_x0000_s36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16</xdr:row>
          <xdr:rowOff>180975</xdr:rowOff>
        </xdr:from>
        <xdr:to>
          <xdr:col>35</xdr:col>
          <xdr:colOff>200025</xdr:colOff>
          <xdr:row>18</xdr:row>
          <xdr:rowOff>9525</xdr:rowOff>
        </xdr:to>
        <xdr:sp macro="" textlink="">
          <xdr:nvSpPr>
            <xdr:cNvPr id="36949" name="Check Box 85" hidden="1">
              <a:extLst>
                <a:ext uri="{63B3BB69-23CF-44E3-9099-C40C66FF867C}">
                  <a14:compatExt spid="_x0000_s36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15</xdr:row>
          <xdr:rowOff>180975</xdr:rowOff>
        </xdr:from>
        <xdr:to>
          <xdr:col>35</xdr:col>
          <xdr:colOff>200025</xdr:colOff>
          <xdr:row>17</xdr:row>
          <xdr:rowOff>9525</xdr:rowOff>
        </xdr:to>
        <xdr:sp macro="" textlink="">
          <xdr:nvSpPr>
            <xdr:cNvPr id="36950" name="Check Box 86" hidden="1">
              <a:extLst>
                <a:ext uri="{63B3BB69-23CF-44E3-9099-C40C66FF867C}">
                  <a14:compatExt spid="_x0000_s36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180975</xdr:rowOff>
        </xdr:from>
        <xdr:to>
          <xdr:col>35</xdr:col>
          <xdr:colOff>200025</xdr:colOff>
          <xdr:row>16</xdr:row>
          <xdr:rowOff>9525</xdr:rowOff>
        </xdr:to>
        <xdr:sp macro="" textlink="">
          <xdr:nvSpPr>
            <xdr:cNvPr id="36951" name="Check Box 87" hidden="1">
              <a:extLst>
                <a:ext uri="{63B3BB69-23CF-44E3-9099-C40C66FF867C}">
                  <a14:compatExt spid="_x0000_s36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13</xdr:row>
          <xdr:rowOff>180975</xdr:rowOff>
        </xdr:from>
        <xdr:to>
          <xdr:col>35</xdr:col>
          <xdr:colOff>200025</xdr:colOff>
          <xdr:row>15</xdr:row>
          <xdr:rowOff>9525</xdr:rowOff>
        </xdr:to>
        <xdr:sp macro="" textlink="">
          <xdr:nvSpPr>
            <xdr:cNvPr id="36952" name="Check Box 88" hidden="1">
              <a:extLst>
                <a:ext uri="{63B3BB69-23CF-44E3-9099-C40C66FF867C}">
                  <a14:compatExt spid="_x0000_s36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12</xdr:row>
          <xdr:rowOff>180975</xdr:rowOff>
        </xdr:from>
        <xdr:to>
          <xdr:col>35</xdr:col>
          <xdr:colOff>200025</xdr:colOff>
          <xdr:row>14</xdr:row>
          <xdr:rowOff>9525</xdr:rowOff>
        </xdr:to>
        <xdr:sp macro="" textlink="">
          <xdr:nvSpPr>
            <xdr:cNvPr id="36953" name="Check Box 89" hidden="1">
              <a:extLst>
                <a:ext uri="{63B3BB69-23CF-44E3-9099-C40C66FF867C}">
                  <a14:compatExt spid="_x0000_s36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11</xdr:row>
          <xdr:rowOff>180975</xdr:rowOff>
        </xdr:from>
        <xdr:to>
          <xdr:col>35</xdr:col>
          <xdr:colOff>200025</xdr:colOff>
          <xdr:row>13</xdr:row>
          <xdr:rowOff>9525</xdr:rowOff>
        </xdr:to>
        <xdr:sp macro="" textlink="">
          <xdr:nvSpPr>
            <xdr:cNvPr id="36954" name="Check Box 90" hidden="1">
              <a:extLst>
                <a:ext uri="{63B3BB69-23CF-44E3-9099-C40C66FF867C}">
                  <a14:compatExt spid="_x0000_s36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10</xdr:row>
          <xdr:rowOff>180975</xdr:rowOff>
        </xdr:from>
        <xdr:to>
          <xdr:col>35</xdr:col>
          <xdr:colOff>200025</xdr:colOff>
          <xdr:row>12</xdr:row>
          <xdr:rowOff>9525</xdr:rowOff>
        </xdr:to>
        <xdr:sp macro="" textlink="">
          <xdr:nvSpPr>
            <xdr:cNvPr id="36955" name="Check Box 91" hidden="1">
              <a:extLst>
                <a:ext uri="{63B3BB69-23CF-44E3-9099-C40C66FF867C}">
                  <a14:compatExt spid="_x0000_s36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9</xdr:row>
          <xdr:rowOff>180975</xdr:rowOff>
        </xdr:from>
        <xdr:to>
          <xdr:col>35</xdr:col>
          <xdr:colOff>200025</xdr:colOff>
          <xdr:row>11</xdr:row>
          <xdr:rowOff>9525</xdr:rowOff>
        </xdr:to>
        <xdr:sp macro="" textlink="">
          <xdr:nvSpPr>
            <xdr:cNvPr id="36956" name="Check Box 92" hidden="1">
              <a:extLst>
                <a:ext uri="{63B3BB69-23CF-44E3-9099-C40C66FF867C}">
                  <a14:compatExt spid="_x0000_s36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8</xdr:row>
          <xdr:rowOff>180975</xdr:rowOff>
        </xdr:from>
        <xdr:to>
          <xdr:col>35</xdr:col>
          <xdr:colOff>200025</xdr:colOff>
          <xdr:row>10</xdr:row>
          <xdr:rowOff>9525</xdr:rowOff>
        </xdr:to>
        <xdr:sp macro="" textlink="">
          <xdr:nvSpPr>
            <xdr:cNvPr id="36957" name="Check Box 93" hidden="1">
              <a:extLst>
                <a:ext uri="{63B3BB69-23CF-44E3-9099-C40C66FF867C}">
                  <a14:compatExt spid="_x0000_s36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</xdr:row>
          <xdr:rowOff>180975</xdr:rowOff>
        </xdr:from>
        <xdr:to>
          <xdr:col>35</xdr:col>
          <xdr:colOff>200025</xdr:colOff>
          <xdr:row>9</xdr:row>
          <xdr:rowOff>9525</xdr:rowOff>
        </xdr:to>
        <xdr:sp macro="" textlink="">
          <xdr:nvSpPr>
            <xdr:cNvPr id="36958" name="Check Box 94" hidden="1">
              <a:extLst>
                <a:ext uri="{63B3BB69-23CF-44E3-9099-C40C66FF867C}">
                  <a14:compatExt spid="_x0000_s36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</xdr:row>
          <xdr:rowOff>180975</xdr:rowOff>
        </xdr:from>
        <xdr:to>
          <xdr:col>35</xdr:col>
          <xdr:colOff>200025</xdr:colOff>
          <xdr:row>8</xdr:row>
          <xdr:rowOff>9525</xdr:rowOff>
        </xdr:to>
        <xdr:sp macro="" textlink="">
          <xdr:nvSpPr>
            <xdr:cNvPr id="36959" name="Check Box 95" hidden="1">
              <a:extLst>
                <a:ext uri="{63B3BB69-23CF-44E3-9099-C40C66FF867C}">
                  <a14:compatExt spid="_x0000_s36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5</xdr:row>
          <xdr:rowOff>180975</xdr:rowOff>
        </xdr:from>
        <xdr:to>
          <xdr:col>35</xdr:col>
          <xdr:colOff>200025</xdr:colOff>
          <xdr:row>7</xdr:row>
          <xdr:rowOff>9525</xdr:rowOff>
        </xdr:to>
        <xdr:sp macro="" textlink="">
          <xdr:nvSpPr>
            <xdr:cNvPr id="36960" name="Check Box 96" hidden="1">
              <a:extLst>
                <a:ext uri="{63B3BB69-23CF-44E3-9099-C40C66FF867C}">
                  <a14:compatExt spid="_x0000_s36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</xdr:row>
          <xdr:rowOff>180975</xdr:rowOff>
        </xdr:from>
        <xdr:to>
          <xdr:col>35</xdr:col>
          <xdr:colOff>200025</xdr:colOff>
          <xdr:row>6</xdr:row>
          <xdr:rowOff>9525</xdr:rowOff>
        </xdr:to>
        <xdr:sp macro="" textlink="">
          <xdr:nvSpPr>
            <xdr:cNvPr id="36961" name="Check Box 97" hidden="1">
              <a:extLst>
                <a:ext uri="{63B3BB69-23CF-44E3-9099-C40C66FF867C}">
                  <a14:compatExt spid="_x0000_s36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</xdr:row>
          <xdr:rowOff>180975</xdr:rowOff>
        </xdr:from>
        <xdr:to>
          <xdr:col>35</xdr:col>
          <xdr:colOff>200025</xdr:colOff>
          <xdr:row>5</xdr:row>
          <xdr:rowOff>9525</xdr:rowOff>
        </xdr:to>
        <xdr:sp macro="" textlink="">
          <xdr:nvSpPr>
            <xdr:cNvPr id="36962" name="Check Box 98" hidden="1">
              <a:extLst>
                <a:ext uri="{63B3BB69-23CF-44E3-9099-C40C66FF867C}">
                  <a14:compatExt spid="_x0000_s36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</xdr:row>
          <xdr:rowOff>180975</xdr:rowOff>
        </xdr:from>
        <xdr:to>
          <xdr:col>35</xdr:col>
          <xdr:colOff>200025</xdr:colOff>
          <xdr:row>4</xdr:row>
          <xdr:rowOff>9525</xdr:rowOff>
        </xdr:to>
        <xdr:sp macro="" textlink="">
          <xdr:nvSpPr>
            <xdr:cNvPr id="36963" name="Check Box 99" hidden="1">
              <a:extLst>
                <a:ext uri="{63B3BB69-23CF-44E3-9099-C40C66FF867C}">
                  <a14:compatExt spid="_x0000_s36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180975</xdr:rowOff>
        </xdr:from>
        <xdr:to>
          <xdr:col>2</xdr:col>
          <xdr:colOff>200025</xdr:colOff>
          <xdr:row>36</xdr:row>
          <xdr:rowOff>9525</xdr:rowOff>
        </xdr:to>
        <xdr:sp macro="" textlink="">
          <xdr:nvSpPr>
            <xdr:cNvPr id="36964" name="Check Box 100" hidden="1">
              <a:extLst>
                <a:ext uri="{63B3BB69-23CF-44E3-9099-C40C66FF867C}">
                  <a14:compatExt spid="_x0000_s36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180975</xdr:rowOff>
        </xdr:from>
        <xdr:to>
          <xdr:col>2</xdr:col>
          <xdr:colOff>200025</xdr:colOff>
          <xdr:row>35</xdr:row>
          <xdr:rowOff>9525</xdr:rowOff>
        </xdr:to>
        <xdr:sp macro="" textlink="">
          <xdr:nvSpPr>
            <xdr:cNvPr id="36965" name="Check Box 101" hidden="1">
              <a:extLst>
                <a:ext uri="{63B3BB69-23CF-44E3-9099-C40C66FF867C}">
                  <a14:compatExt spid="_x0000_s36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180975</xdr:rowOff>
        </xdr:from>
        <xdr:to>
          <xdr:col>2</xdr:col>
          <xdr:colOff>200025</xdr:colOff>
          <xdr:row>34</xdr:row>
          <xdr:rowOff>9525</xdr:rowOff>
        </xdr:to>
        <xdr:sp macro="" textlink="">
          <xdr:nvSpPr>
            <xdr:cNvPr id="36966" name="Check Box 102" hidden="1">
              <a:extLst>
                <a:ext uri="{63B3BB69-23CF-44E3-9099-C40C66FF867C}">
                  <a14:compatExt spid="_x0000_s36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180975</xdr:rowOff>
        </xdr:from>
        <xdr:to>
          <xdr:col>2</xdr:col>
          <xdr:colOff>200025</xdr:colOff>
          <xdr:row>33</xdr:row>
          <xdr:rowOff>9525</xdr:rowOff>
        </xdr:to>
        <xdr:sp macro="" textlink="">
          <xdr:nvSpPr>
            <xdr:cNvPr id="36967" name="Check Box 103" hidden="1">
              <a:extLst>
                <a:ext uri="{63B3BB69-23CF-44E3-9099-C40C66FF867C}">
                  <a14:compatExt spid="_x0000_s36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180975</xdr:rowOff>
        </xdr:from>
        <xdr:to>
          <xdr:col>2</xdr:col>
          <xdr:colOff>200025</xdr:colOff>
          <xdr:row>32</xdr:row>
          <xdr:rowOff>9525</xdr:rowOff>
        </xdr:to>
        <xdr:sp macro="" textlink="">
          <xdr:nvSpPr>
            <xdr:cNvPr id="36968" name="Check Box 104" hidden="1">
              <a:extLst>
                <a:ext uri="{63B3BB69-23CF-44E3-9099-C40C66FF867C}">
                  <a14:compatExt spid="_x0000_s36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180975</xdr:rowOff>
        </xdr:from>
        <xdr:to>
          <xdr:col>2</xdr:col>
          <xdr:colOff>200025</xdr:colOff>
          <xdr:row>31</xdr:row>
          <xdr:rowOff>9525</xdr:rowOff>
        </xdr:to>
        <xdr:sp macro="" textlink="">
          <xdr:nvSpPr>
            <xdr:cNvPr id="36969" name="Check Box 105" hidden="1">
              <a:extLst>
                <a:ext uri="{63B3BB69-23CF-44E3-9099-C40C66FF867C}">
                  <a14:compatExt spid="_x0000_s36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180975</xdr:rowOff>
        </xdr:from>
        <xdr:to>
          <xdr:col>2</xdr:col>
          <xdr:colOff>200025</xdr:colOff>
          <xdr:row>30</xdr:row>
          <xdr:rowOff>9525</xdr:rowOff>
        </xdr:to>
        <xdr:sp macro="" textlink="">
          <xdr:nvSpPr>
            <xdr:cNvPr id="36970" name="Check Box 106" hidden="1">
              <a:extLst>
                <a:ext uri="{63B3BB69-23CF-44E3-9099-C40C66FF867C}">
                  <a14:compatExt spid="_x0000_s36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180975</xdr:rowOff>
        </xdr:from>
        <xdr:to>
          <xdr:col>2</xdr:col>
          <xdr:colOff>200025</xdr:colOff>
          <xdr:row>29</xdr:row>
          <xdr:rowOff>9525</xdr:rowOff>
        </xdr:to>
        <xdr:sp macro="" textlink="">
          <xdr:nvSpPr>
            <xdr:cNvPr id="36971" name="Check Box 107" hidden="1">
              <a:extLst>
                <a:ext uri="{63B3BB69-23CF-44E3-9099-C40C66FF867C}">
                  <a14:compatExt spid="_x0000_s36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180975</xdr:rowOff>
        </xdr:from>
        <xdr:to>
          <xdr:col>2</xdr:col>
          <xdr:colOff>200025</xdr:colOff>
          <xdr:row>28</xdr:row>
          <xdr:rowOff>9525</xdr:rowOff>
        </xdr:to>
        <xdr:sp macro="" textlink="">
          <xdr:nvSpPr>
            <xdr:cNvPr id="36972" name="Check Box 108" hidden="1">
              <a:extLst>
                <a:ext uri="{63B3BB69-23CF-44E3-9099-C40C66FF867C}">
                  <a14:compatExt spid="_x0000_s36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200025</xdr:colOff>
          <xdr:row>27</xdr:row>
          <xdr:rowOff>9525</xdr:rowOff>
        </xdr:to>
        <xdr:sp macro="" textlink="">
          <xdr:nvSpPr>
            <xdr:cNvPr id="36973" name="Check Box 109" hidden="1">
              <a:extLst>
                <a:ext uri="{63B3BB69-23CF-44E3-9099-C40C66FF867C}">
                  <a14:compatExt spid="_x0000_s36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180975</xdr:rowOff>
        </xdr:from>
        <xdr:to>
          <xdr:col>2</xdr:col>
          <xdr:colOff>200025</xdr:colOff>
          <xdr:row>26</xdr:row>
          <xdr:rowOff>9525</xdr:rowOff>
        </xdr:to>
        <xdr:sp macro="" textlink="">
          <xdr:nvSpPr>
            <xdr:cNvPr id="36974" name="Check Box 110" hidden="1">
              <a:extLst>
                <a:ext uri="{63B3BB69-23CF-44E3-9099-C40C66FF867C}">
                  <a14:compatExt spid="_x0000_s36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180975</xdr:rowOff>
        </xdr:from>
        <xdr:to>
          <xdr:col>2</xdr:col>
          <xdr:colOff>200025</xdr:colOff>
          <xdr:row>25</xdr:row>
          <xdr:rowOff>9525</xdr:rowOff>
        </xdr:to>
        <xdr:sp macro="" textlink="">
          <xdr:nvSpPr>
            <xdr:cNvPr id="36975" name="Check Box 111" hidden="1">
              <a:extLst>
                <a:ext uri="{63B3BB69-23CF-44E3-9099-C40C66FF867C}">
                  <a14:compatExt spid="_x0000_s36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180975</xdr:rowOff>
        </xdr:from>
        <xdr:to>
          <xdr:col>2</xdr:col>
          <xdr:colOff>200025</xdr:colOff>
          <xdr:row>24</xdr:row>
          <xdr:rowOff>9525</xdr:rowOff>
        </xdr:to>
        <xdr:sp macro="" textlink="">
          <xdr:nvSpPr>
            <xdr:cNvPr id="36976" name="Check Box 112" hidden="1">
              <a:extLst>
                <a:ext uri="{63B3BB69-23CF-44E3-9099-C40C66FF867C}">
                  <a14:compatExt spid="_x0000_s36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180975</xdr:rowOff>
        </xdr:from>
        <xdr:to>
          <xdr:col>2</xdr:col>
          <xdr:colOff>200025</xdr:colOff>
          <xdr:row>23</xdr:row>
          <xdr:rowOff>9525</xdr:rowOff>
        </xdr:to>
        <xdr:sp macro="" textlink="">
          <xdr:nvSpPr>
            <xdr:cNvPr id="36977" name="Check Box 113" hidden="1">
              <a:extLst>
                <a:ext uri="{63B3BB69-23CF-44E3-9099-C40C66FF867C}">
                  <a14:compatExt spid="_x0000_s36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180975</xdr:rowOff>
        </xdr:from>
        <xdr:to>
          <xdr:col>2</xdr:col>
          <xdr:colOff>200025</xdr:colOff>
          <xdr:row>22</xdr:row>
          <xdr:rowOff>9525</xdr:rowOff>
        </xdr:to>
        <xdr:sp macro="" textlink="">
          <xdr:nvSpPr>
            <xdr:cNvPr id="36978" name="Check Box 114" hidden="1">
              <a:extLst>
                <a:ext uri="{63B3BB69-23CF-44E3-9099-C40C66FF867C}">
                  <a14:compatExt spid="_x0000_s36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180975</xdr:rowOff>
        </xdr:from>
        <xdr:to>
          <xdr:col>2</xdr:col>
          <xdr:colOff>200025</xdr:colOff>
          <xdr:row>21</xdr:row>
          <xdr:rowOff>9525</xdr:rowOff>
        </xdr:to>
        <xdr:sp macro="" textlink="">
          <xdr:nvSpPr>
            <xdr:cNvPr id="36979" name="Check Box 115" hidden="1">
              <a:extLst>
                <a:ext uri="{63B3BB69-23CF-44E3-9099-C40C66FF867C}">
                  <a14:compatExt spid="_x0000_s36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180975</xdr:rowOff>
        </xdr:from>
        <xdr:to>
          <xdr:col>2</xdr:col>
          <xdr:colOff>200025</xdr:colOff>
          <xdr:row>20</xdr:row>
          <xdr:rowOff>9525</xdr:rowOff>
        </xdr:to>
        <xdr:sp macro="" textlink="">
          <xdr:nvSpPr>
            <xdr:cNvPr id="36980" name="Check Box 116" hidden="1">
              <a:extLst>
                <a:ext uri="{63B3BB69-23CF-44E3-9099-C40C66FF867C}">
                  <a14:compatExt spid="_x0000_s36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180975</xdr:rowOff>
        </xdr:from>
        <xdr:to>
          <xdr:col>2</xdr:col>
          <xdr:colOff>200025</xdr:colOff>
          <xdr:row>19</xdr:row>
          <xdr:rowOff>9525</xdr:rowOff>
        </xdr:to>
        <xdr:sp macro="" textlink="">
          <xdr:nvSpPr>
            <xdr:cNvPr id="36981" name="Check Box 117" hidden="1">
              <a:extLst>
                <a:ext uri="{63B3BB69-23CF-44E3-9099-C40C66FF867C}">
                  <a14:compatExt spid="_x0000_s36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180975</xdr:rowOff>
        </xdr:from>
        <xdr:to>
          <xdr:col>2</xdr:col>
          <xdr:colOff>200025</xdr:colOff>
          <xdr:row>18</xdr:row>
          <xdr:rowOff>9525</xdr:rowOff>
        </xdr:to>
        <xdr:sp macro="" textlink="">
          <xdr:nvSpPr>
            <xdr:cNvPr id="36982" name="Check Box 118" hidden="1">
              <a:extLst>
                <a:ext uri="{63B3BB69-23CF-44E3-9099-C40C66FF867C}">
                  <a14:compatExt spid="_x0000_s36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180975</xdr:rowOff>
        </xdr:from>
        <xdr:to>
          <xdr:col>2</xdr:col>
          <xdr:colOff>200025</xdr:colOff>
          <xdr:row>17</xdr:row>
          <xdr:rowOff>9525</xdr:rowOff>
        </xdr:to>
        <xdr:sp macro="" textlink="">
          <xdr:nvSpPr>
            <xdr:cNvPr id="36983" name="Check Box 119" hidden="1">
              <a:extLst>
                <a:ext uri="{63B3BB69-23CF-44E3-9099-C40C66FF867C}">
                  <a14:compatExt spid="_x0000_s36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180975</xdr:rowOff>
        </xdr:from>
        <xdr:to>
          <xdr:col>2</xdr:col>
          <xdr:colOff>200025</xdr:colOff>
          <xdr:row>16</xdr:row>
          <xdr:rowOff>9525</xdr:rowOff>
        </xdr:to>
        <xdr:sp macro="" textlink="">
          <xdr:nvSpPr>
            <xdr:cNvPr id="36984" name="Check Box 120" hidden="1">
              <a:extLst>
                <a:ext uri="{63B3BB69-23CF-44E3-9099-C40C66FF867C}">
                  <a14:compatExt spid="_x0000_s36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180975</xdr:rowOff>
        </xdr:from>
        <xdr:to>
          <xdr:col>2</xdr:col>
          <xdr:colOff>200025</xdr:colOff>
          <xdr:row>15</xdr:row>
          <xdr:rowOff>9525</xdr:rowOff>
        </xdr:to>
        <xdr:sp macro="" textlink="">
          <xdr:nvSpPr>
            <xdr:cNvPr id="36985" name="Check Box 121" hidden="1">
              <a:extLst>
                <a:ext uri="{63B3BB69-23CF-44E3-9099-C40C66FF867C}">
                  <a14:compatExt spid="_x0000_s36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180975</xdr:rowOff>
        </xdr:from>
        <xdr:to>
          <xdr:col>2</xdr:col>
          <xdr:colOff>200025</xdr:colOff>
          <xdr:row>14</xdr:row>
          <xdr:rowOff>9525</xdr:rowOff>
        </xdr:to>
        <xdr:sp macro="" textlink="">
          <xdr:nvSpPr>
            <xdr:cNvPr id="36986" name="Check Box 122" hidden="1">
              <a:extLst>
                <a:ext uri="{63B3BB69-23CF-44E3-9099-C40C66FF867C}">
                  <a14:compatExt spid="_x0000_s36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180975</xdr:rowOff>
        </xdr:from>
        <xdr:to>
          <xdr:col>2</xdr:col>
          <xdr:colOff>200025</xdr:colOff>
          <xdr:row>13</xdr:row>
          <xdr:rowOff>9525</xdr:rowOff>
        </xdr:to>
        <xdr:sp macro="" textlink="">
          <xdr:nvSpPr>
            <xdr:cNvPr id="36987" name="Check Box 123" hidden="1">
              <a:extLst>
                <a:ext uri="{63B3BB69-23CF-44E3-9099-C40C66FF867C}">
                  <a14:compatExt spid="_x0000_s36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180975</xdr:rowOff>
        </xdr:from>
        <xdr:to>
          <xdr:col>2</xdr:col>
          <xdr:colOff>200025</xdr:colOff>
          <xdr:row>12</xdr:row>
          <xdr:rowOff>9525</xdr:rowOff>
        </xdr:to>
        <xdr:sp macro="" textlink="">
          <xdr:nvSpPr>
            <xdr:cNvPr id="36988" name="Check Box 124" hidden="1">
              <a:extLst>
                <a:ext uri="{63B3BB69-23CF-44E3-9099-C40C66FF867C}">
                  <a14:compatExt spid="_x0000_s36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180975</xdr:rowOff>
        </xdr:from>
        <xdr:to>
          <xdr:col>2</xdr:col>
          <xdr:colOff>200025</xdr:colOff>
          <xdr:row>11</xdr:row>
          <xdr:rowOff>9525</xdr:rowOff>
        </xdr:to>
        <xdr:sp macro="" textlink="">
          <xdr:nvSpPr>
            <xdr:cNvPr id="36989" name="Check Box 125" hidden="1">
              <a:extLst>
                <a:ext uri="{63B3BB69-23CF-44E3-9099-C40C66FF867C}">
                  <a14:compatExt spid="_x0000_s36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2</xdr:col>
          <xdr:colOff>200025</xdr:colOff>
          <xdr:row>10</xdr:row>
          <xdr:rowOff>9525</xdr:rowOff>
        </xdr:to>
        <xdr:sp macro="" textlink="">
          <xdr:nvSpPr>
            <xdr:cNvPr id="36990" name="Check Box 126" hidden="1">
              <a:extLst>
                <a:ext uri="{63B3BB69-23CF-44E3-9099-C40C66FF867C}">
                  <a14:compatExt spid="_x0000_s36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2</xdr:col>
          <xdr:colOff>200025</xdr:colOff>
          <xdr:row>9</xdr:row>
          <xdr:rowOff>9525</xdr:rowOff>
        </xdr:to>
        <xdr:sp macro="" textlink="">
          <xdr:nvSpPr>
            <xdr:cNvPr id="36991" name="Check Box 127" hidden="1">
              <a:extLst>
                <a:ext uri="{63B3BB69-23CF-44E3-9099-C40C66FF867C}">
                  <a14:compatExt spid="_x0000_s36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200025</xdr:colOff>
          <xdr:row>8</xdr:row>
          <xdr:rowOff>9525</xdr:rowOff>
        </xdr:to>
        <xdr:sp macro="" textlink="">
          <xdr:nvSpPr>
            <xdr:cNvPr id="36992" name="Check Box 128" hidden="1">
              <a:extLst>
                <a:ext uri="{63B3BB69-23CF-44E3-9099-C40C66FF867C}">
                  <a14:compatExt spid="_x0000_s36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180975</xdr:rowOff>
        </xdr:from>
        <xdr:to>
          <xdr:col>2</xdr:col>
          <xdr:colOff>200025</xdr:colOff>
          <xdr:row>7</xdr:row>
          <xdr:rowOff>9525</xdr:rowOff>
        </xdr:to>
        <xdr:sp macro="" textlink="">
          <xdr:nvSpPr>
            <xdr:cNvPr id="36993" name="Check Box 129" hidden="1">
              <a:extLst>
                <a:ext uri="{63B3BB69-23CF-44E3-9099-C40C66FF867C}">
                  <a14:compatExt spid="_x0000_s36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180975</xdr:rowOff>
        </xdr:from>
        <xdr:to>
          <xdr:col>2</xdr:col>
          <xdr:colOff>200025</xdr:colOff>
          <xdr:row>6</xdr:row>
          <xdr:rowOff>9525</xdr:rowOff>
        </xdr:to>
        <xdr:sp macro="" textlink="">
          <xdr:nvSpPr>
            <xdr:cNvPr id="36994" name="Check Box 130" hidden="1">
              <a:extLst>
                <a:ext uri="{63B3BB69-23CF-44E3-9099-C40C66FF867C}">
                  <a14:compatExt spid="_x0000_s36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200025</xdr:colOff>
          <xdr:row>5</xdr:row>
          <xdr:rowOff>9525</xdr:rowOff>
        </xdr:to>
        <xdr:sp macro="" textlink="">
          <xdr:nvSpPr>
            <xdr:cNvPr id="36995" name="Check Box 131" hidden="1">
              <a:extLst>
                <a:ext uri="{63B3BB69-23CF-44E3-9099-C40C66FF867C}">
                  <a14:compatExt spid="_x0000_s36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180975</xdr:rowOff>
        </xdr:from>
        <xdr:to>
          <xdr:col>2</xdr:col>
          <xdr:colOff>209550</xdr:colOff>
          <xdr:row>4</xdr:row>
          <xdr:rowOff>9525</xdr:rowOff>
        </xdr:to>
        <xdr:sp macro="" textlink="">
          <xdr:nvSpPr>
            <xdr:cNvPr id="36996" name="Check Box 132" hidden="1">
              <a:extLst>
                <a:ext uri="{63B3BB69-23CF-44E3-9099-C40C66FF867C}">
                  <a14:compatExt spid="_x0000_s36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180976</xdr:colOff>
      <xdr:row>37</xdr:row>
      <xdr:rowOff>104775</xdr:rowOff>
    </xdr:from>
    <xdr:to>
      <xdr:col>4</xdr:col>
      <xdr:colOff>1524001</xdr:colOff>
      <xdr:row>40</xdr:row>
      <xdr:rowOff>28575</xdr:rowOff>
    </xdr:to>
    <xdr:sp macro="" textlink="">
      <xdr:nvSpPr>
        <xdr:cNvPr id="134" name="Скругленный прямоугольник 133">
          <a:hlinkClick xmlns:r="http://schemas.openxmlformats.org/officeDocument/2006/relationships" r:id="rId1"/>
        </xdr:cNvPr>
        <xdr:cNvSpPr/>
      </xdr:nvSpPr>
      <xdr:spPr>
        <a:xfrm>
          <a:off x="542926" y="7734300"/>
          <a:ext cx="1638300" cy="542925"/>
        </a:xfrm>
        <a:prstGeom prst="round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/>
            <a:t>РАСПЕЧАТАТЬ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34</xdr:row>
          <xdr:rowOff>180975</xdr:rowOff>
        </xdr:from>
        <xdr:to>
          <xdr:col>39</xdr:col>
          <xdr:colOff>209550</xdr:colOff>
          <xdr:row>36</xdr:row>
          <xdr:rowOff>9525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33</xdr:row>
          <xdr:rowOff>180975</xdr:rowOff>
        </xdr:from>
        <xdr:to>
          <xdr:col>39</xdr:col>
          <xdr:colOff>209550</xdr:colOff>
          <xdr:row>35</xdr:row>
          <xdr:rowOff>9525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32</xdr:row>
          <xdr:rowOff>180975</xdr:rowOff>
        </xdr:from>
        <xdr:to>
          <xdr:col>39</xdr:col>
          <xdr:colOff>209550</xdr:colOff>
          <xdr:row>34</xdr:row>
          <xdr:rowOff>9525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31</xdr:row>
          <xdr:rowOff>180975</xdr:rowOff>
        </xdr:from>
        <xdr:to>
          <xdr:col>39</xdr:col>
          <xdr:colOff>209550</xdr:colOff>
          <xdr:row>33</xdr:row>
          <xdr:rowOff>9525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30</xdr:row>
          <xdr:rowOff>180975</xdr:rowOff>
        </xdr:from>
        <xdr:to>
          <xdr:col>39</xdr:col>
          <xdr:colOff>209550</xdr:colOff>
          <xdr:row>32</xdr:row>
          <xdr:rowOff>9525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29</xdr:row>
          <xdr:rowOff>180975</xdr:rowOff>
        </xdr:from>
        <xdr:to>
          <xdr:col>39</xdr:col>
          <xdr:colOff>209550</xdr:colOff>
          <xdr:row>31</xdr:row>
          <xdr:rowOff>9525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28</xdr:row>
          <xdr:rowOff>180975</xdr:rowOff>
        </xdr:from>
        <xdr:to>
          <xdr:col>39</xdr:col>
          <xdr:colOff>209550</xdr:colOff>
          <xdr:row>30</xdr:row>
          <xdr:rowOff>9525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27</xdr:row>
          <xdr:rowOff>180975</xdr:rowOff>
        </xdr:from>
        <xdr:to>
          <xdr:col>39</xdr:col>
          <xdr:colOff>209550</xdr:colOff>
          <xdr:row>29</xdr:row>
          <xdr:rowOff>9525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26</xdr:row>
          <xdr:rowOff>180975</xdr:rowOff>
        </xdr:from>
        <xdr:to>
          <xdr:col>39</xdr:col>
          <xdr:colOff>209550</xdr:colOff>
          <xdr:row>28</xdr:row>
          <xdr:rowOff>9525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25</xdr:row>
          <xdr:rowOff>180975</xdr:rowOff>
        </xdr:from>
        <xdr:to>
          <xdr:col>39</xdr:col>
          <xdr:colOff>209550</xdr:colOff>
          <xdr:row>27</xdr:row>
          <xdr:rowOff>9525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24</xdr:row>
          <xdr:rowOff>180975</xdr:rowOff>
        </xdr:from>
        <xdr:to>
          <xdr:col>39</xdr:col>
          <xdr:colOff>209550</xdr:colOff>
          <xdr:row>26</xdr:row>
          <xdr:rowOff>9525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23</xdr:row>
          <xdr:rowOff>180975</xdr:rowOff>
        </xdr:from>
        <xdr:to>
          <xdr:col>39</xdr:col>
          <xdr:colOff>209550</xdr:colOff>
          <xdr:row>25</xdr:row>
          <xdr:rowOff>9525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22</xdr:row>
          <xdr:rowOff>180975</xdr:rowOff>
        </xdr:from>
        <xdr:to>
          <xdr:col>39</xdr:col>
          <xdr:colOff>209550</xdr:colOff>
          <xdr:row>24</xdr:row>
          <xdr:rowOff>9525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21</xdr:row>
          <xdr:rowOff>180975</xdr:rowOff>
        </xdr:from>
        <xdr:to>
          <xdr:col>39</xdr:col>
          <xdr:colOff>209550</xdr:colOff>
          <xdr:row>23</xdr:row>
          <xdr:rowOff>9525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20</xdr:row>
          <xdr:rowOff>180975</xdr:rowOff>
        </xdr:from>
        <xdr:to>
          <xdr:col>39</xdr:col>
          <xdr:colOff>209550</xdr:colOff>
          <xdr:row>22</xdr:row>
          <xdr:rowOff>9525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19</xdr:row>
          <xdr:rowOff>180975</xdr:rowOff>
        </xdr:from>
        <xdr:to>
          <xdr:col>39</xdr:col>
          <xdr:colOff>209550</xdr:colOff>
          <xdr:row>21</xdr:row>
          <xdr:rowOff>9525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18</xdr:row>
          <xdr:rowOff>180975</xdr:rowOff>
        </xdr:from>
        <xdr:to>
          <xdr:col>39</xdr:col>
          <xdr:colOff>209550</xdr:colOff>
          <xdr:row>20</xdr:row>
          <xdr:rowOff>9525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17</xdr:row>
          <xdr:rowOff>180975</xdr:rowOff>
        </xdr:from>
        <xdr:to>
          <xdr:col>39</xdr:col>
          <xdr:colOff>209550</xdr:colOff>
          <xdr:row>19</xdr:row>
          <xdr:rowOff>9525</xdr:rowOff>
        </xdr:to>
        <xdr:sp macro="" textlink="">
          <xdr:nvSpPr>
            <xdr:cNvPr id="35858" name="Check Box 18" hidden="1">
              <a:extLst>
                <a:ext uri="{63B3BB69-23CF-44E3-9099-C40C66FF867C}">
                  <a14:compatExt spid="_x0000_s35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16</xdr:row>
          <xdr:rowOff>180975</xdr:rowOff>
        </xdr:from>
        <xdr:to>
          <xdr:col>39</xdr:col>
          <xdr:colOff>209550</xdr:colOff>
          <xdr:row>18</xdr:row>
          <xdr:rowOff>9525</xdr:rowOff>
        </xdr:to>
        <xdr:sp macro="" textlink="">
          <xdr:nvSpPr>
            <xdr:cNvPr id="35859" name="Check Box 19" hidden="1">
              <a:extLst>
                <a:ext uri="{63B3BB69-23CF-44E3-9099-C40C66FF867C}">
                  <a14:compatExt spid="_x0000_s35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15</xdr:row>
          <xdr:rowOff>180975</xdr:rowOff>
        </xdr:from>
        <xdr:to>
          <xdr:col>39</xdr:col>
          <xdr:colOff>209550</xdr:colOff>
          <xdr:row>17</xdr:row>
          <xdr:rowOff>9525</xdr:rowOff>
        </xdr:to>
        <xdr:sp macro="" textlink="">
          <xdr:nvSpPr>
            <xdr:cNvPr id="35860" name="Check Box 20" hidden="1">
              <a:extLst>
                <a:ext uri="{63B3BB69-23CF-44E3-9099-C40C66FF867C}">
                  <a14:compatExt spid="_x0000_s35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14</xdr:row>
          <xdr:rowOff>180975</xdr:rowOff>
        </xdr:from>
        <xdr:to>
          <xdr:col>39</xdr:col>
          <xdr:colOff>209550</xdr:colOff>
          <xdr:row>16</xdr:row>
          <xdr:rowOff>9525</xdr:rowOff>
        </xdr:to>
        <xdr:sp macro="" textlink="">
          <xdr:nvSpPr>
            <xdr:cNvPr id="35861" name="Check Box 21" hidden="1">
              <a:extLst>
                <a:ext uri="{63B3BB69-23CF-44E3-9099-C40C66FF867C}">
                  <a14:compatExt spid="_x0000_s35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13</xdr:row>
          <xdr:rowOff>180975</xdr:rowOff>
        </xdr:from>
        <xdr:to>
          <xdr:col>39</xdr:col>
          <xdr:colOff>209550</xdr:colOff>
          <xdr:row>15</xdr:row>
          <xdr:rowOff>9525</xdr:rowOff>
        </xdr:to>
        <xdr:sp macro="" textlink="">
          <xdr:nvSpPr>
            <xdr:cNvPr id="35862" name="Check Box 22" hidden="1">
              <a:extLst>
                <a:ext uri="{63B3BB69-23CF-44E3-9099-C40C66FF867C}">
                  <a14:compatExt spid="_x0000_s35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12</xdr:row>
          <xdr:rowOff>180975</xdr:rowOff>
        </xdr:from>
        <xdr:to>
          <xdr:col>39</xdr:col>
          <xdr:colOff>209550</xdr:colOff>
          <xdr:row>14</xdr:row>
          <xdr:rowOff>9525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11</xdr:row>
          <xdr:rowOff>180975</xdr:rowOff>
        </xdr:from>
        <xdr:to>
          <xdr:col>39</xdr:col>
          <xdr:colOff>209550</xdr:colOff>
          <xdr:row>13</xdr:row>
          <xdr:rowOff>9525</xdr:rowOff>
        </xdr:to>
        <xdr:sp macro="" textlink="">
          <xdr:nvSpPr>
            <xdr:cNvPr id="35864" name="Check Box 24" hidden="1">
              <a:extLst>
                <a:ext uri="{63B3BB69-23CF-44E3-9099-C40C66FF867C}">
                  <a14:compatExt spid="_x0000_s35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10</xdr:row>
          <xdr:rowOff>180975</xdr:rowOff>
        </xdr:from>
        <xdr:to>
          <xdr:col>39</xdr:col>
          <xdr:colOff>209550</xdr:colOff>
          <xdr:row>12</xdr:row>
          <xdr:rowOff>9525</xdr:rowOff>
        </xdr:to>
        <xdr:sp macro="" textlink="">
          <xdr:nvSpPr>
            <xdr:cNvPr id="35865" name="Check Box 25" hidden="1">
              <a:extLst>
                <a:ext uri="{63B3BB69-23CF-44E3-9099-C40C66FF867C}">
                  <a14:compatExt spid="_x0000_s35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9</xdr:row>
          <xdr:rowOff>180975</xdr:rowOff>
        </xdr:from>
        <xdr:to>
          <xdr:col>39</xdr:col>
          <xdr:colOff>209550</xdr:colOff>
          <xdr:row>11</xdr:row>
          <xdr:rowOff>9525</xdr:rowOff>
        </xdr:to>
        <xdr:sp macro="" textlink="">
          <xdr:nvSpPr>
            <xdr:cNvPr id="35866" name="Check Box 26" hidden="1">
              <a:extLst>
                <a:ext uri="{63B3BB69-23CF-44E3-9099-C40C66FF867C}">
                  <a14:compatExt spid="_x0000_s35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8</xdr:row>
          <xdr:rowOff>180975</xdr:rowOff>
        </xdr:from>
        <xdr:to>
          <xdr:col>39</xdr:col>
          <xdr:colOff>209550</xdr:colOff>
          <xdr:row>10</xdr:row>
          <xdr:rowOff>9525</xdr:rowOff>
        </xdr:to>
        <xdr:sp macro="" textlink="">
          <xdr:nvSpPr>
            <xdr:cNvPr id="35867" name="Check Box 27" hidden="1">
              <a:extLst>
                <a:ext uri="{63B3BB69-23CF-44E3-9099-C40C66FF867C}">
                  <a14:compatExt spid="_x0000_s35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7</xdr:row>
          <xdr:rowOff>180975</xdr:rowOff>
        </xdr:from>
        <xdr:to>
          <xdr:col>39</xdr:col>
          <xdr:colOff>209550</xdr:colOff>
          <xdr:row>9</xdr:row>
          <xdr:rowOff>9525</xdr:rowOff>
        </xdr:to>
        <xdr:sp macro="" textlink="">
          <xdr:nvSpPr>
            <xdr:cNvPr id="35868" name="Check Box 28" hidden="1">
              <a:extLst>
                <a:ext uri="{63B3BB69-23CF-44E3-9099-C40C66FF867C}">
                  <a14:compatExt spid="_x0000_s35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6</xdr:row>
          <xdr:rowOff>180975</xdr:rowOff>
        </xdr:from>
        <xdr:to>
          <xdr:col>39</xdr:col>
          <xdr:colOff>209550</xdr:colOff>
          <xdr:row>8</xdr:row>
          <xdr:rowOff>9525</xdr:rowOff>
        </xdr:to>
        <xdr:sp macro="" textlink="">
          <xdr:nvSpPr>
            <xdr:cNvPr id="35869" name="Check Box 29" hidden="1">
              <a:extLst>
                <a:ext uri="{63B3BB69-23CF-44E3-9099-C40C66FF867C}">
                  <a14:compatExt spid="_x0000_s35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5</xdr:row>
          <xdr:rowOff>180975</xdr:rowOff>
        </xdr:from>
        <xdr:to>
          <xdr:col>39</xdr:col>
          <xdr:colOff>209550</xdr:colOff>
          <xdr:row>7</xdr:row>
          <xdr:rowOff>9525</xdr:rowOff>
        </xdr:to>
        <xdr:sp macro="" textlink="">
          <xdr:nvSpPr>
            <xdr:cNvPr id="35870" name="Check Box 30" hidden="1">
              <a:extLst>
                <a:ext uri="{63B3BB69-23CF-44E3-9099-C40C66FF867C}">
                  <a14:compatExt spid="_x0000_s35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</xdr:row>
          <xdr:rowOff>180975</xdr:rowOff>
        </xdr:from>
        <xdr:to>
          <xdr:col>39</xdr:col>
          <xdr:colOff>209550</xdr:colOff>
          <xdr:row>6</xdr:row>
          <xdr:rowOff>9525</xdr:rowOff>
        </xdr:to>
        <xdr:sp macro="" textlink="">
          <xdr:nvSpPr>
            <xdr:cNvPr id="35871" name="Check Box 31" hidden="1">
              <a:extLst>
                <a:ext uri="{63B3BB69-23CF-44E3-9099-C40C66FF867C}">
                  <a14:compatExt spid="_x0000_s35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</xdr:row>
          <xdr:rowOff>180975</xdr:rowOff>
        </xdr:from>
        <xdr:to>
          <xdr:col>39</xdr:col>
          <xdr:colOff>209550</xdr:colOff>
          <xdr:row>5</xdr:row>
          <xdr:rowOff>9525</xdr:rowOff>
        </xdr:to>
        <xdr:sp macro="" textlink="">
          <xdr:nvSpPr>
            <xdr:cNvPr id="35872" name="Check Box 32" hidden="1">
              <a:extLst>
                <a:ext uri="{63B3BB69-23CF-44E3-9099-C40C66FF867C}">
                  <a14:compatExt spid="_x0000_s35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</xdr:row>
          <xdr:rowOff>180975</xdr:rowOff>
        </xdr:from>
        <xdr:to>
          <xdr:col>39</xdr:col>
          <xdr:colOff>209550</xdr:colOff>
          <xdr:row>4</xdr:row>
          <xdr:rowOff>9525</xdr:rowOff>
        </xdr:to>
        <xdr:sp macro="" textlink="">
          <xdr:nvSpPr>
            <xdr:cNvPr id="35873" name="Check Box 33" hidden="1">
              <a:extLst>
                <a:ext uri="{63B3BB69-23CF-44E3-9099-C40C66FF867C}">
                  <a14:compatExt spid="_x0000_s35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34</xdr:row>
          <xdr:rowOff>180975</xdr:rowOff>
        </xdr:from>
        <xdr:to>
          <xdr:col>42</xdr:col>
          <xdr:colOff>209550</xdr:colOff>
          <xdr:row>36</xdr:row>
          <xdr:rowOff>9525</xdr:rowOff>
        </xdr:to>
        <xdr:sp macro="" textlink="">
          <xdr:nvSpPr>
            <xdr:cNvPr id="35874" name="Check Box 34" hidden="1">
              <a:extLst>
                <a:ext uri="{63B3BB69-23CF-44E3-9099-C40C66FF867C}">
                  <a14:compatExt spid="_x0000_s35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33</xdr:row>
          <xdr:rowOff>180975</xdr:rowOff>
        </xdr:from>
        <xdr:to>
          <xdr:col>42</xdr:col>
          <xdr:colOff>209550</xdr:colOff>
          <xdr:row>35</xdr:row>
          <xdr:rowOff>9525</xdr:rowOff>
        </xdr:to>
        <xdr:sp macro="" textlink="">
          <xdr:nvSpPr>
            <xdr:cNvPr id="35875" name="Check Box 35" hidden="1">
              <a:extLst>
                <a:ext uri="{63B3BB69-23CF-44E3-9099-C40C66FF867C}">
                  <a14:compatExt spid="_x0000_s35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32</xdr:row>
          <xdr:rowOff>180975</xdr:rowOff>
        </xdr:from>
        <xdr:to>
          <xdr:col>42</xdr:col>
          <xdr:colOff>209550</xdr:colOff>
          <xdr:row>34</xdr:row>
          <xdr:rowOff>9525</xdr:rowOff>
        </xdr:to>
        <xdr:sp macro="" textlink="">
          <xdr:nvSpPr>
            <xdr:cNvPr id="35876" name="Check Box 36" hidden="1">
              <a:extLst>
                <a:ext uri="{63B3BB69-23CF-44E3-9099-C40C66FF867C}">
                  <a14:compatExt spid="_x0000_s35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31</xdr:row>
          <xdr:rowOff>180975</xdr:rowOff>
        </xdr:from>
        <xdr:to>
          <xdr:col>42</xdr:col>
          <xdr:colOff>209550</xdr:colOff>
          <xdr:row>33</xdr:row>
          <xdr:rowOff>9525</xdr:rowOff>
        </xdr:to>
        <xdr:sp macro="" textlink="">
          <xdr:nvSpPr>
            <xdr:cNvPr id="35877" name="Check Box 37" hidden="1">
              <a:extLst>
                <a:ext uri="{63B3BB69-23CF-44E3-9099-C40C66FF867C}">
                  <a14:compatExt spid="_x0000_s35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30</xdr:row>
          <xdr:rowOff>180975</xdr:rowOff>
        </xdr:from>
        <xdr:to>
          <xdr:col>42</xdr:col>
          <xdr:colOff>209550</xdr:colOff>
          <xdr:row>32</xdr:row>
          <xdr:rowOff>9525</xdr:rowOff>
        </xdr:to>
        <xdr:sp macro="" textlink="">
          <xdr:nvSpPr>
            <xdr:cNvPr id="35878" name="Check Box 38" hidden="1">
              <a:extLst>
                <a:ext uri="{63B3BB69-23CF-44E3-9099-C40C66FF867C}">
                  <a14:compatExt spid="_x0000_s35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29</xdr:row>
          <xdr:rowOff>180975</xdr:rowOff>
        </xdr:from>
        <xdr:to>
          <xdr:col>42</xdr:col>
          <xdr:colOff>209550</xdr:colOff>
          <xdr:row>31</xdr:row>
          <xdr:rowOff>9525</xdr:rowOff>
        </xdr:to>
        <xdr:sp macro="" textlink="">
          <xdr:nvSpPr>
            <xdr:cNvPr id="35879" name="Check Box 39" hidden="1">
              <a:extLst>
                <a:ext uri="{63B3BB69-23CF-44E3-9099-C40C66FF867C}">
                  <a14:compatExt spid="_x0000_s35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28</xdr:row>
          <xdr:rowOff>180975</xdr:rowOff>
        </xdr:from>
        <xdr:to>
          <xdr:col>42</xdr:col>
          <xdr:colOff>209550</xdr:colOff>
          <xdr:row>30</xdr:row>
          <xdr:rowOff>9525</xdr:rowOff>
        </xdr:to>
        <xdr:sp macro="" textlink="">
          <xdr:nvSpPr>
            <xdr:cNvPr id="35880" name="Check Box 40" hidden="1">
              <a:extLst>
                <a:ext uri="{63B3BB69-23CF-44E3-9099-C40C66FF867C}">
                  <a14:compatExt spid="_x0000_s35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27</xdr:row>
          <xdr:rowOff>180975</xdr:rowOff>
        </xdr:from>
        <xdr:to>
          <xdr:col>42</xdr:col>
          <xdr:colOff>209550</xdr:colOff>
          <xdr:row>29</xdr:row>
          <xdr:rowOff>9525</xdr:rowOff>
        </xdr:to>
        <xdr:sp macro="" textlink="">
          <xdr:nvSpPr>
            <xdr:cNvPr id="35881" name="Check Box 41" hidden="1">
              <a:extLst>
                <a:ext uri="{63B3BB69-23CF-44E3-9099-C40C66FF867C}">
                  <a14:compatExt spid="_x0000_s35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26</xdr:row>
          <xdr:rowOff>180975</xdr:rowOff>
        </xdr:from>
        <xdr:to>
          <xdr:col>42</xdr:col>
          <xdr:colOff>209550</xdr:colOff>
          <xdr:row>28</xdr:row>
          <xdr:rowOff>9525</xdr:rowOff>
        </xdr:to>
        <xdr:sp macro="" textlink="">
          <xdr:nvSpPr>
            <xdr:cNvPr id="35882" name="Check Box 42" hidden="1">
              <a:extLst>
                <a:ext uri="{63B3BB69-23CF-44E3-9099-C40C66FF867C}">
                  <a14:compatExt spid="_x0000_s35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25</xdr:row>
          <xdr:rowOff>180975</xdr:rowOff>
        </xdr:from>
        <xdr:to>
          <xdr:col>42</xdr:col>
          <xdr:colOff>209550</xdr:colOff>
          <xdr:row>27</xdr:row>
          <xdr:rowOff>9525</xdr:rowOff>
        </xdr:to>
        <xdr:sp macro="" textlink="">
          <xdr:nvSpPr>
            <xdr:cNvPr id="35883" name="Check Box 43" hidden="1">
              <a:extLst>
                <a:ext uri="{63B3BB69-23CF-44E3-9099-C40C66FF867C}">
                  <a14:compatExt spid="_x0000_s35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24</xdr:row>
          <xdr:rowOff>180975</xdr:rowOff>
        </xdr:from>
        <xdr:to>
          <xdr:col>42</xdr:col>
          <xdr:colOff>209550</xdr:colOff>
          <xdr:row>26</xdr:row>
          <xdr:rowOff>9525</xdr:rowOff>
        </xdr:to>
        <xdr:sp macro="" textlink="">
          <xdr:nvSpPr>
            <xdr:cNvPr id="35884" name="Check Box 44" hidden="1">
              <a:extLst>
                <a:ext uri="{63B3BB69-23CF-44E3-9099-C40C66FF867C}">
                  <a14:compatExt spid="_x0000_s35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23</xdr:row>
          <xdr:rowOff>180975</xdr:rowOff>
        </xdr:from>
        <xdr:to>
          <xdr:col>42</xdr:col>
          <xdr:colOff>209550</xdr:colOff>
          <xdr:row>25</xdr:row>
          <xdr:rowOff>9525</xdr:rowOff>
        </xdr:to>
        <xdr:sp macro="" textlink="">
          <xdr:nvSpPr>
            <xdr:cNvPr id="35885" name="Check Box 45" hidden="1">
              <a:extLst>
                <a:ext uri="{63B3BB69-23CF-44E3-9099-C40C66FF867C}">
                  <a14:compatExt spid="_x0000_s35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22</xdr:row>
          <xdr:rowOff>180975</xdr:rowOff>
        </xdr:from>
        <xdr:to>
          <xdr:col>42</xdr:col>
          <xdr:colOff>209550</xdr:colOff>
          <xdr:row>24</xdr:row>
          <xdr:rowOff>9525</xdr:rowOff>
        </xdr:to>
        <xdr:sp macro="" textlink="">
          <xdr:nvSpPr>
            <xdr:cNvPr id="35886" name="Check Box 46" hidden="1">
              <a:extLst>
                <a:ext uri="{63B3BB69-23CF-44E3-9099-C40C66FF867C}">
                  <a14:compatExt spid="_x0000_s35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21</xdr:row>
          <xdr:rowOff>180975</xdr:rowOff>
        </xdr:from>
        <xdr:to>
          <xdr:col>42</xdr:col>
          <xdr:colOff>209550</xdr:colOff>
          <xdr:row>23</xdr:row>
          <xdr:rowOff>9525</xdr:rowOff>
        </xdr:to>
        <xdr:sp macro="" textlink="">
          <xdr:nvSpPr>
            <xdr:cNvPr id="35887" name="Check Box 47" hidden="1">
              <a:extLst>
                <a:ext uri="{63B3BB69-23CF-44E3-9099-C40C66FF867C}">
                  <a14:compatExt spid="_x0000_s35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20</xdr:row>
          <xdr:rowOff>180975</xdr:rowOff>
        </xdr:from>
        <xdr:to>
          <xdr:col>42</xdr:col>
          <xdr:colOff>209550</xdr:colOff>
          <xdr:row>22</xdr:row>
          <xdr:rowOff>9525</xdr:rowOff>
        </xdr:to>
        <xdr:sp macro="" textlink="">
          <xdr:nvSpPr>
            <xdr:cNvPr id="35888" name="Check Box 48" hidden="1">
              <a:extLst>
                <a:ext uri="{63B3BB69-23CF-44E3-9099-C40C66FF867C}">
                  <a14:compatExt spid="_x0000_s35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180975</xdr:rowOff>
        </xdr:from>
        <xdr:to>
          <xdr:col>42</xdr:col>
          <xdr:colOff>209550</xdr:colOff>
          <xdr:row>21</xdr:row>
          <xdr:rowOff>9525</xdr:rowOff>
        </xdr:to>
        <xdr:sp macro="" textlink="">
          <xdr:nvSpPr>
            <xdr:cNvPr id="35889" name="Check Box 49" hidden="1">
              <a:extLst>
                <a:ext uri="{63B3BB69-23CF-44E3-9099-C40C66FF867C}">
                  <a14:compatExt spid="_x0000_s35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18</xdr:row>
          <xdr:rowOff>180975</xdr:rowOff>
        </xdr:from>
        <xdr:to>
          <xdr:col>42</xdr:col>
          <xdr:colOff>209550</xdr:colOff>
          <xdr:row>20</xdr:row>
          <xdr:rowOff>9525</xdr:rowOff>
        </xdr:to>
        <xdr:sp macro="" textlink="">
          <xdr:nvSpPr>
            <xdr:cNvPr id="35890" name="Check Box 50" hidden="1">
              <a:extLst>
                <a:ext uri="{63B3BB69-23CF-44E3-9099-C40C66FF867C}">
                  <a14:compatExt spid="_x0000_s35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17</xdr:row>
          <xdr:rowOff>180975</xdr:rowOff>
        </xdr:from>
        <xdr:to>
          <xdr:col>42</xdr:col>
          <xdr:colOff>209550</xdr:colOff>
          <xdr:row>19</xdr:row>
          <xdr:rowOff>9525</xdr:rowOff>
        </xdr:to>
        <xdr:sp macro="" textlink="">
          <xdr:nvSpPr>
            <xdr:cNvPr id="35891" name="Check Box 51" hidden="1">
              <a:extLst>
                <a:ext uri="{63B3BB69-23CF-44E3-9099-C40C66FF867C}">
                  <a14:compatExt spid="_x0000_s35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16</xdr:row>
          <xdr:rowOff>180975</xdr:rowOff>
        </xdr:from>
        <xdr:to>
          <xdr:col>42</xdr:col>
          <xdr:colOff>209550</xdr:colOff>
          <xdr:row>18</xdr:row>
          <xdr:rowOff>9525</xdr:rowOff>
        </xdr:to>
        <xdr:sp macro="" textlink="">
          <xdr:nvSpPr>
            <xdr:cNvPr id="35892" name="Check Box 52" hidden="1">
              <a:extLst>
                <a:ext uri="{63B3BB69-23CF-44E3-9099-C40C66FF867C}">
                  <a14:compatExt spid="_x0000_s35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15</xdr:row>
          <xdr:rowOff>180975</xdr:rowOff>
        </xdr:from>
        <xdr:to>
          <xdr:col>42</xdr:col>
          <xdr:colOff>209550</xdr:colOff>
          <xdr:row>17</xdr:row>
          <xdr:rowOff>9525</xdr:rowOff>
        </xdr:to>
        <xdr:sp macro="" textlink="">
          <xdr:nvSpPr>
            <xdr:cNvPr id="35893" name="Check Box 53" hidden="1">
              <a:extLst>
                <a:ext uri="{63B3BB69-23CF-44E3-9099-C40C66FF867C}">
                  <a14:compatExt spid="_x0000_s35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14</xdr:row>
          <xdr:rowOff>180975</xdr:rowOff>
        </xdr:from>
        <xdr:to>
          <xdr:col>42</xdr:col>
          <xdr:colOff>209550</xdr:colOff>
          <xdr:row>16</xdr:row>
          <xdr:rowOff>9525</xdr:rowOff>
        </xdr:to>
        <xdr:sp macro="" textlink="">
          <xdr:nvSpPr>
            <xdr:cNvPr id="35894" name="Check Box 54" hidden="1">
              <a:extLst>
                <a:ext uri="{63B3BB69-23CF-44E3-9099-C40C66FF867C}">
                  <a14:compatExt spid="_x0000_s35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13</xdr:row>
          <xdr:rowOff>180975</xdr:rowOff>
        </xdr:from>
        <xdr:to>
          <xdr:col>42</xdr:col>
          <xdr:colOff>209550</xdr:colOff>
          <xdr:row>15</xdr:row>
          <xdr:rowOff>9525</xdr:rowOff>
        </xdr:to>
        <xdr:sp macro="" textlink="">
          <xdr:nvSpPr>
            <xdr:cNvPr id="35895" name="Check Box 55" hidden="1">
              <a:extLst>
                <a:ext uri="{63B3BB69-23CF-44E3-9099-C40C66FF867C}">
                  <a14:compatExt spid="_x0000_s35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12</xdr:row>
          <xdr:rowOff>180975</xdr:rowOff>
        </xdr:from>
        <xdr:to>
          <xdr:col>42</xdr:col>
          <xdr:colOff>209550</xdr:colOff>
          <xdr:row>14</xdr:row>
          <xdr:rowOff>9525</xdr:rowOff>
        </xdr:to>
        <xdr:sp macro="" textlink="">
          <xdr:nvSpPr>
            <xdr:cNvPr id="35896" name="Check Box 56" hidden="1">
              <a:extLst>
                <a:ext uri="{63B3BB69-23CF-44E3-9099-C40C66FF867C}">
                  <a14:compatExt spid="_x0000_s35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11</xdr:row>
          <xdr:rowOff>180975</xdr:rowOff>
        </xdr:from>
        <xdr:to>
          <xdr:col>42</xdr:col>
          <xdr:colOff>209550</xdr:colOff>
          <xdr:row>13</xdr:row>
          <xdr:rowOff>9525</xdr:rowOff>
        </xdr:to>
        <xdr:sp macro="" textlink="">
          <xdr:nvSpPr>
            <xdr:cNvPr id="35897" name="Check Box 57" hidden="1">
              <a:extLst>
                <a:ext uri="{63B3BB69-23CF-44E3-9099-C40C66FF867C}">
                  <a14:compatExt spid="_x0000_s35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10</xdr:row>
          <xdr:rowOff>180975</xdr:rowOff>
        </xdr:from>
        <xdr:to>
          <xdr:col>42</xdr:col>
          <xdr:colOff>209550</xdr:colOff>
          <xdr:row>12</xdr:row>
          <xdr:rowOff>9525</xdr:rowOff>
        </xdr:to>
        <xdr:sp macro="" textlink="">
          <xdr:nvSpPr>
            <xdr:cNvPr id="35898" name="Check Box 58" hidden="1">
              <a:extLst>
                <a:ext uri="{63B3BB69-23CF-44E3-9099-C40C66FF867C}">
                  <a14:compatExt spid="_x0000_s35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9</xdr:row>
          <xdr:rowOff>180975</xdr:rowOff>
        </xdr:from>
        <xdr:to>
          <xdr:col>42</xdr:col>
          <xdr:colOff>209550</xdr:colOff>
          <xdr:row>11</xdr:row>
          <xdr:rowOff>9525</xdr:rowOff>
        </xdr:to>
        <xdr:sp macro="" textlink="">
          <xdr:nvSpPr>
            <xdr:cNvPr id="35899" name="Check Box 59" hidden="1">
              <a:extLst>
                <a:ext uri="{63B3BB69-23CF-44E3-9099-C40C66FF867C}">
                  <a14:compatExt spid="_x0000_s35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8</xdr:row>
          <xdr:rowOff>180975</xdr:rowOff>
        </xdr:from>
        <xdr:to>
          <xdr:col>42</xdr:col>
          <xdr:colOff>209550</xdr:colOff>
          <xdr:row>10</xdr:row>
          <xdr:rowOff>9525</xdr:rowOff>
        </xdr:to>
        <xdr:sp macro="" textlink="">
          <xdr:nvSpPr>
            <xdr:cNvPr id="35900" name="Check Box 60" hidden="1">
              <a:extLst>
                <a:ext uri="{63B3BB69-23CF-44E3-9099-C40C66FF867C}">
                  <a14:compatExt spid="_x0000_s35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7</xdr:row>
          <xdr:rowOff>180975</xdr:rowOff>
        </xdr:from>
        <xdr:to>
          <xdr:col>42</xdr:col>
          <xdr:colOff>209550</xdr:colOff>
          <xdr:row>9</xdr:row>
          <xdr:rowOff>9525</xdr:rowOff>
        </xdr:to>
        <xdr:sp macro="" textlink="">
          <xdr:nvSpPr>
            <xdr:cNvPr id="35901" name="Check Box 61" hidden="1">
              <a:extLst>
                <a:ext uri="{63B3BB69-23CF-44E3-9099-C40C66FF867C}">
                  <a14:compatExt spid="_x0000_s35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6</xdr:row>
          <xdr:rowOff>180975</xdr:rowOff>
        </xdr:from>
        <xdr:to>
          <xdr:col>42</xdr:col>
          <xdr:colOff>209550</xdr:colOff>
          <xdr:row>8</xdr:row>
          <xdr:rowOff>9525</xdr:rowOff>
        </xdr:to>
        <xdr:sp macro="" textlink="">
          <xdr:nvSpPr>
            <xdr:cNvPr id="35902" name="Check Box 62" hidden="1">
              <a:extLst>
                <a:ext uri="{63B3BB69-23CF-44E3-9099-C40C66FF867C}">
                  <a14:compatExt spid="_x0000_s35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5</xdr:row>
          <xdr:rowOff>180975</xdr:rowOff>
        </xdr:from>
        <xdr:to>
          <xdr:col>42</xdr:col>
          <xdr:colOff>209550</xdr:colOff>
          <xdr:row>7</xdr:row>
          <xdr:rowOff>9525</xdr:rowOff>
        </xdr:to>
        <xdr:sp macro="" textlink="">
          <xdr:nvSpPr>
            <xdr:cNvPr id="35903" name="Check Box 63" hidden="1">
              <a:extLst>
                <a:ext uri="{63B3BB69-23CF-44E3-9099-C40C66FF867C}">
                  <a14:compatExt spid="_x0000_s35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</xdr:row>
          <xdr:rowOff>180975</xdr:rowOff>
        </xdr:from>
        <xdr:to>
          <xdr:col>42</xdr:col>
          <xdr:colOff>209550</xdr:colOff>
          <xdr:row>6</xdr:row>
          <xdr:rowOff>9525</xdr:rowOff>
        </xdr:to>
        <xdr:sp macro="" textlink="">
          <xdr:nvSpPr>
            <xdr:cNvPr id="35904" name="Check Box 64" hidden="1">
              <a:extLst>
                <a:ext uri="{63B3BB69-23CF-44E3-9099-C40C66FF867C}">
                  <a14:compatExt spid="_x0000_s35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</xdr:row>
          <xdr:rowOff>180975</xdr:rowOff>
        </xdr:from>
        <xdr:to>
          <xdr:col>42</xdr:col>
          <xdr:colOff>209550</xdr:colOff>
          <xdr:row>5</xdr:row>
          <xdr:rowOff>9525</xdr:rowOff>
        </xdr:to>
        <xdr:sp macro="" textlink="">
          <xdr:nvSpPr>
            <xdr:cNvPr id="35905" name="Check Box 65" hidden="1">
              <a:extLst>
                <a:ext uri="{63B3BB69-23CF-44E3-9099-C40C66FF867C}">
                  <a14:compatExt spid="_x0000_s35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</xdr:row>
          <xdr:rowOff>180975</xdr:rowOff>
        </xdr:from>
        <xdr:to>
          <xdr:col>42</xdr:col>
          <xdr:colOff>209550</xdr:colOff>
          <xdr:row>4</xdr:row>
          <xdr:rowOff>9525</xdr:rowOff>
        </xdr:to>
        <xdr:sp macro="" textlink="">
          <xdr:nvSpPr>
            <xdr:cNvPr id="35906" name="Check Box 66" hidden="1">
              <a:extLst>
                <a:ext uri="{63B3BB69-23CF-44E3-9099-C40C66FF867C}">
                  <a14:compatExt spid="_x0000_s35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34</xdr:row>
          <xdr:rowOff>180975</xdr:rowOff>
        </xdr:from>
        <xdr:to>
          <xdr:col>36</xdr:col>
          <xdr:colOff>200025</xdr:colOff>
          <xdr:row>36</xdr:row>
          <xdr:rowOff>9525</xdr:rowOff>
        </xdr:to>
        <xdr:sp macro="" textlink="">
          <xdr:nvSpPr>
            <xdr:cNvPr id="35907" name="Check Box 67" hidden="1">
              <a:extLst>
                <a:ext uri="{63B3BB69-23CF-44E3-9099-C40C66FF867C}">
                  <a14:compatExt spid="_x0000_s35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33</xdr:row>
          <xdr:rowOff>180975</xdr:rowOff>
        </xdr:from>
        <xdr:to>
          <xdr:col>36</xdr:col>
          <xdr:colOff>200025</xdr:colOff>
          <xdr:row>35</xdr:row>
          <xdr:rowOff>9525</xdr:rowOff>
        </xdr:to>
        <xdr:sp macro="" textlink="">
          <xdr:nvSpPr>
            <xdr:cNvPr id="35908" name="Check Box 68" hidden="1">
              <a:extLst>
                <a:ext uri="{63B3BB69-23CF-44E3-9099-C40C66FF867C}">
                  <a14:compatExt spid="_x0000_s35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32</xdr:row>
          <xdr:rowOff>180975</xdr:rowOff>
        </xdr:from>
        <xdr:to>
          <xdr:col>36</xdr:col>
          <xdr:colOff>200025</xdr:colOff>
          <xdr:row>34</xdr:row>
          <xdr:rowOff>9525</xdr:rowOff>
        </xdr:to>
        <xdr:sp macro="" textlink="">
          <xdr:nvSpPr>
            <xdr:cNvPr id="35909" name="Check Box 69" hidden="1">
              <a:extLst>
                <a:ext uri="{63B3BB69-23CF-44E3-9099-C40C66FF867C}">
                  <a14:compatExt spid="_x0000_s35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31</xdr:row>
          <xdr:rowOff>180975</xdr:rowOff>
        </xdr:from>
        <xdr:to>
          <xdr:col>36</xdr:col>
          <xdr:colOff>200025</xdr:colOff>
          <xdr:row>33</xdr:row>
          <xdr:rowOff>9525</xdr:rowOff>
        </xdr:to>
        <xdr:sp macro="" textlink="">
          <xdr:nvSpPr>
            <xdr:cNvPr id="35910" name="Check Box 70" hidden="1">
              <a:extLst>
                <a:ext uri="{63B3BB69-23CF-44E3-9099-C40C66FF867C}">
                  <a14:compatExt spid="_x0000_s35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30</xdr:row>
          <xdr:rowOff>180975</xdr:rowOff>
        </xdr:from>
        <xdr:to>
          <xdr:col>36</xdr:col>
          <xdr:colOff>200025</xdr:colOff>
          <xdr:row>32</xdr:row>
          <xdr:rowOff>9525</xdr:rowOff>
        </xdr:to>
        <xdr:sp macro="" textlink="">
          <xdr:nvSpPr>
            <xdr:cNvPr id="35911" name="Check Box 71" hidden="1">
              <a:extLst>
                <a:ext uri="{63B3BB69-23CF-44E3-9099-C40C66FF867C}">
                  <a14:compatExt spid="_x0000_s35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29</xdr:row>
          <xdr:rowOff>180975</xdr:rowOff>
        </xdr:from>
        <xdr:to>
          <xdr:col>36</xdr:col>
          <xdr:colOff>200025</xdr:colOff>
          <xdr:row>31</xdr:row>
          <xdr:rowOff>9525</xdr:rowOff>
        </xdr:to>
        <xdr:sp macro="" textlink="">
          <xdr:nvSpPr>
            <xdr:cNvPr id="35912" name="Check Box 72" hidden="1">
              <a:extLst>
                <a:ext uri="{63B3BB69-23CF-44E3-9099-C40C66FF867C}">
                  <a14:compatExt spid="_x0000_s35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28</xdr:row>
          <xdr:rowOff>180975</xdr:rowOff>
        </xdr:from>
        <xdr:to>
          <xdr:col>36</xdr:col>
          <xdr:colOff>200025</xdr:colOff>
          <xdr:row>30</xdr:row>
          <xdr:rowOff>9525</xdr:rowOff>
        </xdr:to>
        <xdr:sp macro="" textlink="">
          <xdr:nvSpPr>
            <xdr:cNvPr id="35913" name="Check Box 73" hidden="1">
              <a:extLst>
                <a:ext uri="{63B3BB69-23CF-44E3-9099-C40C66FF867C}">
                  <a14:compatExt spid="_x0000_s35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27</xdr:row>
          <xdr:rowOff>180975</xdr:rowOff>
        </xdr:from>
        <xdr:to>
          <xdr:col>36</xdr:col>
          <xdr:colOff>200025</xdr:colOff>
          <xdr:row>29</xdr:row>
          <xdr:rowOff>9525</xdr:rowOff>
        </xdr:to>
        <xdr:sp macro="" textlink="">
          <xdr:nvSpPr>
            <xdr:cNvPr id="35914" name="Check Box 74" hidden="1">
              <a:extLst>
                <a:ext uri="{63B3BB69-23CF-44E3-9099-C40C66FF867C}">
                  <a14:compatExt spid="_x0000_s35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26</xdr:row>
          <xdr:rowOff>180975</xdr:rowOff>
        </xdr:from>
        <xdr:to>
          <xdr:col>36</xdr:col>
          <xdr:colOff>200025</xdr:colOff>
          <xdr:row>28</xdr:row>
          <xdr:rowOff>9525</xdr:rowOff>
        </xdr:to>
        <xdr:sp macro="" textlink="">
          <xdr:nvSpPr>
            <xdr:cNvPr id="35915" name="Check Box 75" hidden="1">
              <a:extLst>
                <a:ext uri="{63B3BB69-23CF-44E3-9099-C40C66FF867C}">
                  <a14:compatExt spid="_x0000_s35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180975</xdr:rowOff>
        </xdr:from>
        <xdr:to>
          <xdr:col>36</xdr:col>
          <xdr:colOff>200025</xdr:colOff>
          <xdr:row>27</xdr:row>
          <xdr:rowOff>9525</xdr:rowOff>
        </xdr:to>
        <xdr:sp macro="" textlink="">
          <xdr:nvSpPr>
            <xdr:cNvPr id="35916" name="Check Box 76" hidden="1">
              <a:extLst>
                <a:ext uri="{63B3BB69-23CF-44E3-9099-C40C66FF867C}">
                  <a14:compatExt spid="_x0000_s35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24</xdr:row>
          <xdr:rowOff>180975</xdr:rowOff>
        </xdr:from>
        <xdr:to>
          <xdr:col>36</xdr:col>
          <xdr:colOff>200025</xdr:colOff>
          <xdr:row>26</xdr:row>
          <xdr:rowOff>9525</xdr:rowOff>
        </xdr:to>
        <xdr:sp macro="" textlink="">
          <xdr:nvSpPr>
            <xdr:cNvPr id="35917" name="Check Box 77" hidden="1">
              <a:extLst>
                <a:ext uri="{63B3BB69-23CF-44E3-9099-C40C66FF867C}">
                  <a14:compatExt spid="_x0000_s35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23</xdr:row>
          <xdr:rowOff>180975</xdr:rowOff>
        </xdr:from>
        <xdr:to>
          <xdr:col>36</xdr:col>
          <xdr:colOff>200025</xdr:colOff>
          <xdr:row>25</xdr:row>
          <xdr:rowOff>9525</xdr:rowOff>
        </xdr:to>
        <xdr:sp macro="" textlink="">
          <xdr:nvSpPr>
            <xdr:cNvPr id="35918" name="Check Box 78" hidden="1">
              <a:extLst>
                <a:ext uri="{63B3BB69-23CF-44E3-9099-C40C66FF867C}">
                  <a14:compatExt spid="_x0000_s35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22</xdr:row>
          <xdr:rowOff>180975</xdr:rowOff>
        </xdr:from>
        <xdr:to>
          <xdr:col>36</xdr:col>
          <xdr:colOff>200025</xdr:colOff>
          <xdr:row>24</xdr:row>
          <xdr:rowOff>9525</xdr:rowOff>
        </xdr:to>
        <xdr:sp macro="" textlink="">
          <xdr:nvSpPr>
            <xdr:cNvPr id="35919" name="Check Box 79" hidden="1">
              <a:extLst>
                <a:ext uri="{63B3BB69-23CF-44E3-9099-C40C66FF867C}">
                  <a14:compatExt spid="_x0000_s35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21</xdr:row>
          <xdr:rowOff>180975</xdr:rowOff>
        </xdr:from>
        <xdr:to>
          <xdr:col>36</xdr:col>
          <xdr:colOff>200025</xdr:colOff>
          <xdr:row>23</xdr:row>
          <xdr:rowOff>9525</xdr:rowOff>
        </xdr:to>
        <xdr:sp macro="" textlink="">
          <xdr:nvSpPr>
            <xdr:cNvPr id="35920" name="Check Box 80" hidden="1">
              <a:extLst>
                <a:ext uri="{63B3BB69-23CF-44E3-9099-C40C66FF867C}">
                  <a14:compatExt spid="_x0000_s35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20</xdr:row>
          <xdr:rowOff>180975</xdr:rowOff>
        </xdr:from>
        <xdr:to>
          <xdr:col>36</xdr:col>
          <xdr:colOff>200025</xdr:colOff>
          <xdr:row>22</xdr:row>
          <xdr:rowOff>9525</xdr:rowOff>
        </xdr:to>
        <xdr:sp macro="" textlink="">
          <xdr:nvSpPr>
            <xdr:cNvPr id="35921" name="Check Box 81" hidden="1">
              <a:extLst>
                <a:ext uri="{63B3BB69-23CF-44E3-9099-C40C66FF867C}">
                  <a14:compatExt spid="_x0000_s35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19</xdr:row>
          <xdr:rowOff>180975</xdr:rowOff>
        </xdr:from>
        <xdr:to>
          <xdr:col>36</xdr:col>
          <xdr:colOff>200025</xdr:colOff>
          <xdr:row>21</xdr:row>
          <xdr:rowOff>9525</xdr:rowOff>
        </xdr:to>
        <xdr:sp macro="" textlink="">
          <xdr:nvSpPr>
            <xdr:cNvPr id="35922" name="Check Box 82" hidden="1">
              <a:extLst>
                <a:ext uri="{63B3BB69-23CF-44E3-9099-C40C66FF867C}">
                  <a14:compatExt spid="_x0000_s35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18</xdr:row>
          <xdr:rowOff>180975</xdr:rowOff>
        </xdr:from>
        <xdr:to>
          <xdr:col>36</xdr:col>
          <xdr:colOff>200025</xdr:colOff>
          <xdr:row>20</xdr:row>
          <xdr:rowOff>9525</xdr:rowOff>
        </xdr:to>
        <xdr:sp macro="" textlink="">
          <xdr:nvSpPr>
            <xdr:cNvPr id="35923" name="Check Box 83" hidden="1">
              <a:extLst>
                <a:ext uri="{63B3BB69-23CF-44E3-9099-C40C66FF867C}">
                  <a14:compatExt spid="_x0000_s35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17</xdr:row>
          <xdr:rowOff>180975</xdr:rowOff>
        </xdr:from>
        <xdr:to>
          <xdr:col>36</xdr:col>
          <xdr:colOff>200025</xdr:colOff>
          <xdr:row>19</xdr:row>
          <xdr:rowOff>9525</xdr:rowOff>
        </xdr:to>
        <xdr:sp macro="" textlink="">
          <xdr:nvSpPr>
            <xdr:cNvPr id="35924" name="Check Box 84" hidden="1">
              <a:extLst>
                <a:ext uri="{63B3BB69-23CF-44E3-9099-C40C66FF867C}">
                  <a14:compatExt spid="_x0000_s35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16</xdr:row>
          <xdr:rowOff>180975</xdr:rowOff>
        </xdr:from>
        <xdr:to>
          <xdr:col>36</xdr:col>
          <xdr:colOff>200025</xdr:colOff>
          <xdr:row>18</xdr:row>
          <xdr:rowOff>9525</xdr:rowOff>
        </xdr:to>
        <xdr:sp macro="" textlink="">
          <xdr:nvSpPr>
            <xdr:cNvPr id="35925" name="Check Box 85" hidden="1">
              <a:extLst>
                <a:ext uri="{63B3BB69-23CF-44E3-9099-C40C66FF867C}">
                  <a14:compatExt spid="_x0000_s35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15</xdr:row>
          <xdr:rowOff>180975</xdr:rowOff>
        </xdr:from>
        <xdr:to>
          <xdr:col>36</xdr:col>
          <xdr:colOff>200025</xdr:colOff>
          <xdr:row>17</xdr:row>
          <xdr:rowOff>9525</xdr:rowOff>
        </xdr:to>
        <xdr:sp macro="" textlink="">
          <xdr:nvSpPr>
            <xdr:cNvPr id="35926" name="Check Box 86" hidden="1">
              <a:extLst>
                <a:ext uri="{63B3BB69-23CF-44E3-9099-C40C66FF867C}">
                  <a14:compatExt spid="_x0000_s35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14</xdr:row>
          <xdr:rowOff>180975</xdr:rowOff>
        </xdr:from>
        <xdr:to>
          <xdr:col>36</xdr:col>
          <xdr:colOff>200025</xdr:colOff>
          <xdr:row>16</xdr:row>
          <xdr:rowOff>9525</xdr:rowOff>
        </xdr:to>
        <xdr:sp macro="" textlink="">
          <xdr:nvSpPr>
            <xdr:cNvPr id="35927" name="Check Box 87" hidden="1">
              <a:extLst>
                <a:ext uri="{63B3BB69-23CF-44E3-9099-C40C66FF867C}">
                  <a14:compatExt spid="_x0000_s35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13</xdr:row>
          <xdr:rowOff>180975</xdr:rowOff>
        </xdr:from>
        <xdr:to>
          <xdr:col>36</xdr:col>
          <xdr:colOff>200025</xdr:colOff>
          <xdr:row>15</xdr:row>
          <xdr:rowOff>9525</xdr:rowOff>
        </xdr:to>
        <xdr:sp macro="" textlink="">
          <xdr:nvSpPr>
            <xdr:cNvPr id="35928" name="Check Box 88" hidden="1">
              <a:extLst>
                <a:ext uri="{63B3BB69-23CF-44E3-9099-C40C66FF867C}">
                  <a14:compatExt spid="_x0000_s35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180975</xdr:rowOff>
        </xdr:from>
        <xdr:to>
          <xdr:col>36</xdr:col>
          <xdr:colOff>200025</xdr:colOff>
          <xdr:row>14</xdr:row>
          <xdr:rowOff>9525</xdr:rowOff>
        </xdr:to>
        <xdr:sp macro="" textlink="">
          <xdr:nvSpPr>
            <xdr:cNvPr id="35929" name="Check Box 89" hidden="1">
              <a:extLst>
                <a:ext uri="{63B3BB69-23CF-44E3-9099-C40C66FF867C}">
                  <a14:compatExt spid="_x0000_s35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11</xdr:row>
          <xdr:rowOff>180975</xdr:rowOff>
        </xdr:from>
        <xdr:to>
          <xdr:col>36</xdr:col>
          <xdr:colOff>200025</xdr:colOff>
          <xdr:row>13</xdr:row>
          <xdr:rowOff>9525</xdr:rowOff>
        </xdr:to>
        <xdr:sp macro="" textlink="">
          <xdr:nvSpPr>
            <xdr:cNvPr id="35930" name="Check Box 90" hidden="1">
              <a:extLst>
                <a:ext uri="{63B3BB69-23CF-44E3-9099-C40C66FF867C}">
                  <a14:compatExt spid="_x0000_s35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10</xdr:row>
          <xdr:rowOff>180975</xdr:rowOff>
        </xdr:from>
        <xdr:to>
          <xdr:col>36</xdr:col>
          <xdr:colOff>200025</xdr:colOff>
          <xdr:row>12</xdr:row>
          <xdr:rowOff>9525</xdr:rowOff>
        </xdr:to>
        <xdr:sp macro="" textlink="">
          <xdr:nvSpPr>
            <xdr:cNvPr id="35931" name="Check Box 91" hidden="1">
              <a:extLst>
                <a:ext uri="{63B3BB69-23CF-44E3-9099-C40C66FF867C}">
                  <a14:compatExt spid="_x0000_s35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9</xdr:row>
          <xdr:rowOff>180975</xdr:rowOff>
        </xdr:from>
        <xdr:to>
          <xdr:col>36</xdr:col>
          <xdr:colOff>200025</xdr:colOff>
          <xdr:row>11</xdr:row>
          <xdr:rowOff>9525</xdr:rowOff>
        </xdr:to>
        <xdr:sp macro="" textlink="">
          <xdr:nvSpPr>
            <xdr:cNvPr id="35932" name="Check Box 92" hidden="1">
              <a:extLst>
                <a:ext uri="{63B3BB69-23CF-44E3-9099-C40C66FF867C}">
                  <a14:compatExt spid="_x0000_s35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8</xdr:row>
          <xdr:rowOff>180975</xdr:rowOff>
        </xdr:from>
        <xdr:to>
          <xdr:col>36</xdr:col>
          <xdr:colOff>200025</xdr:colOff>
          <xdr:row>10</xdr:row>
          <xdr:rowOff>9525</xdr:rowOff>
        </xdr:to>
        <xdr:sp macro="" textlink="">
          <xdr:nvSpPr>
            <xdr:cNvPr id="35933" name="Check Box 93" hidden="1">
              <a:extLst>
                <a:ext uri="{63B3BB69-23CF-44E3-9099-C40C66FF867C}">
                  <a14:compatExt spid="_x0000_s35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7</xdr:row>
          <xdr:rowOff>180975</xdr:rowOff>
        </xdr:from>
        <xdr:to>
          <xdr:col>36</xdr:col>
          <xdr:colOff>200025</xdr:colOff>
          <xdr:row>9</xdr:row>
          <xdr:rowOff>9525</xdr:rowOff>
        </xdr:to>
        <xdr:sp macro="" textlink="">
          <xdr:nvSpPr>
            <xdr:cNvPr id="35934" name="Check Box 94" hidden="1">
              <a:extLst>
                <a:ext uri="{63B3BB69-23CF-44E3-9099-C40C66FF867C}">
                  <a14:compatExt spid="_x0000_s35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</xdr:row>
          <xdr:rowOff>180975</xdr:rowOff>
        </xdr:from>
        <xdr:to>
          <xdr:col>36</xdr:col>
          <xdr:colOff>200025</xdr:colOff>
          <xdr:row>8</xdr:row>
          <xdr:rowOff>9525</xdr:rowOff>
        </xdr:to>
        <xdr:sp macro="" textlink="">
          <xdr:nvSpPr>
            <xdr:cNvPr id="35935" name="Check Box 95" hidden="1">
              <a:extLst>
                <a:ext uri="{63B3BB69-23CF-44E3-9099-C40C66FF867C}">
                  <a14:compatExt spid="_x0000_s35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</xdr:row>
          <xdr:rowOff>180975</xdr:rowOff>
        </xdr:from>
        <xdr:to>
          <xdr:col>36</xdr:col>
          <xdr:colOff>200025</xdr:colOff>
          <xdr:row>7</xdr:row>
          <xdr:rowOff>9525</xdr:rowOff>
        </xdr:to>
        <xdr:sp macro="" textlink="">
          <xdr:nvSpPr>
            <xdr:cNvPr id="35936" name="Check Box 96" hidden="1">
              <a:extLst>
                <a:ext uri="{63B3BB69-23CF-44E3-9099-C40C66FF867C}">
                  <a14:compatExt spid="_x0000_s35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</xdr:row>
          <xdr:rowOff>180975</xdr:rowOff>
        </xdr:from>
        <xdr:to>
          <xdr:col>36</xdr:col>
          <xdr:colOff>200025</xdr:colOff>
          <xdr:row>6</xdr:row>
          <xdr:rowOff>9525</xdr:rowOff>
        </xdr:to>
        <xdr:sp macro="" textlink="">
          <xdr:nvSpPr>
            <xdr:cNvPr id="35937" name="Check Box 97" hidden="1">
              <a:extLst>
                <a:ext uri="{63B3BB69-23CF-44E3-9099-C40C66FF867C}">
                  <a14:compatExt spid="_x0000_s35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180975</xdr:rowOff>
        </xdr:from>
        <xdr:to>
          <xdr:col>36</xdr:col>
          <xdr:colOff>200025</xdr:colOff>
          <xdr:row>5</xdr:row>
          <xdr:rowOff>9525</xdr:rowOff>
        </xdr:to>
        <xdr:sp macro="" textlink="">
          <xdr:nvSpPr>
            <xdr:cNvPr id="35938" name="Check Box 98" hidden="1">
              <a:extLst>
                <a:ext uri="{63B3BB69-23CF-44E3-9099-C40C66FF867C}">
                  <a14:compatExt spid="_x0000_s35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180975</xdr:rowOff>
        </xdr:from>
        <xdr:to>
          <xdr:col>36</xdr:col>
          <xdr:colOff>200025</xdr:colOff>
          <xdr:row>4</xdr:row>
          <xdr:rowOff>9525</xdr:rowOff>
        </xdr:to>
        <xdr:sp macro="" textlink="">
          <xdr:nvSpPr>
            <xdr:cNvPr id="35939" name="Check Box 99" hidden="1">
              <a:extLst>
                <a:ext uri="{63B3BB69-23CF-44E3-9099-C40C66FF867C}">
                  <a14:compatExt spid="_x0000_s35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180975</xdr:rowOff>
        </xdr:from>
        <xdr:to>
          <xdr:col>2</xdr:col>
          <xdr:colOff>200025</xdr:colOff>
          <xdr:row>36</xdr:row>
          <xdr:rowOff>9525</xdr:rowOff>
        </xdr:to>
        <xdr:sp macro="" textlink="">
          <xdr:nvSpPr>
            <xdr:cNvPr id="35940" name="Check Box 100" hidden="1">
              <a:extLst>
                <a:ext uri="{63B3BB69-23CF-44E3-9099-C40C66FF867C}">
                  <a14:compatExt spid="_x0000_s35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180975</xdr:rowOff>
        </xdr:from>
        <xdr:to>
          <xdr:col>2</xdr:col>
          <xdr:colOff>200025</xdr:colOff>
          <xdr:row>35</xdr:row>
          <xdr:rowOff>9525</xdr:rowOff>
        </xdr:to>
        <xdr:sp macro="" textlink="">
          <xdr:nvSpPr>
            <xdr:cNvPr id="35941" name="Check Box 101" hidden="1">
              <a:extLst>
                <a:ext uri="{63B3BB69-23CF-44E3-9099-C40C66FF867C}">
                  <a14:compatExt spid="_x0000_s35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180975</xdr:rowOff>
        </xdr:from>
        <xdr:to>
          <xdr:col>2</xdr:col>
          <xdr:colOff>200025</xdr:colOff>
          <xdr:row>34</xdr:row>
          <xdr:rowOff>9525</xdr:rowOff>
        </xdr:to>
        <xdr:sp macro="" textlink="">
          <xdr:nvSpPr>
            <xdr:cNvPr id="35942" name="Check Box 102" hidden="1">
              <a:extLst>
                <a:ext uri="{63B3BB69-23CF-44E3-9099-C40C66FF867C}">
                  <a14:compatExt spid="_x0000_s35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180975</xdr:rowOff>
        </xdr:from>
        <xdr:to>
          <xdr:col>2</xdr:col>
          <xdr:colOff>200025</xdr:colOff>
          <xdr:row>33</xdr:row>
          <xdr:rowOff>9525</xdr:rowOff>
        </xdr:to>
        <xdr:sp macro="" textlink="">
          <xdr:nvSpPr>
            <xdr:cNvPr id="35943" name="Check Box 103" hidden="1">
              <a:extLst>
                <a:ext uri="{63B3BB69-23CF-44E3-9099-C40C66FF867C}">
                  <a14:compatExt spid="_x0000_s35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180975</xdr:rowOff>
        </xdr:from>
        <xdr:to>
          <xdr:col>2</xdr:col>
          <xdr:colOff>200025</xdr:colOff>
          <xdr:row>32</xdr:row>
          <xdr:rowOff>9525</xdr:rowOff>
        </xdr:to>
        <xdr:sp macro="" textlink="">
          <xdr:nvSpPr>
            <xdr:cNvPr id="35944" name="Check Box 104" hidden="1">
              <a:extLst>
                <a:ext uri="{63B3BB69-23CF-44E3-9099-C40C66FF867C}">
                  <a14:compatExt spid="_x0000_s35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180975</xdr:rowOff>
        </xdr:from>
        <xdr:to>
          <xdr:col>2</xdr:col>
          <xdr:colOff>200025</xdr:colOff>
          <xdr:row>31</xdr:row>
          <xdr:rowOff>9525</xdr:rowOff>
        </xdr:to>
        <xdr:sp macro="" textlink="">
          <xdr:nvSpPr>
            <xdr:cNvPr id="35945" name="Check Box 105" hidden="1">
              <a:extLst>
                <a:ext uri="{63B3BB69-23CF-44E3-9099-C40C66FF867C}">
                  <a14:compatExt spid="_x0000_s35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180975</xdr:rowOff>
        </xdr:from>
        <xdr:to>
          <xdr:col>2</xdr:col>
          <xdr:colOff>200025</xdr:colOff>
          <xdr:row>30</xdr:row>
          <xdr:rowOff>9525</xdr:rowOff>
        </xdr:to>
        <xdr:sp macro="" textlink="">
          <xdr:nvSpPr>
            <xdr:cNvPr id="35946" name="Check Box 106" hidden="1">
              <a:extLst>
                <a:ext uri="{63B3BB69-23CF-44E3-9099-C40C66FF867C}">
                  <a14:compatExt spid="_x0000_s35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180975</xdr:rowOff>
        </xdr:from>
        <xdr:to>
          <xdr:col>2</xdr:col>
          <xdr:colOff>200025</xdr:colOff>
          <xdr:row>29</xdr:row>
          <xdr:rowOff>9525</xdr:rowOff>
        </xdr:to>
        <xdr:sp macro="" textlink="">
          <xdr:nvSpPr>
            <xdr:cNvPr id="35947" name="Check Box 107" hidden="1">
              <a:extLst>
                <a:ext uri="{63B3BB69-23CF-44E3-9099-C40C66FF867C}">
                  <a14:compatExt spid="_x0000_s35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180975</xdr:rowOff>
        </xdr:from>
        <xdr:to>
          <xdr:col>2</xdr:col>
          <xdr:colOff>200025</xdr:colOff>
          <xdr:row>28</xdr:row>
          <xdr:rowOff>9525</xdr:rowOff>
        </xdr:to>
        <xdr:sp macro="" textlink="">
          <xdr:nvSpPr>
            <xdr:cNvPr id="35948" name="Check Box 108" hidden="1">
              <a:extLst>
                <a:ext uri="{63B3BB69-23CF-44E3-9099-C40C66FF867C}">
                  <a14:compatExt spid="_x0000_s35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200025</xdr:colOff>
          <xdr:row>27</xdr:row>
          <xdr:rowOff>9525</xdr:rowOff>
        </xdr:to>
        <xdr:sp macro="" textlink="">
          <xdr:nvSpPr>
            <xdr:cNvPr id="35949" name="Check Box 109" hidden="1">
              <a:extLst>
                <a:ext uri="{63B3BB69-23CF-44E3-9099-C40C66FF867C}">
                  <a14:compatExt spid="_x0000_s35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180975</xdr:rowOff>
        </xdr:from>
        <xdr:to>
          <xdr:col>2</xdr:col>
          <xdr:colOff>200025</xdr:colOff>
          <xdr:row>26</xdr:row>
          <xdr:rowOff>9525</xdr:rowOff>
        </xdr:to>
        <xdr:sp macro="" textlink="">
          <xdr:nvSpPr>
            <xdr:cNvPr id="35950" name="Check Box 110" hidden="1">
              <a:extLst>
                <a:ext uri="{63B3BB69-23CF-44E3-9099-C40C66FF867C}">
                  <a14:compatExt spid="_x0000_s35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180975</xdr:rowOff>
        </xdr:from>
        <xdr:to>
          <xdr:col>2</xdr:col>
          <xdr:colOff>200025</xdr:colOff>
          <xdr:row>25</xdr:row>
          <xdr:rowOff>9525</xdr:rowOff>
        </xdr:to>
        <xdr:sp macro="" textlink="">
          <xdr:nvSpPr>
            <xdr:cNvPr id="35951" name="Check Box 111" hidden="1">
              <a:extLst>
                <a:ext uri="{63B3BB69-23CF-44E3-9099-C40C66FF867C}">
                  <a14:compatExt spid="_x0000_s35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180975</xdr:rowOff>
        </xdr:from>
        <xdr:to>
          <xdr:col>2</xdr:col>
          <xdr:colOff>200025</xdr:colOff>
          <xdr:row>24</xdr:row>
          <xdr:rowOff>9525</xdr:rowOff>
        </xdr:to>
        <xdr:sp macro="" textlink="">
          <xdr:nvSpPr>
            <xdr:cNvPr id="35952" name="Check Box 112" hidden="1">
              <a:extLst>
                <a:ext uri="{63B3BB69-23CF-44E3-9099-C40C66FF867C}">
                  <a14:compatExt spid="_x0000_s35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180975</xdr:rowOff>
        </xdr:from>
        <xdr:to>
          <xdr:col>2</xdr:col>
          <xdr:colOff>200025</xdr:colOff>
          <xdr:row>23</xdr:row>
          <xdr:rowOff>9525</xdr:rowOff>
        </xdr:to>
        <xdr:sp macro="" textlink="">
          <xdr:nvSpPr>
            <xdr:cNvPr id="35953" name="Check Box 113" hidden="1">
              <a:extLst>
                <a:ext uri="{63B3BB69-23CF-44E3-9099-C40C66FF867C}">
                  <a14:compatExt spid="_x0000_s35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180975</xdr:rowOff>
        </xdr:from>
        <xdr:to>
          <xdr:col>2</xdr:col>
          <xdr:colOff>200025</xdr:colOff>
          <xdr:row>22</xdr:row>
          <xdr:rowOff>9525</xdr:rowOff>
        </xdr:to>
        <xdr:sp macro="" textlink="">
          <xdr:nvSpPr>
            <xdr:cNvPr id="35954" name="Check Box 114" hidden="1">
              <a:extLst>
                <a:ext uri="{63B3BB69-23CF-44E3-9099-C40C66FF867C}">
                  <a14:compatExt spid="_x0000_s35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180975</xdr:rowOff>
        </xdr:from>
        <xdr:to>
          <xdr:col>2</xdr:col>
          <xdr:colOff>200025</xdr:colOff>
          <xdr:row>21</xdr:row>
          <xdr:rowOff>9525</xdr:rowOff>
        </xdr:to>
        <xdr:sp macro="" textlink="">
          <xdr:nvSpPr>
            <xdr:cNvPr id="35955" name="Check Box 115" hidden="1">
              <a:extLst>
                <a:ext uri="{63B3BB69-23CF-44E3-9099-C40C66FF867C}">
                  <a14:compatExt spid="_x0000_s35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180975</xdr:rowOff>
        </xdr:from>
        <xdr:to>
          <xdr:col>2</xdr:col>
          <xdr:colOff>200025</xdr:colOff>
          <xdr:row>20</xdr:row>
          <xdr:rowOff>9525</xdr:rowOff>
        </xdr:to>
        <xdr:sp macro="" textlink="">
          <xdr:nvSpPr>
            <xdr:cNvPr id="35956" name="Check Box 116" hidden="1">
              <a:extLst>
                <a:ext uri="{63B3BB69-23CF-44E3-9099-C40C66FF867C}">
                  <a14:compatExt spid="_x0000_s35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180975</xdr:rowOff>
        </xdr:from>
        <xdr:to>
          <xdr:col>2</xdr:col>
          <xdr:colOff>200025</xdr:colOff>
          <xdr:row>19</xdr:row>
          <xdr:rowOff>9525</xdr:rowOff>
        </xdr:to>
        <xdr:sp macro="" textlink="">
          <xdr:nvSpPr>
            <xdr:cNvPr id="35957" name="Check Box 117" hidden="1">
              <a:extLst>
                <a:ext uri="{63B3BB69-23CF-44E3-9099-C40C66FF867C}">
                  <a14:compatExt spid="_x0000_s35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180975</xdr:rowOff>
        </xdr:from>
        <xdr:to>
          <xdr:col>2</xdr:col>
          <xdr:colOff>200025</xdr:colOff>
          <xdr:row>18</xdr:row>
          <xdr:rowOff>9525</xdr:rowOff>
        </xdr:to>
        <xdr:sp macro="" textlink="">
          <xdr:nvSpPr>
            <xdr:cNvPr id="35958" name="Check Box 118" hidden="1">
              <a:extLst>
                <a:ext uri="{63B3BB69-23CF-44E3-9099-C40C66FF867C}">
                  <a14:compatExt spid="_x0000_s35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180975</xdr:rowOff>
        </xdr:from>
        <xdr:to>
          <xdr:col>2</xdr:col>
          <xdr:colOff>200025</xdr:colOff>
          <xdr:row>17</xdr:row>
          <xdr:rowOff>9525</xdr:rowOff>
        </xdr:to>
        <xdr:sp macro="" textlink="">
          <xdr:nvSpPr>
            <xdr:cNvPr id="35959" name="Check Box 119" hidden="1">
              <a:extLst>
                <a:ext uri="{63B3BB69-23CF-44E3-9099-C40C66FF867C}">
                  <a14:compatExt spid="_x0000_s35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180975</xdr:rowOff>
        </xdr:from>
        <xdr:to>
          <xdr:col>2</xdr:col>
          <xdr:colOff>200025</xdr:colOff>
          <xdr:row>16</xdr:row>
          <xdr:rowOff>9525</xdr:rowOff>
        </xdr:to>
        <xdr:sp macro="" textlink="">
          <xdr:nvSpPr>
            <xdr:cNvPr id="35960" name="Check Box 120" hidden="1">
              <a:extLst>
                <a:ext uri="{63B3BB69-23CF-44E3-9099-C40C66FF867C}">
                  <a14:compatExt spid="_x0000_s35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180975</xdr:rowOff>
        </xdr:from>
        <xdr:to>
          <xdr:col>2</xdr:col>
          <xdr:colOff>200025</xdr:colOff>
          <xdr:row>15</xdr:row>
          <xdr:rowOff>9525</xdr:rowOff>
        </xdr:to>
        <xdr:sp macro="" textlink="">
          <xdr:nvSpPr>
            <xdr:cNvPr id="35961" name="Check Box 121" hidden="1">
              <a:extLst>
                <a:ext uri="{63B3BB69-23CF-44E3-9099-C40C66FF867C}">
                  <a14:compatExt spid="_x0000_s35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180975</xdr:rowOff>
        </xdr:from>
        <xdr:to>
          <xdr:col>2</xdr:col>
          <xdr:colOff>200025</xdr:colOff>
          <xdr:row>14</xdr:row>
          <xdr:rowOff>9525</xdr:rowOff>
        </xdr:to>
        <xdr:sp macro="" textlink="">
          <xdr:nvSpPr>
            <xdr:cNvPr id="35962" name="Check Box 122" hidden="1">
              <a:extLst>
                <a:ext uri="{63B3BB69-23CF-44E3-9099-C40C66FF867C}">
                  <a14:compatExt spid="_x0000_s35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180975</xdr:rowOff>
        </xdr:from>
        <xdr:to>
          <xdr:col>2</xdr:col>
          <xdr:colOff>200025</xdr:colOff>
          <xdr:row>13</xdr:row>
          <xdr:rowOff>9525</xdr:rowOff>
        </xdr:to>
        <xdr:sp macro="" textlink="">
          <xdr:nvSpPr>
            <xdr:cNvPr id="35963" name="Check Box 123" hidden="1">
              <a:extLst>
                <a:ext uri="{63B3BB69-23CF-44E3-9099-C40C66FF867C}">
                  <a14:compatExt spid="_x0000_s35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180975</xdr:rowOff>
        </xdr:from>
        <xdr:to>
          <xdr:col>2</xdr:col>
          <xdr:colOff>200025</xdr:colOff>
          <xdr:row>12</xdr:row>
          <xdr:rowOff>9525</xdr:rowOff>
        </xdr:to>
        <xdr:sp macro="" textlink="">
          <xdr:nvSpPr>
            <xdr:cNvPr id="35964" name="Check Box 124" hidden="1">
              <a:extLst>
                <a:ext uri="{63B3BB69-23CF-44E3-9099-C40C66FF867C}">
                  <a14:compatExt spid="_x0000_s35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180975</xdr:rowOff>
        </xdr:from>
        <xdr:to>
          <xdr:col>2</xdr:col>
          <xdr:colOff>200025</xdr:colOff>
          <xdr:row>11</xdr:row>
          <xdr:rowOff>9525</xdr:rowOff>
        </xdr:to>
        <xdr:sp macro="" textlink="">
          <xdr:nvSpPr>
            <xdr:cNvPr id="35965" name="Check Box 125" hidden="1">
              <a:extLst>
                <a:ext uri="{63B3BB69-23CF-44E3-9099-C40C66FF867C}">
                  <a14:compatExt spid="_x0000_s35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2</xdr:col>
          <xdr:colOff>200025</xdr:colOff>
          <xdr:row>10</xdr:row>
          <xdr:rowOff>9525</xdr:rowOff>
        </xdr:to>
        <xdr:sp macro="" textlink="">
          <xdr:nvSpPr>
            <xdr:cNvPr id="35966" name="Check Box 126" hidden="1">
              <a:extLst>
                <a:ext uri="{63B3BB69-23CF-44E3-9099-C40C66FF867C}">
                  <a14:compatExt spid="_x0000_s35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2</xdr:col>
          <xdr:colOff>200025</xdr:colOff>
          <xdr:row>9</xdr:row>
          <xdr:rowOff>9525</xdr:rowOff>
        </xdr:to>
        <xdr:sp macro="" textlink="">
          <xdr:nvSpPr>
            <xdr:cNvPr id="35967" name="Check Box 127" hidden="1">
              <a:extLst>
                <a:ext uri="{63B3BB69-23CF-44E3-9099-C40C66FF867C}">
                  <a14:compatExt spid="_x0000_s35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200025</xdr:colOff>
          <xdr:row>8</xdr:row>
          <xdr:rowOff>9525</xdr:rowOff>
        </xdr:to>
        <xdr:sp macro="" textlink="">
          <xdr:nvSpPr>
            <xdr:cNvPr id="35968" name="Check Box 128" hidden="1">
              <a:extLst>
                <a:ext uri="{63B3BB69-23CF-44E3-9099-C40C66FF867C}">
                  <a14:compatExt spid="_x0000_s35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180975</xdr:rowOff>
        </xdr:from>
        <xdr:to>
          <xdr:col>2</xdr:col>
          <xdr:colOff>200025</xdr:colOff>
          <xdr:row>7</xdr:row>
          <xdr:rowOff>9525</xdr:rowOff>
        </xdr:to>
        <xdr:sp macro="" textlink="">
          <xdr:nvSpPr>
            <xdr:cNvPr id="35969" name="Check Box 129" hidden="1">
              <a:extLst>
                <a:ext uri="{63B3BB69-23CF-44E3-9099-C40C66FF867C}">
                  <a14:compatExt spid="_x0000_s35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180975</xdr:rowOff>
        </xdr:from>
        <xdr:to>
          <xdr:col>2</xdr:col>
          <xdr:colOff>200025</xdr:colOff>
          <xdr:row>6</xdr:row>
          <xdr:rowOff>9525</xdr:rowOff>
        </xdr:to>
        <xdr:sp macro="" textlink="">
          <xdr:nvSpPr>
            <xdr:cNvPr id="35970" name="Check Box 130" hidden="1">
              <a:extLst>
                <a:ext uri="{63B3BB69-23CF-44E3-9099-C40C66FF867C}">
                  <a14:compatExt spid="_x0000_s35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200025</xdr:colOff>
          <xdr:row>5</xdr:row>
          <xdr:rowOff>9525</xdr:rowOff>
        </xdr:to>
        <xdr:sp macro="" textlink="">
          <xdr:nvSpPr>
            <xdr:cNvPr id="35971" name="Check Box 131" hidden="1">
              <a:extLst>
                <a:ext uri="{63B3BB69-23CF-44E3-9099-C40C66FF867C}">
                  <a14:compatExt spid="_x0000_s35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180975</xdr:rowOff>
        </xdr:from>
        <xdr:to>
          <xdr:col>2</xdr:col>
          <xdr:colOff>209550</xdr:colOff>
          <xdr:row>4</xdr:row>
          <xdr:rowOff>9525</xdr:rowOff>
        </xdr:to>
        <xdr:sp macro="" textlink="">
          <xdr:nvSpPr>
            <xdr:cNvPr id="35972" name="Check Box 132" hidden="1">
              <a:extLst>
                <a:ext uri="{63B3BB69-23CF-44E3-9099-C40C66FF867C}">
                  <a14:compatExt spid="_x0000_s35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180976</xdr:colOff>
      <xdr:row>37</xdr:row>
      <xdr:rowOff>104775</xdr:rowOff>
    </xdr:from>
    <xdr:to>
      <xdr:col>4</xdr:col>
      <xdr:colOff>1524001</xdr:colOff>
      <xdr:row>40</xdr:row>
      <xdr:rowOff>28575</xdr:rowOff>
    </xdr:to>
    <xdr:sp macro="" textlink="">
      <xdr:nvSpPr>
        <xdr:cNvPr id="134" name="Скругленный прямоугольник 133">
          <a:hlinkClick xmlns:r="http://schemas.openxmlformats.org/officeDocument/2006/relationships" r:id="rId1"/>
        </xdr:cNvPr>
        <xdr:cNvSpPr/>
      </xdr:nvSpPr>
      <xdr:spPr>
        <a:xfrm>
          <a:off x="542926" y="7734300"/>
          <a:ext cx="1638300" cy="542925"/>
        </a:xfrm>
        <a:prstGeom prst="round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/>
            <a:t>РАСПЕЧАТАТЬ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34</xdr:row>
          <xdr:rowOff>180975</xdr:rowOff>
        </xdr:from>
        <xdr:to>
          <xdr:col>39</xdr:col>
          <xdr:colOff>200025</xdr:colOff>
          <xdr:row>36</xdr:row>
          <xdr:rowOff>9525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33</xdr:row>
          <xdr:rowOff>180975</xdr:rowOff>
        </xdr:from>
        <xdr:to>
          <xdr:col>39</xdr:col>
          <xdr:colOff>200025</xdr:colOff>
          <xdr:row>35</xdr:row>
          <xdr:rowOff>9525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32</xdr:row>
          <xdr:rowOff>180975</xdr:rowOff>
        </xdr:from>
        <xdr:to>
          <xdr:col>39</xdr:col>
          <xdr:colOff>200025</xdr:colOff>
          <xdr:row>34</xdr:row>
          <xdr:rowOff>9525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31</xdr:row>
          <xdr:rowOff>180975</xdr:rowOff>
        </xdr:from>
        <xdr:to>
          <xdr:col>39</xdr:col>
          <xdr:colOff>200025</xdr:colOff>
          <xdr:row>33</xdr:row>
          <xdr:rowOff>9525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30</xdr:row>
          <xdr:rowOff>180975</xdr:rowOff>
        </xdr:from>
        <xdr:to>
          <xdr:col>39</xdr:col>
          <xdr:colOff>200025</xdr:colOff>
          <xdr:row>32</xdr:row>
          <xdr:rowOff>9525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29</xdr:row>
          <xdr:rowOff>180975</xdr:rowOff>
        </xdr:from>
        <xdr:to>
          <xdr:col>39</xdr:col>
          <xdr:colOff>200025</xdr:colOff>
          <xdr:row>31</xdr:row>
          <xdr:rowOff>9525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28</xdr:row>
          <xdr:rowOff>180975</xdr:rowOff>
        </xdr:from>
        <xdr:to>
          <xdr:col>39</xdr:col>
          <xdr:colOff>200025</xdr:colOff>
          <xdr:row>30</xdr:row>
          <xdr:rowOff>9525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27</xdr:row>
          <xdr:rowOff>180975</xdr:rowOff>
        </xdr:from>
        <xdr:to>
          <xdr:col>39</xdr:col>
          <xdr:colOff>200025</xdr:colOff>
          <xdr:row>29</xdr:row>
          <xdr:rowOff>9525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26</xdr:row>
          <xdr:rowOff>180975</xdr:rowOff>
        </xdr:from>
        <xdr:to>
          <xdr:col>39</xdr:col>
          <xdr:colOff>200025</xdr:colOff>
          <xdr:row>28</xdr:row>
          <xdr:rowOff>9525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25</xdr:row>
          <xdr:rowOff>180975</xdr:rowOff>
        </xdr:from>
        <xdr:to>
          <xdr:col>39</xdr:col>
          <xdr:colOff>200025</xdr:colOff>
          <xdr:row>27</xdr:row>
          <xdr:rowOff>9525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24</xdr:row>
          <xdr:rowOff>180975</xdr:rowOff>
        </xdr:from>
        <xdr:to>
          <xdr:col>39</xdr:col>
          <xdr:colOff>200025</xdr:colOff>
          <xdr:row>26</xdr:row>
          <xdr:rowOff>9525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23</xdr:row>
          <xdr:rowOff>180975</xdr:rowOff>
        </xdr:from>
        <xdr:to>
          <xdr:col>39</xdr:col>
          <xdr:colOff>200025</xdr:colOff>
          <xdr:row>25</xdr:row>
          <xdr:rowOff>9525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22</xdr:row>
          <xdr:rowOff>180975</xdr:rowOff>
        </xdr:from>
        <xdr:to>
          <xdr:col>39</xdr:col>
          <xdr:colOff>200025</xdr:colOff>
          <xdr:row>24</xdr:row>
          <xdr:rowOff>9525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21</xdr:row>
          <xdr:rowOff>180975</xdr:rowOff>
        </xdr:from>
        <xdr:to>
          <xdr:col>39</xdr:col>
          <xdr:colOff>200025</xdr:colOff>
          <xdr:row>23</xdr:row>
          <xdr:rowOff>9525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20</xdr:row>
          <xdr:rowOff>180975</xdr:rowOff>
        </xdr:from>
        <xdr:to>
          <xdr:col>39</xdr:col>
          <xdr:colOff>200025</xdr:colOff>
          <xdr:row>22</xdr:row>
          <xdr:rowOff>9525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19</xdr:row>
          <xdr:rowOff>180975</xdr:rowOff>
        </xdr:from>
        <xdr:to>
          <xdr:col>39</xdr:col>
          <xdr:colOff>200025</xdr:colOff>
          <xdr:row>21</xdr:row>
          <xdr:rowOff>9525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18</xdr:row>
          <xdr:rowOff>180975</xdr:rowOff>
        </xdr:from>
        <xdr:to>
          <xdr:col>39</xdr:col>
          <xdr:colOff>200025</xdr:colOff>
          <xdr:row>20</xdr:row>
          <xdr:rowOff>9525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17</xdr:row>
          <xdr:rowOff>180975</xdr:rowOff>
        </xdr:from>
        <xdr:to>
          <xdr:col>39</xdr:col>
          <xdr:colOff>200025</xdr:colOff>
          <xdr:row>19</xdr:row>
          <xdr:rowOff>9525</xdr:rowOff>
        </xdr:to>
        <xdr:sp macro="" textlink="">
          <xdr:nvSpPr>
            <xdr:cNvPr id="32786" name="Check Box 18" hidden="1">
              <a:extLst>
                <a:ext uri="{63B3BB69-23CF-44E3-9099-C40C66FF867C}">
                  <a14:compatExt spid="_x0000_s3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16</xdr:row>
          <xdr:rowOff>180975</xdr:rowOff>
        </xdr:from>
        <xdr:to>
          <xdr:col>39</xdr:col>
          <xdr:colOff>200025</xdr:colOff>
          <xdr:row>18</xdr:row>
          <xdr:rowOff>9525</xdr:rowOff>
        </xdr:to>
        <xdr:sp macro="" textlink="">
          <xdr:nvSpPr>
            <xdr:cNvPr id="32787" name="Check Box 19" hidden="1">
              <a:extLst>
                <a:ext uri="{63B3BB69-23CF-44E3-9099-C40C66FF867C}">
                  <a14:compatExt spid="_x0000_s3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15</xdr:row>
          <xdr:rowOff>180975</xdr:rowOff>
        </xdr:from>
        <xdr:to>
          <xdr:col>39</xdr:col>
          <xdr:colOff>200025</xdr:colOff>
          <xdr:row>17</xdr:row>
          <xdr:rowOff>9525</xdr:rowOff>
        </xdr:to>
        <xdr:sp macro="" textlink="">
          <xdr:nvSpPr>
            <xdr:cNvPr id="32788" name="Check Box 20" hidden="1">
              <a:extLst>
                <a:ext uri="{63B3BB69-23CF-44E3-9099-C40C66FF867C}">
                  <a14:compatExt spid="_x0000_s3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14</xdr:row>
          <xdr:rowOff>180975</xdr:rowOff>
        </xdr:from>
        <xdr:to>
          <xdr:col>39</xdr:col>
          <xdr:colOff>200025</xdr:colOff>
          <xdr:row>16</xdr:row>
          <xdr:rowOff>9525</xdr:rowOff>
        </xdr:to>
        <xdr:sp macro="" textlink="">
          <xdr:nvSpPr>
            <xdr:cNvPr id="32789" name="Check Box 21" hidden="1">
              <a:extLst>
                <a:ext uri="{63B3BB69-23CF-44E3-9099-C40C66FF867C}">
                  <a14:compatExt spid="_x0000_s3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13</xdr:row>
          <xdr:rowOff>180975</xdr:rowOff>
        </xdr:from>
        <xdr:to>
          <xdr:col>39</xdr:col>
          <xdr:colOff>200025</xdr:colOff>
          <xdr:row>15</xdr:row>
          <xdr:rowOff>9525</xdr:rowOff>
        </xdr:to>
        <xdr:sp macro="" textlink="">
          <xdr:nvSpPr>
            <xdr:cNvPr id="32790" name="Check Box 22" hidden="1">
              <a:extLst>
                <a:ext uri="{63B3BB69-23CF-44E3-9099-C40C66FF867C}">
                  <a14:compatExt spid="_x0000_s3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12</xdr:row>
          <xdr:rowOff>180975</xdr:rowOff>
        </xdr:from>
        <xdr:to>
          <xdr:col>39</xdr:col>
          <xdr:colOff>200025</xdr:colOff>
          <xdr:row>14</xdr:row>
          <xdr:rowOff>9525</xdr:rowOff>
        </xdr:to>
        <xdr:sp macro="" textlink="">
          <xdr:nvSpPr>
            <xdr:cNvPr id="32791" name="Check Box 23" hidden="1">
              <a:extLst>
                <a:ext uri="{63B3BB69-23CF-44E3-9099-C40C66FF867C}">
                  <a14:compatExt spid="_x0000_s3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11</xdr:row>
          <xdr:rowOff>180975</xdr:rowOff>
        </xdr:from>
        <xdr:to>
          <xdr:col>39</xdr:col>
          <xdr:colOff>200025</xdr:colOff>
          <xdr:row>13</xdr:row>
          <xdr:rowOff>9525</xdr:rowOff>
        </xdr:to>
        <xdr:sp macro="" textlink="">
          <xdr:nvSpPr>
            <xdr:cNvPr id="32792" name="Check Box 24" hidden="1">
              <a:extLst>
                <a:ext uri="{63B3BB69-23CF-44E3-9099-C40C66FF867C}">
                  <a14:compatExt spid="_x0000_s3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10</xdr:row>
          <xdr:rowOff>180975</xdr:rowOff>
        </xdr:from>
        <xdr:to>
          <xdr:col>39</xdr:col>
          <xdr:colOff>200025</xdr:colOff>
          <xdr:row>12</xdr:row>
          <xdr:rowOff>9525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9</xdr:row>
          <xdr:rowOff>180975</xdr:rowOff>
        </xdr:from>
        <xdr:to>
          <xdr:col>39</xdr:col>
          <xdr:colOff>200025</xdr:colOff>
          <xdr:row>11</xdr:row>
          <xdr:rowOff>9525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8</xdr:row>
          <xdr:rowOff>180975</xdr:rowOff>
        </xdr:from>
        <xdr:to>
          <xdr:col>39</xdr:col>
          <xdr:colOff>200025</xdr:colOff>
          <xdr:row>10</xdr:row>
          <xdr:rowOff>9525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7</xdr:row>
          <xdr:rowOff>180975</xdr:rowOff>
        </xdr:from>
        <xdr:to>
          <xdr:col>39</xdr:col>
          <xdr:colOff>200025</xdr:colOff>
          <xdr:row>9</xdr:row>
          <xdr:rowOff>9525</xdr:rowOff>
        </xdr:to>
        <xdr:sp macro="" textlink="">
          <xdr:nvSpPr>
            <xdr:cNvPr id="32796" name="Check Box 28" hidden="1">
              <a:extLst>
                <a:ext uri="{63B3BB69-23CF-44E3-9099-C40C66FF867C}">
                  <a14:compatExt spid="_x0000_s3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6</xdr:row>
          <xdr:rowOff>180975</xdr:rowOff>
        </xdr:from>
        <xdr:to>
          <xdr:col>39</xdr:col>
          <xdr:colOff>200025</xdr:colOff>
          <xdr:row>8</xdr:row>
          <xdr:rowOff>9525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5</xdr:row>
          <xdr:rowOff>180975</xdr:rowOff>
        </xdr:from>
        <xdr:to>
          <xdr:col>39</xdr:col>
          <xdr:colOff>200025</xdr:colOff>
          <xdr:row>7</xdr:row>
          <xdr:rowOff>9525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4</xdr:row>
          <xdr:rowOff>180975</xdr:rowOff>
        </xdr:from>
        <xdr:to>
          <xdr:col>39</xdr:col>
          <xdr:colOff>200025</xdr:colOff>
          <xdr:row>6</xdr:row>
          <xdr:rowOff>9525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</xdr:row>
          <xdr:rowOff>180975</xdr:rowOff>
        </xdr:from>
        <xdr:to>
          <xdr:col>39</xdr:col>
          <xdr:colOff>200025</xdr:colOff>
          <xdr:row>5</xdr:row>
          <xdr:rowOff>9525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</xdr:row>
          <xdr:rowOff>180975</xdr:rowOff>
        </xdr:from>
        <xdr:to>
          <xdr:col>39</xdr:col>
          <xdr:colOff>200025</xdr:colOff>
          <xdr:row>4</xdr:row>
          <xdr:rowOff>9525</xdr:rowOff>
        </xdr:to>
        <xdr:sp macro="" textlink="">
          <xdr:nvSpPr>
            <xdr:cNvPr id="32801" name="Check Box 33" hidden="1">
              <a:extLst>
                <a:ext uri="{63B3BB69-23CF-44E3-9099-C40C66FF867C}">
                  <a14:compatExt spid="_x0000_s3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34</xdr:row>
          <xdr:rowOff>180975</xdr:rowOff>
        </xdr:from>
        <xdr:to>
          <xdr:col>42</xdr:col>
          <xdr:colOff>200025</xdr:colOff>
          <xdr:row>36</xdr:row>
          <xdr:rowOff>9525</xdr:rowOff>
        </xdr:to>
        <xdr:sp macro="" textlink="">
          <xdr:nvSpPr>
            <xdr:cNvPr id="32802" name="Check Box 34" hidden="1">
              <a:extLst>
                <a:ext uri="{63B3BB69-23CF-44E3-9099-C40C66FF867C}">
                  <a14:compatExt spid="_x0000_s3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33</xdr:row>
          <xdr:rowOff>180975</xdr:rowOff>
        </xdr:from>
        <xdr:to>
          <xdr:col>42</xdr:col>
          <xdr:colOff>200025</xdr:colOff>
          <xdr:row>35</xdr:row>
          <xdr:rowOff>9525</xdr:rowOff>
        </xdr:to>
        <xdr:sp macro="" textlink="">
          <xdr:nvSpPr>
            <xdr:cNvPr id="32803" name="Check Box 35" hidden="1">
              <a:extLst>
                <a:ext uri="{63B3BB69-23CF-44E3-9099-C40C66FF867C}">
                  <a14:compatExt spid="_x0000_s3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32</xdr:row>
          <xdr:rowOff>180975</xdr:rowOff>
        </xdr:from>
        <xdr:to>
          <xdr:col>42</xdr:col>
          <xdr:colOff>200025</xdr:colOff>
          <xdr:row>34</xdr:row>
          <xdr:rowOff>9525</xdr:rowOff>
        </xdr:to>
        <xdr:sp macro="" textlink="">
          <xdr:nvSpPr>
            <xdr:cNvPr id="32804" name="Check Box 36" hidden="1">
              <a:extLst>
                <a:ext uri="{63B3BB69-23CF-44E3-9099-C40C66FF867C}">
                  <a14:compatExt spid="_x0000_s3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31</xdr:row>
          <xdr:rowOff>180975</xdr:rowOff>
        </xdr:from>
        <xdr:to>
          <xdr:col>42</xdr:col>
          <xdr:colOff>200025</xdr:colOff>
          <xdr:row>33</xdr:row>
          <xdr:rowOff>9525</xdr:rowOff>
        </xdr:to>
        <xdr:sp macro="" textlink="">
          <xdr:nvSpPr>
            <xdr:cNvPr id="32805" name="Check Box 37" hidden="1">
              <a:extLst>
                <a:ext uri="{63B3BB69-23CF-44E3-9099-C40C66FF867C}">
                  <a14:compatExt spid="_x0000_s3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30</xdr:row>
          <xdr:rowOff>180975</xdr:rowOff>
        </xdr:from>
        <xdr:to>
          <xdr:col>42</xdr:col>
          <xdr:colOff>200025</xdr:colOff>
          <xdr:row>32</xdr:row>
          <xdr:rowOff>9525</xdr:rowOff>
        </xdr:to>
        <xdr:sp macro="" textlink="">
          <xdr:nvSpPr>
            <xdr:cNvPr id="32806" name="Check Box 38" hidden="1">
              <a:extLst>
                <a:ext uri="{63B3BB69-23CF-44E3-9099-C40C66FF867C}">
                  <a14:compatExt spid="_x0000_s3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180975</xdr:rowOff>
        </xdr:from>
        <xdr:to>
          <xdr:col>42</xdr:col>
          <xdr:colOff>200025</xdr:colOff>
          <xdr:row>31</xdr:row>
          <xdr:rowOff>9525</xdr:rowOff>
        </xdr:to>
        <xdr:sp macro="" textlink="">
          <xdr:nvSpPr>
            <xdr:cNvPr id="32807" name="Check Box 39" hidden="1">
              <a:extLst>
                <a:ext uri="{63B3BB69-23CF-44E3-9099-C40C66FF867C}">
                  <a14:compatExt spid="_x0000_s3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28</xdr:row>
          <xdr:rowOff>180975</xdr:rowOff>
        </xdr:from>
        <xdr:to>
          <xdr:col>42</xdr:col>
          <xdr:colOff>200025</xdr:colOff>
          <xdr:row>30</xdr:row>
          <xdr:rowOff>9525</xdr:rowOff>
        </xdr:to>
        <xdr:sp macro="" textlink="">
          <xdr:nvSpPr>
            <xdr:cNvPr id="32808" name="Check Box 40" hidden="1">
              <a:extLst>
                <a:ext uri="{63B3BB69-23CF-44E3-9099-C40C66FF867C}">
                  <a14:compatExt spid="_x0000_s3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27</xdr:row>
          <xdr:rowOff>180975</xdr:rowOff>
        </xdr:from>
        <xdr:to>
          <xdr:col>42</xdr:col>
          <xdr:colOff>200025</xdr:colOff>
          <xdr:row>29</xdr:row>
          <xdr:rowOff>9525</xdr:rowOff>
        </xdr:to>
        <xdr:sp macro="" textlink="">
          <xdr:nvSpPr>
            <xdr:cNvPr id="32809" name="Check Box 41" hidden="1">
              <a:extLst>
                <a:ext uri="{63B3BB69-23CF-44E3-9099-C40C66FF867C}">
                  <a14:compatExt spid="_x0000_s3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26</xdr:row>
          <xdr:rowOff>180975</xdr:rowOff>
        </xdr:from>
        <xdr:to>
          <xdr:col>42</xdr:col>
          <xdr:colOff>200025</xdr:colOff>
          <xdr:row>28</xdr:row>
          <xdr:rowOff>9525</xdr:rowOff>
        </xdr:to>
        <xdr:sp macro="" textlink="">
          <xdr:nvSpPr>
            <xdr:cNvPr id="32810" name="Check Box 42" hidden="1">
              <a:extLst>
                <a:ext uri="{63B3BB69-23CF-44E3-9099-C40C66FF867C}">
                  <a14:compatExt spid="_x0000_s3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25</xdr:row>
          <xdr:rowOff>180975</xdr:rowOff>
        </xdr:from>
        <xdr:to>
          <xdr:col>42</xdr:col>
          <xdr:colOff>200025</xdr:colOff>
          <xdr:row>27</xdr:row>
          <xdr:rowOff>9525</xdr:rowOff>
        </xdr:to>
        <xdr:sp macro="" textlink="">
          <xdr:nvSpPr>
            <xdr:cNvPr id="32811" name="Check Box 43" hidden="1">
              <a:extLst>
                <a:ext uri="{63B3BB69-23CF-44E3-9099-C40C66FF867C}">
                  <a14:compatExt spid="_x0000_s3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24</xdr:row>
          <xdr:rowOff>180975</xdr:rowOff>
        </xdr:from>
        <xdr:to>
          <xdr:col>42</xdr:col>
          <xdr:colOff>200025</xdr:colOff>
          <xdr:row>26</xdr:row>
          <xdr:rowOff>9525</xdr:rowOff>
        </xdr:to>
        <xdr:sp macro="" textlink="">
          <xdr:nvSpPr>
            <xdr:cNvPr id="32812" name="Check Box 44" hidden="1">
              <a:extLst>
                <a:ext uri="{63B3BB69-23CF-44E3-9099-C40C66FF867C}">
                  <a14:compatExt spid="_x0000_s3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23</xdr:row>
          <xdr:rowOff>180975</xdr:rowOff>
        </xdr:from>
        <xdr:to>
          <xdr:col>42</xdr:col>
          <xdr:colOff>200025</xdr:colOff>
          <xdr:row>25</xdr:row>
          <xdr:rowOff>9525</xdr:rowOff>
        </xdr:to>
        <xdr:sp macro="" textlink="">
          <xdr:nvSpPr>
            <xdr:cNvPr id="32813" name="Check Box 45" hidden="1">
              <a:extLst>
                <a:ext uri="{63B3BB69-23CF-44E3-9099-C40C66FF867C}">
                  <a14:compatExt spid="_x0000_s3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22</xdr:row>
          <xdr:rowOff>180975</xdr:rowOff>
        </xdr:from>
        <xdr:to>
          <xdr:col>42</xdr:col>
          <xdr:colOff>200025</xdr:colOff>
          <xdr:row>24</xdr:row>
          <xdr:rowOff>9525</xdr:rowOff>
        </xdr:to>
        <xdr:sp macro="" textlink="">
          <xdr:nvSpPr>
            <xdr:cNvPr id="32814" name="Check Box 46" hidden="1">
              <a:extLst>
                <a:ext uri="{63B3BB69-23CF-44E3-9099-C40C66FF867C}">
                  <a14:compatExt spid="_x0000_s3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21</xdr:row>
          <xdr:rowOff>180975</xdr:rowOff>
        </xdr:from>
        <xdr:to>
          <xdr:col>42</xdr:col>
          <xdr:colOff>200025</xdr:colOff>
          <xdr:row>23</xdr:row>
          <xdr:rowOff>9525</xdr:rowOff>
        </xdr:to>
        <xdr:sp macro="" textlink="">
          <xdr:nvSpPr>
            <xdr:cNvPr id="32815" name="Check Box 47" hidden="1">
              <a:extLst>
                <a:ext uri="{63B3BB69-23CF-44E3-9099-C40C66FF867C}">
                  <a14:compatExt spid="_x0000_s3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20</xdr:row>
          <xdr:rowOff>180975</xdr:rowOff>
        </xdr:from>
        <xdr:to>
          <xdr:col>42</xdr:col>
          <xdr:colOff>200025</xdr:colOff>
          <xdr:row>22</xdr:row>
          <xdr:rowOff>9525</xdr:rowOff>
        </xdr:to>
        <xdr:sp macro="" textlink="">
          <xdr:nvSpPr>
            <xdr:cNvPr id="32816" name="Check Box 48" hidden="1">
              <a:extLst>
                <a:ext uri="{63B3BB69-23CF-44E3-9099-C40C66FF867C}">
                  <a14:compatExt spid="_x0000_s3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19</xdr:row>
          <xdr:rowOff>180975</xdr:rowOff>
        </xdr:from>
        <xdr:to>
          <xdr:col>42</xdr:col>
          <xdr:colOff>200025</xdr:colOff>
          <xdr:row>21</xdr:row>
          <xdr:rowOff>9525</xdr:rowOff>
        </xdr:to>
        <xdr:sp macro="" textlink="">
          <xdr:nvSpPr>
            <xdr:cNvPr id="32817" name="Check Box 49" hidden="1">
              <a:extLst>
                <a:ext uri="{63B3BB69-23CF-44E3-9099-C40C66FF867C}">
                  <a14:compatExt spid="_x0000_s3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18</xdr:row>
          <xdr:rowOff>180975</xdr:rowOff>
        </xdr:from>
        <xdr:to>
          <xdr:col>42</xdr:col>
          <xdr:colOff>200025</xdr:colOff>
          <xdr:row>20</xdr:row>
          <xdr:rowOff>9525</xdr:rowOff>
        </xdr:to>
        <xdr:sp macro="" textlink="">
          <xdr:nvSpPr>
            <xdr:cNvPr id="32818" name="Check Box 50" hidden="1">
              <a:extLst>
                <a:ext uri="{63B3BB69-23CF-44E3-9099-C40C66FF867C}">
                  <a14:compatExt spid="_x0000_s3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17</xdr:row>
          <xdr:rowOff>180975</xdr:rowOff>
        </xdr:from>
        <xdr:to>
          <xdr:col>42</xdr:col>
          <xdr:colOff>200025</xdr:colOff>
          <xdr:row>19</xdr:row>
          <xdr:rowOff>9525</xdr:rowOff>
        </xdr:to>
        <xdr:sp macro="" textlink="">
          <xdr:nvSpPr>
            <xdr:cNvPr id="32819" name="Check Box 51" hidden="1">
              <a:extLst>
                <a:ext uri="{63B3BB69-23CF-44E3-9099-C40C66FF867C}">
                  <a14:compatExt spid="_x0000_s3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16</xdr:row>
          <xdr:rowOff>180975</xdr:rowOff>
        </xdr:from>
        <xdr:to>
          <xdr:col>42</xdr:col>
          <xdr:colOff>200025</xdr:colOff>
          <xdr:row>18</xdr:row>
          <xdr:rowOff>9525</xdr:rowOff>
        </xdr:to>
        <xdr:sp macro="" textlink="">
          <xdr:nvSpPr>
            <xdr:cNvPr id="32820" name="Check Box 52" hidden="1">
              <a:extLst>
                <a:ext uri="{63B3BB69-23CF-44E3-9099-C40C66FF867C}">
                  <a14:compatExt spid="_x0000_s3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15</xdr:row>
          <xdr:rowOff>180975</xdr:rowOff>
        </xdr:from>
        <xdr:to>
          <xdr:col>42</xdr:col>
          <xdr:colOff>200025</xdr:colOff>
          <xdr:row>17</xdr:row>
          <xdr:rowOff>9525</xdr:rowOff>
        </xdr:to>
        <xdr:sp macro="" textlink="">
          <xdr:nvSpPr>
            <xdr:cNvPr id="32821" name="Check Box 53" hidden="1">
              <a:extLst>
                <a:ext uri="{63B3BB69-23CF-44E3-9099-C40C66FF867C}">
                  <a14:compatExt spid="_x0000_s3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14</xdr:row>
          <xdr:rowOff>180975</xdr:rowOff>
        </xdr:from>
        <xdr:to>
          <xdr:col>42</xdr:col>
          <xdr:colOff>200025</xdr:colOff>
          <xdr:row>16</xdr:row>
          <xdr:rowOff>9525</xdr:rowOff>
        </xdr:to>
        <xdr:sp macro="" textlink="">
          <xdr:nvSpPr>
            <xdr:cNvPr id="32822" name="Check Box 54" hidden="1">
              <a:extLst>
                <a:ext uri="{63B3BB69-23CF-44E3-9099-C40C66FF867C}">
                  <a14:compatExt spid="_x0000_s3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13</xdr:row>
          <xdr:rowOff>180975</xdr:rowOff>
        </xdr:from>
        <xdr:to>
          <xdr:col>42</xdr:col>
          <xdr:colOff>200025</xdr:colOff>
          <xdr:row>15</xdr:row>
          <xdr:rowOff>9525</xdr:rowOff>
        </xdr:to>
        <xdr:sp macro="" textlink="">
          <xdr:nvSpPr>
            <xdr:cNvPr id="32823" name="Check Box 55" hidden="1">
              <a:extLst>
                <a:ext uri="{63B3BB69-23CF-44E3-9099-C40C66FF867C}">
                  <a14:compatExt spid="_x0000_s3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12</xdr:row>
          <xdr:rowOff>180975</xdr:rowOff>
        </xdr:from>
        <xdr:to>
          <xdr:col>42</xdr:col>
          <xdr:colOff>200025</xdr:colOff>
          <xdr:row>14</xdr:row>
          <xdr:rowOff>9525</xdr:rowOff>
        </xdr:to>
        <xdr:sp macro="" textlink="">
          <xdr:nvSpPr>
            <xdr:cNvPr id="32824" name="Check Box 56" hidden="1">
              <a:extLst>
                <a:ext uri="{63B3BB69-23CF-44E3-9099-C40C66FF867C}">
                  <a14:compatExt spid="_x0000_s3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11</xdr:row>
          <xdr:rowOff>180975</xdr:rowOff>
        </xdr:from>
        <xdr:to>
          <xdr:col>42</xdr:col>
          <xdr:colOff>200025</xdr:colOff>
          <xdr:row>13</xdr:row>
          <xdr:rowOff>9525</xdr:rowOff>
        </xdr:to>
        <xdr:sp macro="" textlink="">
          <xdr:nvSpPr>
            <xdr:cNvPr id="32825" name="Check Box 57" hidden="1">
              <a:extLst>
                <a:ext uri="{63B3BB69-23CF-44E3-9099-C40C66FF867C}">
                  <a14:compatExt spid="_x0000_s3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10</xdr:row>
          <xdr:rowOff>180975</xdr:rowOff>
        </xdr:from>
        <xdr:to>
          <xdr:col>42</xdr:col>
          <xdr:colOff>200025</xdr:colOff>
          <xdr:row>12</xdr:row>
          <xdr:rowOff>9525</xdr:rowOff>
        </xdr:to>
        <xdr:sp macro="" textlink="">
          <xdr:nvSpPr>
            <xdr:cNvPr id="32826" name="Check Box 58" hidden="1">
              <a:extLst>
                <a:ext uri="{63B3BB69-23CF-44E3-9099-C40C66FF867C}">
                  <a14:compatExt spid="_x0000_s3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9</xdr:row>
          <xdr:rowOff>180975</xdr:rowOff>
        </xdr:from>
        <xdr:to>
          <xdr:col>42</xdr:col>
          <xdr:colOff>200025</xdr:colOff>
          <xdr:row>11</xdr:row>
          <xdr:rowOff>9525</xdr:rowOff>
        </xdr:to>
        <xdr:sp macro="" textlink="">
          <xdr:nvSpPr>
            <xdr:cNvPr id="32827" name="Check Box 59" hidden="1">
              <a:extLst>
                <a:ext uri="{63B3BB69-23CF-44E3-9099-C40C66FF867C}">
                  <a14:compatExt spid="_x0000_s3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8</xdr:row>
          <xdr:rowOff>180975</xdr:rowOff>
        </xdr:from>
        <xdr:to>
          <xdr:col>42</xdr:col>
          <xdr:colOff>200025</xdr:colOff>
          <xdr:row>10</xdr:row>
          <xdr:rowOff>9525</xdr:rowOff>
        </xdr:to>
        <xdr:sp macro="" textlink="">
          <xdr:nvSpPr>
            <xdr:cNvPr id="32828" name="Check Box 60" hidden="1">
              <a:extLst>
                <a:ext uri="{63B3BB69-23CF-44E3-9099-C40C66FF867C}">
                  <a14:compatExt spid="_x0000_s3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</xdr:row>
          <xdr:rowOff>180975</xdr:rowOff>
        </xdr:from>
        <xdr:to>
          <xdr:col>42</xdr:col>
          <xdr:colOff>200025</xdr:colOff>
          <xdr:row>9</xdr:row>
          <xdr:rowOff>9525</xdr:rowOff>
        </xdr:to>
        <xdr:sp macro="" textlink="">
          <xdr:nvSpPr>
            <xdr:cNvPr id="32829" name="Check Box 61" hidden="1">
              <a:extLst>
                <a:ext uri="{63B3BB69-23CF-44E3-9099-C40C66FF867C}">
                  <a14:compatExt spid="_x0000_s3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</xdr:row>
          <xdr:rowOff>180975</xdr:rowOff>
        </xdr:from>
        <xdr:to>
          <xdr:col>42</xdr:col>
          <xdr:colOff>200025</xdr:colOff>
          <xdr:row>8</xdr:row>
          <xdr:rowOff>9525</xdr:rowOff>
        </xdr:to>
        <xdr:sp macro="" textlink="">
          <xdr:nvSpPr>
            <xdr:cNvPr id="32830" name="Check Box 62" hidden="1">
              <a:extLst>
                <a:ext uri="{63B3BB69-23CF-44E3-9099-C40C66FF867C}">
                  <a14:compatExt spid="_x0000_s3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</xdr:row>
          <xdr:rowOff>180975</xdr:rowOff>
        </xdr:from>
        <xdr:to>
          <xdr:col>42</xdr:col>
          <xdr:colOff>200025</xdr:colOff>
          <xdr:row>7</xdr:row>
          <xdr:rowOff>9525</xdr:rowOff>
        </xdr:to>
        <xdr:sp macro="" textlink="">
          <xdr:nvSpPr>
            <xdr:cNvPr id="32831" name="Check Box 63" hidden="1">
              <a:extLst>
                <a:ext uri="{63B3BB69-23CF-44E3-9099-C40C66FF867C}">
                  <a14:compatExt spid="_x0000_s3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</xdr:row>
          <xdr:rowOff>180975</xdr:rowOff>
        </xdr:from>
        <xdr:to>
          <xdr:col>42</xdr:col>
          <xdr:colOff>200025</xdr:colOff>
          <xdr:row>6</xdr:row>
          <xdr:rowOff>9525</xdr:rowOff>
        </xdr:to>
        <xdr:sp macro="" textlink="">
          <xdr:nvSpPr>
            <xdr:cNvPr id="32832" name="Check Box 64" hidden="1">
              <a:extLst>
                <a:ext uri="{63B3BB69-23CF-44E3-9099-C40C66FF867C}">
                  <a14:compatExt spid="_x0000_s3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</xdr:row>
          <xdr:rowOff>180975</xdr:rowOff>
        </xdr:from>
        <xdr:to>
          <xdr:col>42</xdr:col>
          <xdr:colOff>200025</xdr:colOff>
          <xdr:row>5</xdr:row>
          <xdr:rowOff>9525</xdr:rowOff>
        </xdr:to>
        <xdr:sp macro="" textlink="">
          <xdr:nvSpPr>
            <xdr:cNvPr id="32833" name="Check Box 65" hidden="1">
              <a:extLst>
                <a:ext uri="{63B3BB69-23CF-44E3-9099-C40C66FF867C}">
                  <a14:compatExt spid="_x0000_s3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</xdr:row>
          <xdr:rowOff>180975</xdr:rowOff>
        </xdr:from>
        <xdr:to>
          <xdr:col>42</xdr:col>
          <xdr:colOff>200025</xdr:colOff>
          <xdr:row>4</xdr:row>
          <xdr:rowOff>9525</xdr:rowOff>
        </xdr:to>
        <xdr:sp macro="" textlink="">
          <xdr:nvSpPr>
            <xdr:cNvPr id="32834" name="Check Box 66" hidden="1">
              <a:extLst>
                <a:ext uri="{63B3BB69-23CF-44E3-9099-C40C66FF867C}">
                  <a14:compatExt spid="_x0000_s3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34</xdr:row>
          <xdr:rowOff>180975</xdr:rowOff>
        </xdr:from>
        <xdr:to>
          <xdr:col>36</xdr:col>
          <xdr:colOff>200025</xdr:colOff>
          <xdr:row>36</xdr:row>
          <xdr:rowOff>9525</xdr:rowOff>
        </xdr:to>
        <xdr:sp macro="" textlink="">
          <xdr:nvSpPr>
            <xdr:cNvPr id="32835" name="Check Box 67" hidden="1">
              <a:extLst>
                <a:ext uri="{63B3BB69-23CF-44E3-9099-C40C66FF867C}">
                  <a14:compatExt spid="_x0000_s3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33</xdr:row>
          <xdr:rowOff>180975</xdr:rowOff>
        </xdr:from>
        <xdr:to>
          <xdr:col>36</xdr:col>
          <xdr:colOff>200025</xdr:colOff>
          <xdr:row>35</xdr:row>
          <xdr:rowOff>9525</xdr:rowOff>
        </xdr:to>
        <xdr:sp macro="" textlink="">
          <xdr:nvSpPr>
            <xdr:cNvPr id="32836" name="Check Box 68" hidden="1">
              <a:extLst>
                <a:ext uri="{63B3BB69-23CF-44E3-9099-C40C66FF867C}">
                  <a14:compatExt spid="_x0000_s3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32</xdr:row>
          <xdr:rowOff>180975</xdr:rowOff>
        </xdr:from>
        <xdr:to>
          <xdr:col>36</xdr:col>
          <xdr:colOff>200025</xdr:colOff>
          <xdr:row>34</xdr:row>
          <xdr:rowOff>9525</xdr:rowOff>
        </xdr:to>
        <xdr:sp macro="" textlink="">
          <xdr:nvSpPr>
            <xdr:cNvPr id="32837" name="Check Box 69" hidden="1">
              <a:extLst>
                <a:ext uri="{63B3BB69-23CF-44E3-9099-C40C66FF867C}">
                  <a14:compatExt spid="_x0000_s3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31</xdr:row>
          <xdr:rowOff>180975</xdr:rowOff>
        </xdr:from>
        <xdr:to>
          <xdr:col>36</xdr:col>
          <xdr:colOff>200025</xdr:colOff>
          <xdr:row>33</xdr:row>
          <xdr:rowOff>9525</xdr:rowOff>
        </xdr:to>
        <xdr:sp macro="" textlink="">
          <xdr:nvSpPr>
            <xdr:cNvPr id="32838" name="Check Box 70" hidden="1">
              <a:extLst>
                <a:ext uri="{63B3BB69-23CF-44E3-9099-C40C66FF867C}">
                  <a14:compatExt spid="_x0000_s3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30</xdr:row>
          <xdr:rowOff>180975</xdr:rowOff>
        </xdr:from>
        <xdr:to>
          <xdr:col>36</xdr:col>
          <xdr:colOff>200025</xdr:colOff>
          <xdr:row>32</xdr:row>
          <xdr:rowOff>9525</xdr:rowOff>
        </xdr:to>
        <xdr:sp macro="" textlink="">
          <xdr:nvSpPr>
            <xdr:cNvPr id="32839" name="Check Box 71" hidden="1">
              <a:extLst>
                <a:ext uri="{63B3BB69-23CF-44E3-9099-C40C66FF867C}">
                  <a14:compatExt spid="_x0000_s3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29</xdr:row>
          <xdr:rowOff>180975</xdr:rowOff>
        </xdr:from>
        <xdr:to>
          <xdr:col>36</xdr:col>
          <xdr:colOff>200025</xdr:colOff>
          <xdr:row>31</xdr:row>
          <xdr:rowOff>9525</xdr:rowOff>
        </xdr:to>
        <xdr:sp macro="" textlink="">
          <xdr:nvSpPr>
            <xdr:cNvPr id="32840" name="Check Box 72" hidden="1">
              <a:extLst>
                <a:ext uri="{63B3BB69-23CF-44E3-9099-C40C66FF867C}">
                  <a14:compatExt spid="_x0000_s3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28</xdr:row>
          <xdr:rowOff>180975</xdr:rowOff>
        </xdr:from>
        <xdr:to>
          <xdr:col>36</xdr:col>
          <xdr:colOff>200025</xdr:colOff>
          <xdr:row>30</xdr:row>
          <xdr:rowOff>9525</xdr:rowOff>
        </xdr:to>
        <xdr:sp macro="" textlink="">
          <xdr:nvSpPr>
            <xdr:cNvPr id="32841" name="Check Box 73" hidden="1">
              <a:extLst>
                <a:ext uri="{63B3BB69-23CF-44E3-9099-C40C66FF867C}">
                  <a14:compatExt spid="_x0000_s3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27</xdr:row>
          <xdr:rowOff>180975</xdr:rowOff>
        </xdr:from>
        <xdr:to>
          <xdr:col>36</xdr:col>
          <xdr:colOff>200025</xdr:colOff>
          <xdr:row>29</xdr:row>
          <xdr:rowOff>9525</xdr:rowOff>
        </xdr:to>
        <xdr:sp macro="" textlink="">
          <xdr:nvSpPr>
            <xdr:cNvPr id="32842" name="Check Box 74" hidden="1">
              <a:extLst>
                <a:ext uri="{63B3BB69-23CF-44E3-9099-C40C66FF867C}">
                  <a14:compatExt spid="_x0000_s3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26</xdr:row>
          <xdr:rowOff>180975</xdr:rowOff>
        </xdr:from>
        <xdr:to>
          <xdr:col>36</xdr:col>
          <xdr:colOff>200025</xdr:colOff>
          <xdr:row>28</xdr:row>
          <xdr:rowOff>9525</xdr:rowOff>
        </xdr:to>
        <xdr:sp macro="" textlink="">
          <xdr:nvSpPr>
            <xdr:cNvPr id="32843" name="Check Box 75" hidden="1">
              <a:extLst>
                <a:ext uri="{63B3BB69-23CF-44E3-9099-C40C66FF867C}">
                  <a14:compatExt spid="_x0000_s3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25</xdr:row>
          <xdr:rowOff>180975</xdr:rowOff>
        </xdr:from>
        <xdr:to>
          <xdr:col>36</xdr:col>
          <xdr:colOff>200025</xdr:colOff>
          <xdr:row>27</xdr:row>
          <xdr:rowOff>9525</xdr:rowOff>
        </xdr:to>
        <xdr:sp macro="" textlink="">
          <xdr:nvSpPr>
            <xdr:cNvPr id="32844" name="Check Box 76" hidden="1">
              <a:extLst>
                <a:ext uri="{63B3BB69-23CF-44E3-9099-C40C66FF867C}">
                  <a14:compatExt spid="_x0000_s3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24</xdr:row>
          <xdr:rowOff>180975</xdr:rowOff>
        </xdr:from>
        <xdr:to>
          <xdr:col>36</xdr:col>
          <xdr:colOff>200025</xdr:colOff>
          <xdr:row>26</xdr:row>
          <xdr:rowOff>9525</xdr:rowOff>
        </xdr:to>
        <xdr:sp macro="" textlink="">
          <xdr:nvSpPr>
            <xdr:cNvPr id="32845" name="Check Box 77" hidden="1">
              <a:extLst>
                <a:ext uri="{63B3BB69-23CF-44E3-9099-C40C66FF867C}">
                  <a14:compatExt spid="_x0000_s3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23</xdr:row>
          <xdr:rowOff>180975</xdr:rowOff>
        </xdr:from>
        <xdr:to>
          <xdr:col>36</xdr:col>
          <xdr:colOff>200025</xdr:colOff>
          <xdr:row>25</xdr:row>
          <xdr:rowOff>9525</xdr:rowOff>
        </xdr:to>
        <xdr:sp macro="" textlink="">
          <xdr:nvSpPr>
            <xdr:cNvPr id="32846" name="Check Box 78" hidden="1">
              <a:extLst>
                <a:ext uri="{63B3BB69-23CF-44E3-9099-C40C66FF867C}">
                  <a14:compatExt spid="_x0000_s3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22</xdr:row>
          <xdr:rowOff>180975</xdr:rowOff>
        </xdr:from>
        <xdr:to>
          <xdr:col>36</xdr:col>
          <xdr:colOff>200025</xdr:colOff>
          <xdr:row>24</xdr:row>
          <xdr:rowOff>9525</xdr:rowOff>
        </xdr:to>
        <xdr:sp macro="" textlink="">
          <xdr:nvSpPr>
            <xdr:cNvPr id="32847" name="Check Box 79" hidden="1">
              <a:extLst>
                <a:ext uri="{63B3BB69-23CF-44E3-9099-C40C66FF867C}">
                  <a14:compatExt spid="_x0000_s3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21</xdr:row>
          <xdr:rowOff>180975</xdr:rowOff>
        </xdr:from>
        <xdr:to>
          <xdr:col>36</xdr:col>
          <xdr:colOff>200025</xdr:colOff>
          <xdr:row>23</xdr:row>
          <xdr:rowOff>9525</xdr:rowOff>
        </xdr:to>
        <xdr:sp macro="" textlink="">
          <xdr:nvSpPr>
            <xdr:cNvPr id="32848" name="Check Box 80" hidden="1">
              <a:extLst>
                <a:ext uri="{63B3BB69-23CF-44E3-9099-C40C66FF867C}">
                  <a14:compatExt spid="_x0000_s3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20</xdr:row>
          <xdr:rowOff>180975</xdr:rowOff>
        </xdr:from>
        <xdr:to>
          <xdr:col>36</xdr:col>
          <xdr:colOff>200025</xdr:colOff>
          <xdr:row>22</xdr:row>
          <xdr:rowOff>9525</xdr:rowOff>
        </xdr:to>
        <xdr:sp macro="" textlink="">
          <xdr:nvSpPr>
            <xdr:cNvPr id="32849" name="Check Box 81" hidden="1">
              <a:extLst>
                <a:ext uri="{63B3BB69-23CF-44E3-9099-C40C66FF867C}">
                  <a14:compatExt spid="_x0000_s3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19</xdr:row>
          <xdr:rowOff>180975</xdr:rowOff>
        </xdr:from>
        <xdr:to>
          <xdr:col>36</xdr:col>
          <xdr:colOff>200025</xdr:colOff>
          <xdr:row>21</xdr:row>
          <xdr:rowOff>9525</xdr:rowOff>
        </xdr:to>
        <xdr:sp macro="" textlink="">
          <xdr:nvSpPr>
            <xdr:cNvPr id="32850" name="Check Box 82" hidden="1">
              <a:extLst>
                <a:ext uri="{63B3BB69-23CF-44E3-9099-C40C66FF867C}">
                  <a14:compatExt spid="_x0000_s3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18</xdr:row>
          <xdr:rowOff>180975</xdr:rowOff>
        </xdr:from>
        <xdr:to>
          <xdr:col>36</xdr:col>
          <xdr:colOff>200025</xdr:colOff>
          <xdr:row>20</xdr:row>
          <xdr:rowOff>9525</xdr:rowOff>
        </xdr:to>
        <xdr:sp macro="" textlink="">
          <xdr:nvSpPr>
            <xdr:cNvPr id="32851" name="Check Box 83" hidden="1">
              <a:extLst>
                <a:ext uri="{63B3BB69-23CF-44E3-9099-C40C66FF867C}">
                  <a14:compatExt spid="_x0000_s3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17</xdr:row>
          <xdr:rowOff>180975</xdr:rowOff>
        </xdr:from>
        <xdr:to>
          <xdr:col>36</xdr:col>
          <xdr:colOff>200025</xdr:colOff>
          <xdr:row>19</xdr:row>
          <xdr:rowOff>9525</xdr:rowOff>
        </xdr:to>
        <xdr:sp macro="" textlink="">
          <xdr:nvSpPr>
            <xdr:cNvPr id="32852" name="Check Box 84" hidden="1">
              <a:extLst>
                <a:ext uri="{63B3BB69-23CF-44E3-9099-C40C66FF867C}">
                  <a14:compatExt spid="_x0000_s3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16</xdr:row>
          <xdr:rowOff>180975</xdr:rowOff>
        </xdr:from>
        <xdr:to>
          <xdr:col>36</xdr:col>
          <xdr:colOff>200025</xdr:colOff>
          <xdr:row>18</xdr:row>
          <xdr:rowOff>9525</xdr:rowOff>
        </xdr:to>
        <xdr:sp macro="" textlink="">
          <xdr:nvSpPr>
            <xdr:cNvPr id="32853" name="Check Box 85" hidden="1">
              <a:extLst>
                <a:ext uri="{63B3BB69-23CF-44E3-9099-C40C66FF867C}">
                  <a14:compatExt spid="_x0000_s3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15</xdr:row>
          <xdr:rowOff>180975</xdr:rowOff>
        </xdr:from>
        <xdr:to>
          <xdr:col>36</xdr:col>
          <xdr:colOff>200025</xdr:colOff>
          <xdr:row>17</xdr:row>
          <xdr:rowOff>9525</xdr:rowOff>
        </xdr:to>
        <xdr:sp macro="" textlink="">
          <xdr:nvSpPr>
            <xdr:cNvPr id="32854" name="Check Box 86" hidden="1">
              <a:extLst>
                <a:ext uri="{63B3BB69-23CF-44E3-9099-C40C66FF867C}">
                  <a14:compatExt spid="_x0000_s3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14</xdr:row>
          <xdr:rowOff>180975</xdr:rowOff>
        </xdr:from>
        <xdr:to>
          <xdr:col>36</xdr:col>
          <xdr:colOff>200025</xdr:colOff>
          <xdr:row>16</xdr:row>
          <xdr:rowOff>9525</xdr:rowOff>
        </xdr:to>
        <xdr:sp macro="" textlink="">
          <xdr:nvSpPr>
            <xdr:cNvPr id="32855" name="Check Box 87" hidden="1">
              <a:extLst>
                <a:ext uri="{63B3BB69-23CF-44E3-9099-C40C66FF867C}">
                  <a14:compatExt spid="_x0000_s3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13</xdr:row>
          <xdr:rowOff>180975</xdr:rowOff>
        </xdr:from>
        <xdr:to>
          <xdr:col>36</xdr:col>
          <xdr:colOff>200025</xdr:colOff>
          <xdr:row>15</xdr:row>
          <xdr:rowOff>9525</xdr:rowOff>
        </xdr:to>
        <xdr:sp macro="" textlink="">
          <xdr:nvSpPr>
            <xdr:cNvPr id="32856" name="Check Box 88" hidden="1">
              <a:extLst>
                <a:ext uri="{63B3BB69-23CF-44E3-9099-C40C66FF867C}">
                  <a14:compatExt spid="_x0000_s3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12</xdr:row>
          <xdr:rowOff>180975</xdr:rowOff>
        </xdr:from>
        <xdr:to>
          <xdr:col>36</xdr:col>
          <xdr:colOff>200025</xdr:colOff>
          <xdr:row>14</xdr:row>
          <xdr:rowOff>9525</xdr:rowOff>
        </xdr:to>
        <xdr:sp macro="" textlink="">
          <xdr:nvSpPr>
            <xdr:cNvPr id="32857" name="Check Box 89" hidden="1">
              <a:extLst>
                <a:ext uri="{63B3BB69-23CF-44E3-9099-C40C66FF867C}">
                  <a14:compatExt spid="_x0000_s3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11</xdr:row>
          <xdr:rowOff>180975</xdr:rowOff>
        </xdr:from>
        <xdr:to>
          <xdr:col>36</xdr:col>
          <xdr:colOff>200025</xdr:colOff>
          <xdr:row>13</xdr:row>
          <xdr:rowOff>9525</xdr:rowOff>
        </xdr:to>
        <xdr:sp macro="" textlink="">
          <xdr:nvSpPr>
            <xdr:cNvPr id="32858" name="Check Box 90" hidden="1">
              <a:extLst>
                <a:ext uri="{63B3BB69-23CF-44E3-9099-C40C66FF867C}">
                  <a14:compatExt spid="_x0000_s3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10</xdr:row>
          <xdr:rowOff>180975</xdr:rowOff>
        </xdr:from>
        <xdr:to>
          <xdr:col>36</xdr:col>
          <xdr:colOff>200025</xdr:colOff>
          <xdr:row>12</xdr:row>
          <xdr:rowOff>9525</xdr:rowOff>
        </xdr:to>
        <xdr:sp macro="" textlink="">
          <xdr:nvSpPr>
            <xdr:cNvPr id="32859" name="Check Box 91" hidden="1">
              <a:extLst>
                <a:ext uri="{63B3BB69-23CF-44E3-9099-C40C66FF867C}">
                  <a14:compatExt spid="_x0000_s3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9</xdr:row>
          <xdr:rowOff>180975</xdr:rowOff>
        </xdr:from>
        <xdr:to>
          <xdr:col>36</xdr:col>
          <xdr:colOff>200025</xdr:colOff>
          <xdr:row>11</xdr:row>
          <xdr:rowOff>9525</xdr:rowOff>
        </xdr:to>
        <xdr:sp macro="" textlink="">
          <xdr:nvSpPr>
            <xdr:cNvPr id="32860" name="Check Box 92" hidden="1">
              <a:extLst>
                <a:ext uri="{63B3BB69-23CF-44E3-9099-C40C66FF867C}">
                  <a14:compatExt spid="_x0000_s3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8</xdr:row>
          <xdr:rowOff>180975</xdr:rowOff>
        </xdr:from>
        <xdr:to>
          <xdr:col>36</xdr:col>
          <xdr:colOff>200025</xdr:colOff>
          <xdr:row>10</xdr:row>
          <xdr:rowOff>9525</xdr:rowOff>
        </xdr:to>
        <xdr:sp macro="" textlink="">
          <xdr:nvSpPr>
            <xdr:cNvPr id="32861" name="Check Box 93" hidden="1">
              <a:extLst>
                <a:ext uri="{63B3BB69-23CF-44E3-9099-C40C66FF867C}">
                  <a14:compatExt spid="_x0000_s3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7</xdr:row>
          <xdr:rowOff>180975</xdr:rowOff>
        </xdr:from>
        <xdr:to>
          <xdr:col>36</xdr:col>
          <xdr:colOff>200025</xdr:colOff>
          <xdr:row>9</xdr:row>
          <xdr:rowOff>9525</xdr:rowOff>
        </xdr:to>
        <xdr:sp macro="" textlink="">
          <xdr:nvSpPr>
            <xdr:cNvPr id="32862" name="Check Box 94" hidden="1">
              <a:extLst>
                <a:ext uri="{63B3BB69-23CF-44E3-9099-C40C66FF867C}">
                  <a14:compatExt spid="_x0000_s3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6</xdr:row>
          <xdr:rowOff>180975</xdr:rowOff>
        </xdr:from>
        <xdr:to>
          <xdr:col>36</xdr:col>
          <xdr:colOff>200025</xdr:colOff>
          <xdr:row>8</xdr:row>
          <xdr:rowOff>9525</xdr:rowOff>
        </xdr:to>
        <xdr:sp macro="" textlink="">
          <xdr:nvSpPr>
            <xdr:cNvPr id="32863" name="Check Box 95" hidden="1">
              <a:extLst>
                <a:ext uri="{63B3BB69-23CF-44E3-9099-C40C66FF867C}">
                  <a14:compatExt spid="_x0000_s3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5</xdr:row>
          <xdr:rowOff>180975</xdr:rowOff>
        </xdr:from>
        <xdr:to>
          <xdr:col>36</xdr:col>
          <xdr:colOff>200025</xdr:colOff>
          <xdr:row>7</xdr:row>
          <xdr:rowOff>9525</xdr:rowOff>
        </xdr:to>
        <xdr:sp macro="" textlink="">
          <xdr:nvSpPr>
            <xdr:cNvPr id="32864" name="Check Box 96" hidden="1">
              <a:extLst>
                <a:ext uri="{63B3BB69-23CF-44E3-9099-C40C66FF867C}">
                  <a14:compatExt spid="_x0000_s3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4</xdr:row>
          <xdr:rowOff>180975</xdr:rowOff>
        </xdr:from>
        <xdr:to>
          <xdr:col>36</xdr:col>
          <xdr:colOff>200025</xdr:colOff>
          <xdr:row>6</xdr:row>
          <xdr:rowOff>9525</xdr:rowOff>
        </xdr:to>
        <xdr:sp macro="" textlink="">
          <xdr:nvSpPr>
            <xdr:cNvPr id="32865" name="Check Box 97" hidden="1">
              <a:extLst>
                <a:ext uri="{63B3BB69-23CF-44E3-9099-C40C66FF867C}">
                  <a14:compatExt spid="_x0000_s3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3</xdr:row>
          <xdr:rowOff>180975</xdr:rowOff>
        </xdr:from>
        <xdr:to>
          <xdr:col>36</xdr:col>
          <xdr:colOff>200025</xdr:colOff>
          <xdr:row>5</xdr:row>
          <xdr:rowOff>9525</xdr:rowOff>
        </xdr:to>
        <xdr:sp macro="" textlink="">
          <xdr:nvSpPr>
            <xdr:cNvPr id="32866" name="Check Box 98" hidden="1">
              <a:extLst>
                <a:ext uri="{63B3BB69-23CF-44E3-9099-C40C66FF867C}">
                  <a14:compatExt spid="_x0000_s3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600075</xdr:colOff>
          <xdr:row>2</xdr:row>
          <xdr:rowOff>180975</xdr:rowOff>
        </xdr:from>
        <xdr:to>
          <xdr:col>36</xdr:col>
          <xdr:colOff>200025</xdr:colOff>
          <xdr:row>4</xdr:row>
          <xdr:rowOff>9525</xdr:rowOff>
        </xdr:to>
        <xdr:sp macro="" textlink="">
          <xdr:nvSpPr>
            <xdr:cNvPr id="32867" name="Check Box 99" hidden="1">
              <a:extLst>
                <a:ext uri="{63B3BB69-23CF-44E3-9099-C40C66FF867C}">
                  <a14:compatExt spid="_x0000_s3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34</xdr:row>
          <xdr:rowOff>180975</xdr:rowOff>
        </xdr:from>
        <xdr:to>
          <xdr:col>2</xdr:col>
          <xdr:colOff>190500</xdr:colOff>
          <xdr:row>36</xdr:row>
          <xdr:rowOff>9525</xdr:rowOff>
        </xdr:to>
        <xdr:sp macro="" textlink="">
          <xdr:nvSpPr>
            <xdr:cNvPr id="32868" name="Check Box 100" hidden="1">
              <a:extLst>
                <a:ext uri="{63B3BB69-23CF-44E3-9099-C40C66FF867C}">
                  <a14:compatExt spid="_x0000_s3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33</xdr:row>
          <xdr:rowOff>180975</xdr:rowOff>
        </xdr:from>
        <xdr:to>
          <xdr:col>2</xdr:col>
          <xdr:colOff>190500</xdr:colOff>
          <xdr:row>35</xdr:row>
          <xdr:rowOff>9525</xdr:rowOff>
        </xdr:to>
        <xdr:sp macro="" textlink="">
          <xdr:nvSpPr>
            <xdr:cNvPr id="32869" name="Check Box 101" hidden="1">
              <a:extLst>
                <a:ext uri="{63B3BB69-23CF-44E3-9099-C40C66FF867C}">
                  <a14:compatExt spid="_x0000_s3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32</xdr:row>
          <xdr:rowOff>180975</xdr:rowOff>
        </xdr:from>
        <xdr:to>
          <xdr:col>2</xdr:col>
          <xdr:colOff>190500</xdr:colOff>
          <xdr:row>34</xdr:row>
          <xdr:rowOff>9525</xdr:rowOff>
        </xdr:to>
        <xdr:sp macro="" textlink="">
          <xdr:nvSpPr>
            <xdr:cNvPr id="32870" name="Check Box 102" hidden="1">
              <a:extLst>
                <a:ext uri="{63B3BB69-23CF-44E3-9099-C40C66FF867C}">
                  <a14:compatExt spid="_x0000_s3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180975</xdr:rowOff>
        </xdr:from>
        <xdr:to>
          <xdr:col>2</xdr:col>
          <xdr:colOff>190500</xdr:colOff>
          <xdr:row>33</xdr:row>
          <xdr:rowOff>9525</xdr:rowOff>
        </xdr:to>
        <xdr:sp macro="" textlink="">
          <xdr:nvSpPr>
            <xdr:cNvPr id="32871" name="Check Box 103" hidden="1">
              <a:extLst>
                <a:ext uri="{63B3BB69-23CF-44E3-9099-C40C66FF867C}">
                  <a14:compatExt spid="_x0000_s3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30</xdr:row>
          <xdr:rowOff>180975</xdr:rowOff>
        </xdr:from>
        <xdr:to>
          <xdr:col>2</xdr:col>
          <xdr:colOff>190500</xdr:colOff>
          <xdr:row>32</xdr:row>
          <xdr:rowOff>9525</xdr:rowOff>
        </xdr:to>
        <xdr:sp macro="" textlink="">
          <xdr:nvSpPr>
            <xdr:cNvPr id="32872" name="Check Box 104" hidden="1">
              <a:extLst>
                <a:ext uri="{63B3BB69-23CF-44E3-9099-C40C66FF867C}">
                  <a14:compatExt spid="_x0000_s3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180975</xdr:rowOff>
        </xdr:from>
        <xdr:to>
          <xdr:col>2</xdr:col>
          <xdr:colOff>190500</xdr:colOff>
          <xdr:row>31</xdr:row>
          <xdr:rowOff>9525</xdr:rowOff>
        </xdr:to>
        <xdr:sp macro="" textlink="">
          <xdr:nvSpPr>
            <xdr:cNvPr id="32873" name="Check Box 105" hidden="1">
              <a:extLst>
                <a:ext uri="{63B3BB69-23CF-44E3-9099-C40C66FF867C}">
                  <a14:compatExt spid="_x0000_s3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28</xdr:row>
          <xdr:rowOff>180975</xdr:rowOff>
        </xdr:from>
        <xdr:to>
          <xdr:col>2</xdr:col>
          <xdr:colOff>190500</xdr:colOff>
          <xdr:row>30</xdr:row>
          <xdr:rowOff>9525</xdr:rowOff>
        </xdr:to>
        <xdr:sp macro="" textlink="">
          <xdr:nvSpPr>
            <xdr:cNvPr id="32874" name="Check Box 106" hidden="1">
              <a:extLst>
                <a:ext uri="{63B3BB69-23CF-44E3-9099-C40C66FF867C}">
                  <a14:compatExt spid="_x0000_s3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180975</xdr:rowOff>
        </xdr:from>
        <xdr:to>
          <xdr:col>2</xdr:col>
          <xdr:colOff>190500</xdr:colOff>
          <xdr:row>29</xdr:row>
          <xdr:rowOff>9525</xdr:rowOff>
        </xdr:to>
        <xdr:sp macro="" textlink="">
          <xdr:nvSpPr>
            <xdr:cNvPr id="32875" name="Check Box 107" hidden="1">
              <a:extLst>
                <a:ext uri="{63B3BB69-23CF-44E3-9099-C40C66FF867C}">
                  <a14:compatExt spid="_x0000_s3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180975</xdr:rowOff>
        </xdr:from>
        <xdr:to>
          <xdr:col>2</xdr:col>
          <xdr:colOff>190500</xdr:colOff>
          <xdr:row>28</xdr:row>
          <xdr:rowOff>9525</xdr:rowOff>
        </xdr:to>
        <xdr:sp macro="" textlink="">
          <xdr:nvSpPr>
            <xdr:cNvPr id="32876" name="Check Box 108" hidden="1">
              <a:extLst>
                <a:ext uri="{63B3BB69-23CF-44E3-9099-C40C66FF867C}">
                  <a14:compatExt spid="_x0000_s3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180975</xdr:rowOff>
        </xdr:from>
        <xdr:to>
          <xdr:col>2</xdr:col>
          <xdr:colOff>190500</xdr:colOff>
          <xdr:row>27</xdr:row>
          <xdr:rowOff>9525</xdr:rowOff>
        </xdr:to>
        <xdr:sp macro="" textlink="">
          <xdr:nvSpPr>
            <xdr:cNvPr id="32877" name="Check Box 109" hidden="1">
              <a:extLst>
                <a:ext uri="{63B3BB69-23CF-44E3-9099-C40C66FF867C}">
                  <a14:compatExt spid="_x0000_s3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180975</xdr:rowOff>
        </xdr:from>
        <xdr:to>
          <xdr:col>2</xdr:col>
          <xdr:colOff>190500</xdr:colOff>
          <xdr:row>26</xdr:row>
          <xdr:rowOff>9525</xdr:rowOff>
        </xdr:to>
        <xdr:sp macro="" textlink="">
          <xdr:nvSpPr>
            <xdr:cNvPr id="32878" name="Check Box 110" hidden="1">
              <a:extLst>
                <a:ext uri="{63B3BB69-23CF-44E3-9099-C40C66FF867C}">
                  <a14:compatExt spid="_x0000_s3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180975</xdr:rowOff>
        </xdr:from>
        <xdr:to>
          <xdr:col>2</xdr:col>
          <xdr:colOff>190500</xdr:colOff>
          <xdr:row>25</xdr:row>
          <xdr:rowOff>9525</xdr:rowOff>
        </xdr:to>
        <xdr:sp macro="" textlink="">
          <xdr:nvSpPr>
            <xdr:cNvPr id="32879" name="Check Box 111" hidden="1">
              <a:extLst>
                <a:ext uri="{63B3BB69-23CF-44E3-9099-C40C66FF867C}">
                  <a14:compatExt spid="_x0000_s3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22</xdr:row>
          <xdr:rowOff>180975</xdr:rowOff>
        </xdr:from>
        <xdr:to>
          <xdr:col>2</xdr:col>
          <xdr:colOff>190500</xdr:colOff>
          <xdr:row>24</xdr:row>
          <xdr:rowOff>9525</xdr:rowOff>
        </xdr:to>
        <xdr:sp macro="" textlink="">
          <xdr:nvSpPr>
            <xdr:cNvPr id="32880" name="Check Box 112" hidden="1">
              <a:extLst>
                <a:ext uri="{63B3BB69-23CF-44E3-9099-C40C66FF867C}">
                  <a14:compatExt spid="_x0000_s3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180975</xdr:rowOff>
        </xdr:from>
        <xdr:to>
          <xdr:col>2</xdr:col>
          <xdr:colOff>190500</xdr:colOff>
          <xdr:row>23</xdr:row>
          <xdr:rowOff>9525</xdr:rowOff>
        </xdr:to>
        <xdr:sp macro="" textlink="">
          <xdr:nvSpPr>
            <xdr:cNvPr id="32881" name="Check Box 113" hidden="1">
              <a:extLst>
                <a:ext uri="{63B3BB69-23CF-44E3-9099-C40C66FF867C}">
                  <a14:compatExt spid="_x0000_s3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20</xdr:row>
          <xdr:rowOff>180975</xdr:rowOff>
        </xdr:from>
        <xdr:to>
          <xdr:col>2</xdr:col>
          <xdr:colOff>190500</xdr:colOff>
          <xdr:row>22</xdr:row>
          <xdr:rowOff>9525</xdr:rowOff>
        </xdr:to>
        <xdr:sp macro="" textlink="">
          <xdr:nvSpPr>
            <xdr:cNvPr id="32882" name="Check Box 114" hidden="1">
              <a:extLst>
                <a:ext uri="{63B3BB69-23CF-44E3-9099-C40C66FF867C}">
                  <a14:compatExt spid="_x0000_s3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19</xdr:row>
          <xdr:rowOff>180975</xdr:rowOff>
        </xdr:from>
        <xdr:to>
          <xdr:col>2</xdr:col>
          <xdr:colOff>190500</xdr:colOff>
          <xdr:row>21</xdr:row>
          <xdr:rowOff>9525</xdr:rowOff>
        </xdr:to>
        <xdr:sp macro="" textlink="">
          <xdr:nvSpPr>
            <xdr:cNvPr id="32883" name="Check Box 115" hidden="1">
              <a:extLst>
                <a:ext uri="{63B3BB69-23CF-44E3-9099-C40C66FF867C}">
                  <a14:compatExt spid="_x0000_s3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18</xdr:row>
          <xdr:rowOff>180975</xdr:rowOff>
        </xdr:from>
        <xdr:to>
          <xdr:col>2</xdr:col>
          <xdr:colOff>190500</xdr:colOff>
          <xdr:row>20</xdr:row>
          <xdr:rowOff>9525</xdr:rowOff>
        </xdr:to>
        <xdr:sp macro="" textlink="">
          <xdr:nvSpPr>
            <xdr:cNvPr id="32884" name="Check Box 116" hidden="1">
              <a:extLst>
                <a:ext uri="{63B3BB69-23CF-44E3-9099-C40C66FF867C}">
                  <a14:compatExt spid="_x0000_s3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180975</xdr:rowOff>
        </xdr:from>
        <xdr:to>
          <xdr:col>2</xdr:col>
          <xdr:colOff>190500</xdr:colOff>
          <xdr:row>19</xdr:row>
          <xdr:rowOff>9525</xdr:rowOff>
        </xdr:to>
        <xdr:sp macro="" textlink="">
          <xdr:nvSpPr>
            <xdr:cNvPr id="32885" name="Check Box 117" hidden="1">
              <a:extLst>
                <a:ext uri="{63B3BB69-23CF-44E3-9099-C40C66FF867C}">
                  <a14:compatExt spid="_x0000_s3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</xdr:row>
          <xdr:rowOff>180975</xdr:rowOff>
        </xdr:from>
        <xdr:to>
          <xdr:col>2</xdr:col>
          <xdr:colOff>190500</xdr:colOff>
          <xdr:row>18</xdr:row>
          <xdr:rowOff>9525</xdr:rowOff>
        </xdr:to>
        <xdr:sp macro="" textlink="">
          <xdr:nvSpPr>
            <xdr:cNvPr id="32886" name="Check Box 118" hidden="1">
              <a:extLst>
                <a:ext uri="{63B3BB69-23CF-44E3-9099-C40C66FF867C}">
                  <a14:compatExt spid="_x0000_s3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180975</xdr:rowOff>
        </xdr:from>
        <xdr:to>
          <xdr:col>2</xdr:col>
          <xdr:colOff>190500</xdr:colOff>
          <xdr:row>17</xdr:row>
          <xdr:rowOff>9525</xdr:rowOff>
        </xdr:to>
        <xdr:sp macro="" textlink="">
          <xdr:nvSpPr>
            <xdr:cNvPr id="32887" name="Check Box 119" hidden="1">
              <a:extLst>
                <a:ext uri="{63B3BB69-23CF-44E3-9099-C40C66FF867C}">
                  <a14:compatExt spid="_x0000_s3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180975</xdr:rowOff>
        </xdr:from>
        <xdr:to>
          <xdr:col>2</xdr:col>
          <xdr:colOff>190500</xdr:colOff>
          <xdr:row>16</xdr:row>
          <xdr:rowOff>9525</xdr:rowOff>
        </xdr:to>
        <xdr:sp macro="" textlink="">
          <xdr:nvSpPr>
            <xdr:cNvPr id="32888" name="Check Box 120" hidden="1">
              <a:extLst>
                <a:ext uri="{63B3BB69-23CF-44E3-9099-C40C66FF867C}">
                  <a14:compatExt spid="_x0000_s3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180975</xdr:rowOff>
        </xdr:from>
        <xdr:to>
          <xdr:col>2</xdr:col>
          <xdr:colOff>190500</xdr:colOff>
          <xdr:row>15</xdr:row>
          <xdr:rowOff>9525</xdr:rowOff>
        </xdr:to>
        <xdr:sp macro="" textlink="">
          <xdr:nvSpPr>
            <xdr:cNvPr id="32889" name="Check Box 121" hidden="1">
              <a:extLst>
                <a:ext uri="{63B3BB69-23CF-44E3-9099-C40C66FF867C}">
                  <a14:compatExt spid="_x0000_s3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180975</xdr:rowOff>
        </xdr:from>
        <xdr:to>
          <xdr:col>2</xdr:col>
          <xdr:colOff>190500</xdr:colOff>
          <xdr:row>14</xdr:row>
          <xdr:rowOff>9525</xdr:rowOff>
        </xdr:to>
        <xdr:sp macro="" textlink="">
          <xdr:nvSpPr>
            <xdr:cNvPr id="32890" name="Check Box 122" hidden="1">
              <a:extLst>
                <a:ext uri="{63B3BB69-23CF-44E3-9099-C40C66FF867C}">
                  <a14:compatExt spid="_x0000_s3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11</xdr:row>
          <xdr:rowOff>180975</xdr:rowOff>
        </xdr:from>
        <xdr:to>
          <xdr:col>2</xdr:col>
          <xdr:colOff>190500</xdr:colOff>
          <xdr:row>13</xdr:row>
          <xdr:rowOff>9525</xdr:rowOff>
        </xdr:to>
        <xdr:sp macro="" textlink="">
          <xdr:nvSpPr>
            <xdr:cNvPr id="32891" name="Check Box 123" hidden="1">
              <a:extLst>
                <a:ext uri="{63B3BB69-23CF-44E3-9099-C40C66FF867C}">
                  <a14:compatExt spid="_x0000_s3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180975</xdr:rowOff>
        </xdr:from>
        <xdr:to>
          <xdr:col>2</xdr:col>
          <xdr:colOff>190500</xdr:colOff>
          <xdr:row>12</xdr:row>
          <xdr:rowOff>9525</xdr:rowOff>
        </xdr:to>
        <xdr:sp macro="" textlink="">
          <xdr:nvSpPr>
            <xdr:cNvPr id="32892" name="Check Box 124" hidden="1">
              <a:extLst>
                <a:ext uri="{63B3BB69-23CF-44E3-9099-C40C66FF867C}">
                  <a14:compatExt spid="_x0000_s3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180975</xdr:rowOff>
        </xdr:from>
        <xdr:to>
          <xdr:col>2</xdr:col>
          <xdr:colOff>190500</xdr:colOff>
          <xdr:row>11</xdr:row>
          <xdr:rowOff>9525</xdr:rowOff>
        </xdr:to>
        <xdr:sp macro="" textlink="">
          <xdr:nvSpPr>
            <xdr:cNvPr id="32893" name="Check Box 125" hidden="1">
              <a:extLst>
                <a:ext uri="{63B3BB69-23CF-44E3-9099-C40C66FF867C}">
                  <a14:compatExt spid="_x0000_s3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180975</xdr:rowOff>
        </xdr:from>
        <xdr:to>
          <xdr:col>2</xdr:col>
          <xdr:colOff>190500</xdr:colOff>
          <xdr:row>10</xdr:row>
          <xdr:rowOff>9525</xdr:rowOff>
        </xdr:to>
        <xdr:sp macro="" textlink="">
          <xdr:nvSpPr>
            <xdr:cNvPr id="32894" name="Check Box 126" hidden="1">
              <a:extLst>
                <a:ext uri="{63B3BB69-23CF-44E3-9099-C40C66FF867C}">
                  <a14:compatExt spid="_x0000_s3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180975</xdr:rowOff>
        </xdr:from>
        <xdr:to>
          <xdr:col>2</xdr:col>
          <xdr:colOff>190500</xdr:colOff>
          <xdr:row>9</xdr:row>
          <xdr:rowOff>9525</xdr:rowOff>
        </xdr:to>
        <xdr:sp macro="" textlink="">
          <xdr:nvSpPr>
            <xdr:cNvPr id="32895" name="Check Box 127" hidden="1">
              <a:extLst>
                <a:ext uri="{63B3BB69-23CF-44E3-9099-C40C66FF867C}">
                  <a14:compatExt spid="_x0000_s3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180975</xdr:rowOff>
        </xdr:from>
        <xdr:to>
          <xdr:col>2</xdr:col>
          <xdr:colOff>190500</xdr:colOff>
          <xdr:row>8</xdr:row>
          <xdr:rowOff>9525</xdr:rowOff>
        </xdr:to>
        <xdr:sp macro="" textlink="">
          <xdr:nvSpPr>
            <xdr:cNvPr id="32896" name="Check Box 128" hidden="1">
              <a:extLst>
                <a:ext uri="{63B3BB69-23CF-44E3-9099-C40C66FF867C}">
                  <a14:compatExt spid="_x0000_s3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180975</xdr:rowOff>
        </xdr:from>
        <xdr:to>
          <xdr:col>2</xdr:col>
          <xdr:colOff>190500</xdr:colOff>
          <xdr:row>7</xdr:row>
          <xdr:rowOff>9525</xdr:rowOff>
        </xdr:to>
        <xdr:sp macro="" textlink="">
          <xdr:nvSpPr>
            <xdr:cNvPr id="32897" name="Check Box 129" hidden="1">
              <a:extLst>
                <a:ext uri="{63B3BB69-23CF-44E3-9099-C40C66FF867C}">
                  <a14:compatExt spid="_x0000_s3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</xdr:row>
          <xdr:rowOff>180975</xdr:rowOff>
        </xdr:from>
        <xdr:to>
          <xdr:col>2</xdr:col>
          <xdr:colOff>190500</xdr:colOff>
          <xdr:row>6</xdr:row>
          <xdr:rowOff>9525</xdr:rowOff>
        </xdr:to>
        <xdr:sp macro="" textlink="">
          <xdr:nvSpPr>
            <xdr:cNvPr id="32898" name="Check Box 130" hidden="1">
              <a:extLst>
                <a:ext uri="{63B3BB69-23CF-44E3-9099-C40C66FF867C}">
                  <a14:compatExt spid="_x0000_s3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</xdr:row>
          <xdr:rowOff>180975</xdr:rowOff>
        </xdr:from>
        <xdr:to>
          <xdr:col>2</xdr:col>
          <xdr:colOff>190500</xdr:colOff>
          <xdr:row>5</xdr:row>
          <xdr:rowOff>9525</xdr:rowOff>
        </xdr:to>
        <xdr:sp macro="" textlink="">
          <xdr:nvSpPr>
            <xdr:cNvPr id="32899" name="Check Box 131" hidden="1">
              <a:extLst>
                <a:ext uri="{63B3BB69-23CF-44E3-9099-C40C66FF867C}">
                  <a14:compatExt spid="_x0000_s3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180975</xdr:rowOff>
        </xdr:from>
        <xdr:to>
          <xdr:col>2</xdr:col>
          <xdr:colOff>200025</xdr:colOff>
          <xdr:row>4</xdr:row>
          <xdr:rowOff>9525</xdr:rowOff>
        </xdr:to>
        <xdr:sp macro="" textlink="">
          <xdr:nvSpPr>
            <xdr:cNvPr id="32900" name="Check Box 132" hidden="1">
              <a:extLst>
                <a:ext uri="{63B3BB69-23CF-44E3-9099-C40C66FF867C}">
                  <a14:compatExt spid="_x0000_s3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180976</xdr:colOff>
      <xdr:row>37</xdr:row>
      <xdr:rowOff>104775</xdr:rowOff>
    </xdr:from>
    <xdr:to>
      <xdr:col>4</xdr:col>
      <xdr:colOff>1524001</xdr:colOff>
      <xdr:row>40</xdr:row>
      <xdr:rowOff>28575</xdr:rowOff>
    </xdr:to>
    <xdr:sp macro="" textlink="">
      <xdr:nvSpPr>
        <xdr:cNvPr id="134" name="Скругленный прямоугольник 133">
          <a:hlinkClick xmlns:r="http://schemas.openxmlformats.org/officeDocument/2006/relationships" r:id="rId1"/>
        </xdr:cNvPr>
        <xdr:cNvSpPr/>
      </xdr:nvSpPr>
      <xdr:spPr>
        <a:xfrm>
          <a:off x="542926" y="7734300"/>
          <a:ext cx="1638300" cy="542925"/>
        </a:xfrm>
        <a:prstGeom prst="round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/>
            <a:t>РАСПЕЧАТАТЬ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34</xdr:row>
          <xdr:rowOff>180975</xdr:rowOff>
        </xdr:from>
        <xdr:to>
          <xdr:col>39</xdr:col>
          <xdr:colOff>209550</xdr:colOff>
          <xdr:row>36</xdr:row>
          <xdr:rowOff>9525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33</xdr:row>
          <xdr:rowOff>180975</xdr:rowOff>
        </xdr:from>
        <xdr:to>
          <xdr:col>39</xdr:col>
          <xdr:colOff>209550</xdr:colOff>
          <xdr:row>35</xdr:row>
          <xdr:rowOff>9525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32</xdr:row>
          <xdr:rowOff>180975</xdr:rowOff>
        </xdr:from>
        <xdr:to>
          <xdr:col>39</xdr:col>
          <xdr:colOff>209550</xdr:colOff>
          <xdr:row>34</xdr:row>
          <xdr:rowOff>9525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31</xdr:row>
          <xdr:rowOff>180975</xdr:rowOff>
        </xdr:from>
        <xdr:to>
          <xdr:col>39</xdr:col>
          <xdr:colOff>209550</xdr:colOff>
          <xdr:row>33</xdr:row>
          <xdr:rowOff>9525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30</xdr:row>
          <xdr:rowOff>180975</xdr:rowOff>
        </xdr:from>
        <xdr:to>
          <xdr:col>39</xdr:col>
          <xdr:colOff>209550</xdr:colOff>
          <xdr:row>32</xdr:row>
          <xdr:rowOff>9525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29</xdr:row>
          <xdr:rowOff>180975</xdr:rowOff>
        </xdr:from>
        <xdr:to>
          <xdr:col>39</xdr:col>
          <xdr:colOff>209550</xdr:colOff>
          <xdr:row>31</xdr:row>
          <xdr:rowOff>9525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28</xdr:row>
          <xdr:rowOff>180975</xdr:rowOff>
        </xdr:from>
        <xdr:to>
          <xdr:col>39</xdr:col>
          <xdr:colOff>209550</xdr:colOff>
          <xdr:row>30</xdr:row>
          <xdr:rowOff>9525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27</xdr:row>
          <xdr:rowOff>180975</xdr:rowOff>
        </xdr:from>
        <xdr:to>
          <xdr:col>39</xdr:col>
          <xdr:colOff>209550</xdr:colOff>
          <xdr:row>29</xdr:row>
          <xdr:rowOff>9525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26</xdr:row>
          <xdr:rowOff>180975</xdr:rowOff>
        </xdr:from>
        <xdr:to>
          <xdr:col>39</xdr:col>
          <xdr:colOff>209550</xdr:colOff>
          <xdr:row>28</xdr:row>
          <xdr:rowOff>9525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25</xdr:row>
          <xdr:rowOff>180975</xdr:rowOff>
        </xdr:from>
        <xdr:to>
          <xdr:col>39</xdr:col>
          <xdr:colOff>209550</xdr:colOff>
          <xdr:row>27</xdr:row>
          <xdr:rowOff>9525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24</xdr:row>
          <xdr:rowOff>180975</xdr:rowOff>
        </xdr:from>
        <xdr:to>
          <xdr:col>39</xdr:col>
          <xdr:colOff>209550</xdr:colOff>
          <xdr:row>26</xdr:row>
          <xdr:rowOff>9525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23</xdr:row>
          <xdr:rowOff>180975</xdr:rowOff>
        </xdr:from>
        <xdr:to>
          <xdr:col>39</xdr:col>
          <xdr:colOff>209550</xdr:colOff>
          <xdr:row>25</xdr:row>
          <xdr:rowOff>9525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22</xdr:row>
          <xdr:rowOff>180975</xdr:rowOff>
        </xdr:from>
        <xdr:to>
          <xdr:col>39</xdr:col>
          <xdr:colOff>209550</xdr:colOff>
          <xdr:row>24</xdr:row>
          <xdr:rowOff>9525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21</xdr:row>
          <xdr:rowOff>180975</xdr:rowOff>
        </xdr:from>
        <xdr:to>
          <xdr:col>39</xdr:col>
          <xdr:colOff>209550</xdr:colOff>
          <xdr:row>23</xdr:row>
          <xdr:rowOff>9525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20</xdr:row>
          <xdr:rowOff>180975</xdr:rowOff>
        </xdr:from>
        <xdr:to>
          <xdr:col>39</xdr:col>
          <xdr:colOff>209550</xdr:colOff>
          <xdr:row>22</xdr:row>
          <xdr:rowOff>9525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19</xdr:row>
          <xdr:rowOff>180975</xdr:rowOff>
        </xdr:from>
        <xdr:to>
          <xdr:col>39</xdr:col>
          <xdr:colOff>209550</xdr:colOff>
          <xdr:row>21</xdr:row>
          <xdr:rowOff>9525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18</xdr:row>
          <xdr:rowOff>180975</xdr:rowOff>
        </xdr:from>
        <xdr:to>
          <xdr:col>39</xdr:col>
          <xdr:colOff>209550</xdr:colOff>
          <xdr:row>20</xdr:row>
          <xdr:rowOff>9525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17</xdr:row>
          <xdr:rowOff>180975</xdr:rowOff>
        </xdr:from>
        <xdr:to>
          <xdr:col>39</xdr:col>
          <xdr:colOff>209550</xdr:colOff>
          <xdr:row>19</xdr:row>
          <xdr:rowOff>9525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16</xdr:row>
          <xdr:rowOff>180975</xdr:rowOff>
        </xdr:from>
        <xdr:to>
          <xdr:col>39</xdr:col>
          <xdr:colOff>209550</xdr:colOff>
          <xdr:row>18</xdr:row>
          <xdr:rowOff>9525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15</xdr:row>
          <xdr:rowOff>180975</xdr:rowOff>
        </xdr:from>
        <xdr:to>
          <xdr:col>39</xdr:col>
          <xdr:colOff>209550</xdr:colOff>
          <xdr:row>17</xdr:row>
          <xdr:rowOff>9525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14</xdr:row>
          <xdr:rowOff>180975</xdr:rowOff>
        </xdr:from>
        <xdr:to>
          <xdr:col>39</xdr:col>
          <xdr:colOff>209550</xdr:colOff>
          <xdr:row>16</xdr:row>
          <xdr:rowOff>9525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13</xdr:row>
          <xdr:rowOff>180975</xdr:rowOff>
        </xdr:from>
        <xdr:to>
          <xdr:col>39</xdr:col>
          <xdr:colOff>209550</xdr:colOff>
          <xdr:row>15</xdr:row>
          <xdr:rowOff>9525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12</xdr:row>
          <xdr:rowOff>180975</xdr:rowOff>
        </xdr:from>
        <xdr:to>
          <xdr:col>39</xdr:col>
          <xdr:colOff>209550</xdr:colOff>
          <xdr:row>14</xdr:row>
          <xdr:rowOff>9525</xdr:rowOff>
        </xdr:to>
        <xdr:sp macro="" textlink="">
          <xdr:nvSpPr>
            <xdr:cNvPr id="33815" name="Check Box 23" hidden="1">
              <a:extLst>
                <a:ext uri="{63B3BB69-23CF-44E3-9099-C40C66FF867C}">
                  <a14:compatExt spid="_x0000_s33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11</xdr:row>
          <xdr:rowOff>180975</xdr:rowOff>
        </xdr:from>
        <xdr:to>
          <xdr:col>39</xdr:col>
          <xdr:colOff>209550</xdr:colOff>
          <xdr:row>13</xdr:row>
          <xdr:rowOff>9525</xdr:rowOff>
        </xdr:to>
        <xdr:sp macro="" textlink="">
          <xdr:nvSpPr>
            <xdr:cNvPr id="33816" name="Check Box 24" hidden="1">
              <a:extLst>
                <a:ext uri="{63B3BB69-23CF-44E3-9099-C40C66FF867C}">
                  <a14:compatExt spid="_x0000_s33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10</xdr:row>
          <xdr:rowOff>180975</xdr:rowOff>
        </xdr:from>
        <xdr:to>
          <xdr:col>39</xdr:col>
          <xdr:colOff>209550</xdr:colOff>
          <xdr:row>12</xdr:row>
          <xdr:rowOff>9525</xdr:rowOff>
        </xdr:to>
        <xdr:sp macro="" textlink="">
          <xdr:nvSpPr>
            <xdr:cNvPr id="33817" name="Check Box 25" hidden="1">
              <a:extLst>
                <a:ext uri="{63B3BB69-23CF-44E3-9099-C40C66FF867C}">
                  <a14:compatExt spid="_x0000_s33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9</xdr:row>
          <xdr:rowOff>180975</xdr:rowOff>
        </xdr:from>
        <xdr:to>
          <xdr:col>39</xdr:col>
          <xdr:colOff>209550</xdr:colOff>
          <xdr:row>11</xdr:row>
          <xdr:rowOff>9525</xdr:rowOff>
        </xdr:to>
        <xdr:sp macro="" textlink="">
          <xdr:nvSpPr>
            <xdr:cNvPr id="33818" name="Check Box 26" hidden="1">
              <a:extLst>
                <a:ext uri="{63B3BB69-23CF-44E3-9099-C40C66FF867C}">
                  <a14:compatExt spid="_x0000_s33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8</xdr:row>
          <xdr:rowOff>180975</xdr:rowOff>
        </xdr:from>
        <xdr:to>
          <xdr:col>39</xdr:col>
          <xdr:colOff>209550</xdr:colOff>
          <xdr:row>10</xdr:row>
          <xdr:rowOff>9525</xdr:rowOff>
        </xdr:to>
        <xdr:sp macro="" textlink="">
          <xdr:nvSpPr>
            <xdr:cNvPr id="33819" name="Check Box 27" hidden="1">
              <a:extLst>
                <a:ext uri="{63B3BB69-23CF-44E3-9099-C40C66FF867C}">
                  <a14:compatExt spid="_x0000_s33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7</xdr:row>
          <xdr:rowOff>180975</xdr:rowOff>
        </xdr:from>
        <xdr:to>
          <xdr:col>39</xdr:col>
          <xdr:colOff>209550</xdr:colOff>
          <xdr:row>9</xdr:row>
          <xdr:rowOff>9525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6</xdr:row>
          <xdr:rowOff>180975</xdr:rowOff>
        </xdr:from>
        <xdr:to>
          <xdr:col>39</xdr:col>
          <xdr:colOff>209550</xdr:colOff>
          <xdr:row>8</xdr:row>
          <xdr:rowOff>9525</xdr:rowOff>
        </xdr:to>
        <xdr:sp macro="" textlink="">
          <xdr:nvSpPr>
            <xdr:cNvPr id="33821" name="Check Box 29" hidden="1">
              <a:extLst>
                <a:ext uri="{63B3BB69-23CF-44E3-9099-C40C66FF867C}">
                  <a14:compatExt spid="_x0000_s33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5</xdr:row>
          <xdr:rowOff>180975</xdr:rowOff>
        </xdr:from>
        <xdr:to>
          <xdr:col>39</xdr:col>
          <xdr:colOff>209550</xdr:colOff>
          <xdr:row>7</xdr:row>
          <xdr:rowOff>9525</xdr:rowOff>
        </xdr:to>
        <xdr:sp macro="" textlink="">
          <xdr:nvSpPr>
            <xdr:cNvPr id="33822" name="Check Box 30" hidden="1">
              <a:extLst>
                <a:ext uri="{63B3BB69-23CF-44E3-9099-C40C66FF867C}">
                  <a14:compatExt spid="_x0000_s33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</xdr:row>
          <xdr:rowOff>180975</xdr:rowOff>
        </xdr:from>
        <xdr:to>
          <xdr:col>39</xdr:col>
          <xdr:colOff>209550</xdr:colOff>
          <xdr:row>6</xdr:row>
          <xdr:rowOff>9525</xdr:rowOff>
        </xdr:to>
        <xdr:sp macro="" textlink="">
          <xdr:nvSpPr>
            <xdr:cNvPr id="33823" name="Check Box 31" hidden="1">
              <a:extLst>
                <a:ext uri="{63B3BB69-23CF-44E3-9099-C40C66FF867C}">
                  <a14:compatExt spid="_x0000_s33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</xdr:row>
          <xdr:rowOff>180975</xdr:rowOff>
        </xdr:from>
        <xdr:to>
          <xdr:col>39</xdr:col>
          <xdr:colOff>209550</xdr:colOff>
          <xdr:row>5</xdr:row>
          <xdr:rowOff>9525</xdr:rowOff>
        </xdr:to>
        <xdr:sp macro="" textlink="">
          <xdr:nvSpPr>
            <xdr:cNvPr id="33824" name="Check Box 32" hidden="1">
              <a:extLst>
                <a:ext uri="{63B3BB69-23CF-44E3-9099-C40C66FF867C}">
                  <a14:compatExt spid="_x0000_s33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2</xdr:row>
          <xdr:rowOff>180975</xdr:rowOff>
        </xdr:from>
        <xdr:to>
          <xdr:col>39</xdr:col>
          <xdr:colOff>209550</xdr:colOff>
          <xdr:row>4</xdr:row>
          <xdr:rowOff>9525</xdr:rowOff>
        </xdr:to>
        <xdr:sp macro="" textlink="">
          <xdr:nvSpPr>
            <xdr:cNvPr id="33825" name="Check Box 33" hidden="1">
              <a:extLst>
                <a:ext uri="{63B3BB69-23CF-44E3-9099-C40C66FF867C}">
                  <a14:compatExt spid="_x0000_s33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34</xdr:row>
          <xdr:rowOff>180975</xdr:rowOff>
        </xdr:from>
        <xdr:to>
          <xdr:col>42</xdr:col>
          <xdr:colOff>209550</xdr:colOff>
          <xdr:row>36</xdr:row>
          <xdr:rowOff>9525</xdr:rowOff>
        </xdr:to>
        <xdr:sp macro="" textlink="">
          <xdr:nvSpPr>
            <xdr:cNvPr id="33826" name="Check Box 34" hidden="1">
              <a:extLst>
                <a:ext uri="{63B3BB69-23CF-44E3-9099-C40C66FF867C}">
                  <a14:compatExt spid="_x0000_s33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33</xdr:row>
          <xdr:rowOff>180975</xdr:rowOff>
        </xdr:from>
        <xdr:to>
          <xdr:col>42</xdr:col>
          <xdr:colOff>209550</xdr:colOff>
          <xdr:row>35</xdr:row>
          <xdr:rowOff>9525</xdr:rowOff>
        </xdr:to>
        <xdr:sp macro="" textlink="">
          <xdr:nvSpPr>
            <xdr:cNvPr id="33827" name="Check Box 35" hidden="1">
              <a:extLst>
                <a:ext uri="{63B3BB69-23CF-44E3-9099-C40C66FF867C}">
                  <a14:compatExt spid="_x0000_s33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32</xdr:row>
          <xdr:rowOff>180975</xdr:rowOff>
        </xdr:from>
        <xdr:to>
          <xdr:col>42</xdr:col>
          <xdr:colOff>209550</xdr:colOff>
          <xdr:row>34</xdr:row>
          <xdr:rowOff>9525</xdr:rowOff>
        </xdr:to>
        <xdr:sp macro="" textlink="">
          <xdr:nvSpPr>
            <xdr:cNvPr id="33828" name="Check Box 36" hidden="1">
              <a:extLst>
                <a:ext uri="{63B3BB69-23CF-44E3-9099-C40C66FF867C}">
                  <a14:compatExt spid="_x0000_s33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31</xdr:row>
          <xdr:rowOff>180975</xdr:rowOff>
        </xdr:from>
        <xdr:to>
          <xdr:col>42</xdr:col>
          <xdr:colOff>209550</xdr:colOff>
          <xdr:row>33</xdr:row>
          <xdr:rowOff>9525</xdr:rowOff>
        </xdr:to>
        <xdr:sp macro="" textlink="">
          <xdr:nvSpPr>
            <xdr:cNvPr id="33829" name="Check Box 37" hidden="1">
              <a:extLst>
                <a:ext uri="{63B3BB69-23CF-44E3-9099-C40C66FF867C}">
                  <a14:compatExt spid="_x0000_s33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30</xdr:row>
          <xdr:rowOff>180975</xdr:rowOff>
        </xdr:from>
        <xdr:to>
          <xdr:col>42</xdr:col>
          <xdr:colOff>209550</xdr:colOff>
          <xdr:row>32</xdr:row>
          <xdr:rowOff>9525</xdr:rowOff>
        </xdr:to>
        <xdr:sp macro="" textlink="">
          <xdr:nvSpPr>
            <xdr:cNvPr id="33830" name="Check Box 38" hidden="1">
              <a:extLst>
                <a:ext uri="{63B3BB69-23CF-44E3-9099-C40C66FF867C}">
                  <a14:compatExt spid="_x0000_s33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29</xdr:row>
          <xdr:rowOff>180975</xdr:rowOff>
        </xdr:from>
        <xdr:to>
          <xdr:col>42</xdr:col>
          <xdr:colOff>209550</xdr:colOff>
          <xdr:row>31</xdr:row>
          <xdr:rowOff>9525</xdr:rowOff>
        </xdr:to>
        <xdr:sp macro="" textlink="">
          <xdr:nvSpPr>
            <xdr:cNvPr id="33831" name="Check Box 39" hidden="1">
              <a:extLst>
                <a:ext uri="{63B3BB69-23CF-44E3-9099-C40C66FF867C}">
                  <a14:compatExt spid="_x0000_s33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28</xdr:row>
          <xdr:rowOff>180975</xdr:rowOff>
        </xdr:from>
        <xdr:to>
          <xdr:col>42</xdr:col>
          <xdr:colOff>209550</xdr:colOff>
          <xdr:row>30</xdr:row>
          <xdr:rowOff>9525</xdr:rowOff>
        </xdr:to>
        <xdr:sp macro="" textlink="">
          <xdr:nvSpPr>
            <xdr:cNvPr id="33832" name="Check Box 40" hidden="1">
              <a:extLst>
                <a:ext uri="{63B3BB69-23CF-44E3-9099-C40C66FF867C}">
                  <a14:compatExt spid="_x0000_s33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27</xdr:row>
          <xdr:rowOff>180975</xdr:rowOff>
        </xdr:from>
        <xdr:to>
          <xdr:col>42</xdr:col>
          <xdr:colOff>209550</xdr:colOff>
          <xdr:row>29</xdr:row>
          <xdr:rowOff>9525</xdr:rowOff>
        </xdr:to>
        <xdr:sp macro="" textlink="">
          <xdr:nvSpPr>
            <xdr:cNvPr id="33833" name="Check Box 41" hidden="1">
              <a:extLst>
                <a:ext uri="{63B3BB69-23CF-44E3-9099-C40C66FF867C}">
                  <a14:compatExt spid="_x0000_s33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26</xdr:row>
          <xdr:rowOff>180975</xdr:rowOff>
        </xdr:from>
        <xdr:to>
          <xdr:col>42</xdr:col>
          <xdr:colOff>209550</xdr:colOff>
          <xdr:row>28</xdr:row>
          <xdr:rowOff>9525</xdr:rowOff>
        </xdr:to>
        <xdr:sp macro="" textlink="">
          <xdr:nvSpPr>
            <xdr:cNvPr id="33834" name="Check Box 42" hidden="1">
              <a:extLst>
                <a:ext uri="{63B3BB69-23CF-44E3-9099-C40C66FF867C}">
                  <a14:compatExt spid="_x0000_s33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25</xdr:row>
          <xdr:rowOff>180975</xdr:rowOff>
        </xdr:from>
        <xdr:to>
          <xdr:col>42</xdr:col>
          <xdr:colOff>209550</xdr:colOff>
          <xdr:row>27</xdr:row>
          <xdr:rowOff>9525</xdr:rowOff>
        </xdr:to>
        <xdr:sp macro="" textlink="">
          <xdr:nvSpPr>
            <xdr:cNvPr id="33835" name="Check Box 43" hidden="1">
              <a:extLst>
                <a:ext uri="{63B3BB69-23CF-44E3-9099-C40C66FF867C}">
                  <a14:compatExt spid="_x0000_s33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24</xdr:row>
          <xdr:rowOff>180975</xdr:rowOff>
        </xdr:from>
        <xdr:to>
          <xdr:col>42</xdr:col>
          <xdr:colOff>209550</xdr:colOff>
          <xdr:row>26</xdr:row>
          <xdr:rowOff>9525</xdr:rowOff>
        </xdr:to>
        <xdr:sp macro="" textlink="">
          <xdr:nvSpPr>
            <xdr:cNvPr id="33836" name="Check Box 44" hidden="1">
              <a:extLst>
                <a:ext uri="{63B3BB69-23CF-44E3-9099-C40C66FF867C}">
                  <a14:compatExt spid="_x0000_s33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23</xdr:row>
          <xdr:rowOff>180975</xdr:rowOff>
        </xdr:from>
        <xdr:to>
          <xdr:col>42</xdr:col>
          <xdr:colOff>209550</xdr:colOff>
          <xdr:row>25</xdr:row>
          <xdr:rowOff>9525</xdr:rowOff>
        </xdr:to>
        <xdr:sp macro="" textlink="">
          <xdr:nvSpPr>
            <xdr:cNvPr id="33837" name="Check Box 45" hidden="1">
              <a:extLst>
                <a:ext uri="{63B3BB69-23CF-44E3-9099-C40C66FF867C}">
                  <a14:compatExt spid="_x0000_s33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22</xdr:row>
          <xdr:rowOff>180975</xdr:rowOff>
        </xdr:from>
        <xdr:to>
          <xdr:col>42</xdr:col>
          <xdr:colOff>209550</xdr:colOff>
          <xdr:row>24</xdr:row>
          <xdr:rowOff>9525</xdr:rowOff>
        </xdr:to>
        <xdr:sp macro="" textlink="">
          <xdr:nvSpPr>
            <xdr:cNvPr id="33838" name="Check Box 46" hidden="1">
              <a:extLst>
                <a:ext uri="{63B3BB69-23CF-44E3-9099-C40C66FF867C}">
                  <a14:compatExt spid="_x0000_s33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21</xdr:row>
          <xdr:rowOff>180975</xdr:rowOff>
        </xdr:from>
        <xdr:to>
          <xdr:col>42</xdr:col>
          <xdr:colOff>209550</xdr:colOff>
          <xdr:row>23</xdr:row>
          <xdr:rowOff>9525</xdr:rowOff>
        </xdr:to>
        <xdr:sp macro="" textlink="">
          <xdr:nvSpPr>
            <xdr:cNvPr id="33839" name="Check Box 47" hidden="1">
              <a:extLst>
                <a:ext uri="{63B3BB69-23CF-44E3-9099-C40C66FF867C}">
                  <a14:compatExt spid="_x0000_s33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20</xdr:row>
          <xdr:rowOff>180975</xdr:rowOff>
        </xdr:from>
        <xdr:to>
          <xdr:col>42</xdr:col>
          <xdr:colOff>209550</xdr:colOff>
          <xdr:row>22</xdr:row>
          <xdr:rowOff>9525</xdr:rowOff>
        </xdr:to>
        <xdr:sp macro="" textlink="">
          <xdr:nvSpPr>
            <xdr:cNvPr id="33840" name="Check Box 48" hidden="1">
              <a:extLst>
                <a:ext uri="{63B3BB69-23CF-44E3-9099-C40C66FF867C}">
                  <a14:compatExt spid="_x0000_s33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180975</xdr:rowOff>
        </xdr:from>
        <xdr:to>
          <xdr:col>42</xdr:col>
          <xdr:colOff>209550</xdr:colOff>
          <xdr:row>21</xdr:row>
          <xdr:rowOff>9525</xdr:rowOff>
        </xdr:to>
        <xdr:sp macro="" textlink="">
          <xdr:nvSpPr>
            <xdr:cNvPr id="33841" name="Check Box 49" hidden="1">
              <a:extLst>
                <a:ext uri="{63B3BB69-23CF-44E3-9099-C40C66FF867C}">
                  <a14:compatExt spid="_x0000_s33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18</xdr:row>
          <xdr:rowOff>180975</xdr:rowOff>
        </xdr:from>
        <xdr:to>
          <xdr:col>42</xdr:col>
          <xdr:colOff>209550</xdr:colOff>
          <xdr:row>20</xdr:row>
          <xdr:rowOff>9525</xdr:rowOff>
        </xdr:to>
        <xdr:sp macro="" textlink="">
          <xdr:nvSpPr>
            <xdr:cNvPr id="33842" name="Check Box 50" hidden="1">
              <a:extLst>
                <a:ext uri="{63B3BB69-23CF-44E3-9099-C40C66FF867C}">
                  <a14:compatExt spid="_x0000_s33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17</xdr:row>
          <xdr:rowOff>180975</xdr:rowOff>
        </xdr:from>
        <xdr:to>
          <xdr:col>42</xdr:col>
          <xdr:colOff>209550</xdr:colOff>
          <xdr:row>19</xdr:row>
          <xdr:rowOff>9525</xdr:rowOff>
        </xdr:to>
        <xdr:sp macro="" textlink="">
          <xdr:nvSpPr>
            <xdr:cNvPr id="33843" name="Check Box 51" hidden="1">
              <a:extLst>
                <a:ext uri="{63B3BB69-23CF-44E3-9099-C40C66FF867C}">
                  <a14:compatExt spid="_x0000_s33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16</xdr:row>
          <xdr:rowOff>180975</xdr:rowOff>
        </xdr:from>
        <xdr:to>
          <xdr:col>42</xdr:col>
          <xdr:colOff>209550</xdr:colOff>
          <xdr:row>18</xdr:row>
          <xdr:rowOff>9525</xdr:rowOff>
        </xdr:to>
        <xdr:sp macro="" textlink="">
          <xdr:nvSpPr>
            <xdr:cNvPr id="33844" name="Check Box 52" hidden="1">
              <a:extLst>
                <a:ext uri="{63B3BB69-23CF-44E3-9099-C40C66FF867C}">
                  <a14:compatExt spid="_x0000_s33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15</xdr:row>
          <xdr:rowOff>180975</xdr:rowOff>
        </xdr:from>
        <xdr:to>
          <xdr:col>42</xdr:col>
          <xdr:colOff>209550</xdr:colOff>
          <xdr:row>17</xdr:row>
          <xdr:rowOff>9525</xdr:rowOff>
        </xdr:to>
        <xdr:sp macro="" textlink="">
          <xdr:nvSpPr>
            <xdr:cNvPr id="33845" name="Check Box 53" hidden="1">
              <a:extLst>
                <a:ext uri="{63B3BB69-23CF-44E3-9099-C40C66FF867C}">
                  <a14:compatExt spid="_x0000_s33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14</xdr:row>
          <xdr:rowOff>180975</xdr:rowOff>
        </xdr:from>
        <xdr:to>
          <xdr:col>42</xdr:col>
          <xdr:colOff>209550</xdr:colOff>
          <xdr:row>16</xdr:row>
          <xdr:rowOff>9525</xdr:rowOff>
        </xdr:to>
        <xdr:sp macro="" textlink="">
          <xdr:nvSpPr>
            <xdr:cNvPr id="33846" name="Check Box 54" hidden="1">
              <a:extLst>
                <a:ext uri="{63B3BB69-23CF-44E3-9099-C40C66FF867C}">
                  <a14:compatExt spid="_x0000_s33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13</xdr:row>
          <xdr:rowOff>180975</xdr:rowOff>
        </xdr:from>
        <xdr:to>
          <xdr:col>42</xdr:col>
          <xdr:colOff>209550</xdr:colOff>
          <xdr:row>15</xdr:row>
          <xdr:rowOff>9525</xdr:rowOff>
        </xdr:to>
        <xdr:sp macro="" textlink="">
          <xdr:nvSpPr>
            <xdr:cNvPr id="33847" name="Check Box 55" hidden="1">
              <a:extLst>
                <a:ext uri="{63B3BB69-23CF-44E3-9099-C40C66FF867C}">
                  <a14:compatExt spid="_x0000_s33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12</xdr:row>
          <xdr:rowOff>180975</xdr:rowOff>
        </xdr:from>
        <xdr:to>
          <xdr:col>42</xdr:col>
          <xdr:colOff>209550</xdr:colOff>
          <xdr:row>14</xdr:row>
          <xdr:rowOff>9525</xdr:rowOff>
        </xdr:to>
        <xdr:sp macro="" textlink="">
          <xdr:nvSpPr>
            <xdr:cNvPr id="33848" name="Check Box 56" hidden="1">
              <a:extLst>
                <a:ext uri="{63B3BB69-23CF-44E3-9099-C40C66FF867C}">
                  <a14:compatExt spid="_x0000_s33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11</xdr:row>
          <xdr:rowOff>180975</xdr:rowOff>
        </xdr:from>
        <xdr:to>
          <xdr:col>42</xdr:col>
          <xdr:colOff>209550</xdr:colOff>
          <xdr:row>13</xdr:row>
          <xdr:rowOff>9525</xdr:rowOff>
        </xdr:to>
        <xdr:sp macro="" textlink="">
          <xdr:nvSpPr>
            <xdr:cNvPr id="33849" name="Check Box 57" hidden="1">
              <a:extLst>
                <a:ext uri="{63B3BB69-23CF-44E3-9099-C40C66FF867C}">
                  <a14:compatExt spid="_x0000_s33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10</xdr:row>
          <xdr:rowOff>180975</xdr:rowOff>
        </xdr:from>
        <xdr:to>
          <xdr:col>42</xdr:col>
          <xdr:colOff>209550</xdr:colOff>
          <xdr:row>12</xdr:row>
          <xdr:rowOff>9525</xdr:rowOff>
        </xdr:to>
        <xdr:sp macro="" textlink="">
          <xdr:nvSpPr>
            <xdr:cNvPr id="33850" name="Check Box 58" hidden="1">
              <a:extLst>
                <a:ext uri="{63B3BB69-23CF-44E3-9099-C40C66FF867C}">
                  <a14:compatExt spid="_x0000_s33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9</xdr:row>
          <xdr:rowOff>180975</xdr:rowOff>
        </xdr:from>
        <xdr:to>
          <xdr:col>42</xdr:col>
          <xdr:colOff>209550</xdr:colOff>
          <xdr:row>11</xdr:row>
          <xdr:rowOff>9525</xdr:rowOff>
        </xdr:to>
        <xdr:sp macro="" textlink="">
          <xdr:nvSpPr>
            <xdr:cNvPr id="33851" name="Check Box 59" hidden="1">
              <a:extLst>
                <a:ext uri="{63B3BB69-23CF-44E3-9099-C40C66FF867C}">
                  <a14:compatExt spid="_x0000_s33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8</xdr:row>
          <xdr:rowOff>180975</xdr:rowOff>
        </xdr:from>
        <xdr:to>
          <xdr:col>42</xdr:col>
          <xdr:colOff>209550</xdr:colOff>
          <xdr:row>10</xdr:row>
          <xdr:rowOff>9525</xdr:rowOff>
        </xdr:to>
        <xdr:sp macro="" textlink="">
          <xdr:nvSpPr>
            <xdr:cNvPr id="33852" name="Check Box 60" hidden="1">
              <a:extLst>
                <a:ext uri="{63B3BB69-23CF-44E3-9099-C40C66FF867C}">
                  <a14:compatExt spid="_x0000_s33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7</xdr:row>
          <xdr:rowOff>180975</xdr:rowOff>
        </xdr:from>
        <xdr:to>
          <xdr:col>42</xdr:col>
          <xdr:colOff>209550</xdr:colOff>
          <xdr:row>9</xdr:row>
          <xdr:rowOff>9525</xdr:rowOff>
        </xdr:to>
        <xdr:sp macro="" textlink="">
          <xdr:nvSpPr>
            <xdr:cNvPr id="33853" name="Check Box 61" hidden="1">
              <a:extLst>
                <a:ext uri="{63B3BB69-23CF-44E3-9099-C40C66FF867C}">
                  <a14:compatExt spid="_x0000_s33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6</xdr:row>
          <xdr:rowOff>180975</xdr:rowOff>
        </xdr:from>
        <xdr:to>
          <xdr:col>42</xdr:col>
          <xdr:colOff>209550</xdr:colOff>
          <xdr:row>8</xdr:row>
          <xdr:rowOff>9525</xdr:rowOff>
        </xdr:to>
        <xdr:sp macro="" textlink="">
          <xdr:nvSpPr>
            <xdr:cNvPr id="33854" name="Check Box 62" hidden="1">
              <a:extLst>
                <a:ext uri="{63B3BB69-23CF-44E3-9099-C40C66FF867C}">
                  <a14:compatExt spid="_x0000_s33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5</xdr:row>
          <xdr:rowOff>180975</xdr:rowOff>
        </xdr:from>
        <xdr:to>
          <xdr:col>42</xdr:col>
          <xdr:colOff>209550</xdr:colOff>
          <xdr:row>7</xdr:row>
          <xdr:rowOff>9525</xdr:rowOff>
        </xdr:to>
        <xdr:sp macro="" textlink="">
          <xdr:nvSpPr>
            <xdr:cNvPr id="33855" name="Check Box 63" hidden="1">
              <a:extLst>
                <a:ext uri="{63B3BB69-23CF-44E3-9099-C40C66FF867C}">
                  <a14:compatExt spid="_x0000_s33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</xdr:row>
          <xdr:rowOff>180975</xdr:rowOff>
        </xdr:from>
        <xdr:to>
          <xdr:col>42</xdr:col>
          <xdr:colOff>209550</xdr:colOff>
          <xdr:row>6</xdr:row>
          <xdr:rowOff>9525</xdr:rowOff>
        </xdr:to>
        <xdr:sp macro="" textlink="">
          <xdr:nvSpPr>
            <xdr:cNvPr id="33856" name="Check Box 64" hidden="1">
              <a:extLst>
                <a:ext uri="{63B3BB69-23CF-44E3-9099-C40C66FF867C}">
                  <a14:compatExt spid="_x0000_s33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</xdr:row>
          <xdr:rowOff>180975</xdr:rowOff>
        </xdr:from>
        <xdr:to>
          <xdr:col>42</xdr:col>
          <xdr:colOff>209550</xdr:colOff>
          <xdr:row>5</xdr:row>
          <xdr:rowOff>9525</xdr:rowOff>
        </xdr:to>
        <xdr:sp macro="" textlink="">
          <xdr:nvSpPr>
            <xdr:cNvPr id="33857" name="Check Box 65" hidden="1">
              <a:extLst>
                <a:ext uri="{63B3BB69-23CF-44E3-9099-C40C66FF867C}">
                  <a14:compatExt spid="_x0000_s33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2</xdr:row>
          <xdr:rowOff>180975</xdr:rowOff>
        </xdr:from>
        <xdr:to>
          <xdr:col>42</xdr:col>
          <xdr:colOff>209550</xdr:colOff>
          <xdr:row>4</xdr:row>
          <xdr:rowOff>9525</xdr:rowOff>
        </xdr:to>
        <xdr:sp macro="" textlink="">
          <xdr:nvSpPr>
            <xdr:cNvPr id="33858" name="Check Box 66" hidden="1">
              <a:extLst>
                <a:ext uri="{63B3BB69-23CF-44E3-9099-C40C66FF867C}">
                  <a14:compatExt spid="_x0000_s33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34</xdr:row>
          <xdr:rowOff>180975</xdr:rowOff>
        </xdr:from>
        <xdr:to>
          <xdr:col>36</xdr:col>
          <xdr:colOff>200025</xdr:colOff>
          <xdr:row>36</xdr:row>
          <xdr:rowOff>9525</xdr:rowOff>
        </xdr:to>
        <xdr:sp macro="" textlink="">
          <xdr:nvSpPr>
            <xdr:cNvPr id="33859" name="Check Box 67" hidden="1">
              <a:extLst>
                <a:ext uri="{63B3BB69-23CF-44E3-9099-C40C66FF867C}">
                  <a14:compatExt spid="_x0000_s33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33</xdr:row>
          <xdr:rowOff>180975</xdr:rowOff>
        </xdr:from>
        <xdr:to>
          <xdr:col>36</xdr:col>
          <xdr:colOff>200025</xdr:colOff>
          <xdr:row>35</xdr:row>
          <xdr:rowOff>9525</xdr:rowOff>
        </xdr:to>
        <xdr:sp macro="" textlink="">
          <xdr:nvSpPr>
            <xdr:cNvPr id="33860" name="Check Box 68" hidden="1">
              <a:extLst>
                <a:ext uri="{63B3BB69-23CF-44E3-9099-C40C66FF867C}">
                  <a14:compatExt spid="_x0000_s33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32</xdr:row>
          <xdr:rowOff>180975</xdr:rowOff>
        </xdr:from>
        <xdr:to>
          <xdr:col>36</xdr:col>
          <xdr:colOff>200025</xdr:colOff>
          <xdr:row>34</xdr:row>
          <xdr:rowOff>9525</xdr:rowOff>
        </xdr:to>
        <xdr:sp macro="" textlink="">
          <xdr:nvSpPr>
            <xdr:cNvPr id="33861" name="Check Box 69" hidden="1">
              <a:extLst>
                <a:ext uri="{63B3BB69-23CF-44E3-9099-C40C66FF867C}">
                  <a14:compatExt spid="_x0000_s33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31</xdr:row>
          <xdr:rowOff>180975</xdr:rowOff>
        </xdr:from>
        <xdr:to>
          <xdr:col>36</xdr:col>
          <xdr:colOff>200025</xdr:colOff>
          <xdr:row>33</xdr:row>
          <xdr:rowOff>9525</xdr:rowOff>
        </xdr:to>
        <xdr:sp macro="" textlink="">
          <xdr:nvSpPr>
            <xdr:cNvPr id="33862" name="Check Box 70" hidden="1">
              <a:extLst>
                <a:ext uri="{63B3BB69-23CF-44E3-9099-C40C66FF867C}">
                  <a14:compatExt spid="_x0000_s33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30</xdr:row>
          <xdr:rowOff>180975</xdr:rowOff>
        </xdr:from>
        <xdr:to>
          <xdr:col>36</xdr:col>
          <xdr:colOff>200025</xdr:colOff>
          <xdr:row>32</xdr:row>
          <xdr:rowOff>9525</xdr:rowOff>
        </xdr:to>
        <xdr:sp macro="" textlink="">
          <xdr:nvSpPr>
            <xdr:cNvPr id="33863" name="Check Box 71" hidden="1">
              <a:extLst>
                <a:ext uri="{63B3BB69-23CF-44E3-9099-C40C66FF867C}">
                  <a14:compatExt spid="_x0000_s33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29</xdr:row>
          <xdr:rowOff>180975</xdr:rowOff>
        </xdr:from>
        <xdr:to>
          <xdr:col>36</xdr:col>
          <xdr:colOff>200025</xdr:colOff>
          <xdr:row>31</xdr:row>
          <xdr:rowOff>9525</xdr:rowOff>
        </xdr:to>
        <xdr:sp macro="" textlink="">
          <xdr:nvSpPr>
            <xdr:cNvPr id="33864" name="Check Box 72" hidden="1">
              <a:extLst>
                <a:ext uri="{63B3BB69-23CF-44E3-9099-C40C66FF867C}">
                  <a14:compatExt spid="_x0000_s33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28</xdr:row>
          <xdr:rowOff>180975</xdr:rowOff>
        </xdr:from>
        <xdr:to>
          <xdr:col>36</xdr:col>
          <xdr:colOff>200025</xdr:colOff>
          <xdr:row>30</xdr:row>
          <xdr:rowOff>9525</xdr:rowOff>
        </xdr:to>
        <xdr:sp macro="" textlink="">
          <xdr:nvSpPr>
            <xdr:cNvPr id="33865" name="Check Box 73" hidden="1">
              <a:extLst>
                <a:ext uri="{63B3BB69-23CF-44E3-9099-C40C66FF867C}">
                  <a14:compatExt spid="_x0000_s33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27</xdr:row>
          <xdr:rowOff>180975</xdr:rowOff>
        </xdr:from>
        <xdr:to>
          <xdr:col>36</xdr:col>
          <xdr:colOff>200025</xdr:colOff>
          <xdr:row>29</xdr:row>
          <xdr:rowOff>9525</xdr:rowOff>
        </xdr:to>
        <xdr:sp macro="" textlink="">
          <xdr:nvSpPr>
            <xdr:cNvPr id="33866" name="Check Box 74" hidden="1">
              <a:extLst>
                <a:ext uri="{63B3BB69-23CF-44E3-9099-C40C66FF867C}">
                  <a14:compatExt spid="_x0000_s33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26</xdr:row>
          <xdr:rowOff>180975</xdr:rowOff>
        </xdr:from>
        <xdr:to>
          <xdr:col>36</xdr:col>
          <xdr:colOff>200025</xdr:colOff>
          <xdr:row>28</xdr:row>
          <xdr:rowOff>9525</xdr:rowOff>
        </xdr:to>
        <xdr:sp macro="" textlink="">
          <xdr:nvSpPr>
            <xdr:cNvPr id="33867" name="Check Box 75" hidden="1">
              <a:extLst>
                <a:ext uri="{63B3BB69-23CF-44E3-9099-C40C66FF867C}">
                  <a14:compatExt spid="_x0000_s33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180975</xdr:rowOff>
        </xdr:from>
        <xdr:to>
          <xdr:col>36</xdr:col>
          <xdr:colOff>200025</xdr:colOff>
          <xdr:row>27</xdr:row>
          <xdr:rowOff>9525</xdr:rowOff>
        </xdr:to>
        <xdr:sp macro="" textlink="">
          <xdr:nvSpPr>
            <xdr:cNvPr id="33868" name="Check Box 76" hidden="1">
              <a:extLst>
                <a:ext uri="{63B3BB69-23CF-44E3-9099-C40C66FF867C}">
                  <a14:compatExt spid="_x0000_s33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24</xdr:row>
          <xdr:rowOff>180975</xdr:rowOff>
        </xdr:from>
        <xdr:to>
          <xdr:col>36</xdr:col>
          <xdr:colOff>200025</xdr:colOff>
          <xdr:row>26</xdr:row>
          <xdr:rowOff>9525</xdr:rowOff>
        </xdr:to>
        <xdr:sp macro="" textlink="">
          <xdr:nvSpPr>
            <xdr:cNvPr id="33869" name="Check Box 77" hidden="1">
              <a:extLst>
                <a:ext uri="{63B3BB69-23CF-44E3-9099-C40C66FF867C}">
                  <a14:compatExt spid="_x0000_s33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23</xdr:row>
          <xdr:rowOff>180975</xdr:rowOff>
        </xdr:from>
        <xdr:to>
          <xdr:col>36</xdr:col>
          <xdr:colOff>200025</xdr:colOff>
          <xdr:row>25</xdr:row>
          <xdr:rowOff>9525</xdr:rowOff>
        </xdr:to>
        <xdr:sp macro="" textlink="">
          <xdr:nvSpPr>
            <xdr:cNvPr id="33870" name="Check Box 78" hidden="1">
              <a:extLst>
                <a:ext uri="{63B3BB69-23CF-44E3-9099-C40C66FF867C}">
                  <a14:compatExt spid="_x0000_s33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22</xdr:row>
          <xdr:rowOff>180975</xdr:rowOff>
        </xdr:from>
        <xdr:to>
          <xdr:col>36</xdr:col>
          <xdr:colOff>200025</xdr:colOff>
          <xdr:row>24</xdr:row>
          <xdr:rowOff>9525</xdr:rowOff>
        </xdr:to>
        <xdr:sp macro="" textlink="">
          <xdr:nvSpPr>
            <xdr:cNvPr id="33871" name="Check Box 79" hidden="1">
              <a:extLst>
                <a:ext uri="{63B3BB69-23CF-44E3-9099-C40C66FF867C}">
                  <a14:compatExt spid="_x0000_s33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21</xdr:row>
          <xdr:rowOff>180975</xdr:rowOff>
        </xdr:from>
        <xdr:to>
          <xdr:col>36</xdr:col>
          <xdr:colOff>200025</xdr:colOff>
          <xdr:row>23</xdr:row>
          <xdr:rowOff>9525</xdr:rowOff>
        </xdr:to>
        <xdr:sp macro="" textlink="">
          <xdr:nvSpPr>
            <xdr:cNvPr id="33872" name="Check Box 80" hidden="1">
              <a:extLst>
                <a:ext uri="{63B3BB69-23CF-44E3-9099-C40C66FF867C}">
                  <a14:compatExt spid="_x0000_s33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20</xdr:row>
          <xdr:rowOff>180975</xdr:rowOff>
        </xdr:from>
        <xdr:to>
          <xdr:col>36</xdr:col>
          <xdr:colOff>200025</xdr:colOff>
          <xdr:row>22</xdr:row>
          <xdr:rowOff>9525</xdr:rowOff>
        </xdr:to>
        <xdr:sp macro="" textlink="">
          <xdr:nvSpPr>
            <xdr:cNvPr id="33873" name="Check Box 81" hidden="1">
              <a:extLst>
                <a:ext uri="{63B3BB69-23CF-44E3-9099-C40C66FF867C}">
                  <a14:compatExt spid="_x0000_s33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19</xdr:row>
          <xdr:rowOff>180975</xdr:rowOff>
        </xdr:from>
        <xdr:to>
          <xdr:col>36</xdr:col>
          <xdr:colOff>200025</xdr:colOff>
          <xdr:row>21</xdr:row>
          <xdr:rowOff>9525</xdr:rowOff>
        </xdr:to>
        <xdr:sp macro="" textlink="">
          <xdr:nvSpPr>
            <xdr:cNvPr id="33874" name="Check Box 82" hidden="1">
              <a:extLst>
                <a:ext uri="{63B3BB69-23CF-44E3-9099-C40C66FF867C}">
                  <a14:compatExt spid="_x0000_s33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18</xdr:row>
          <xdr:rowOff>180975</xdr:rowOff>
        </xdr:from>
        <xdr:to>
          <xdr:col>36</xdr:col>
          <xdr:colOff>200025</xdr:colOff>
          <xdr:row>20</xdr:row>
          <xdr:rowOff>9525</xdr:rowOff>
        </xdr:to>
        <xdr:sp macro="" textlink="">
          <xdr:nvSpPr>
            <xdr:cNvPr id="33875" name="Check Box 83" hidden="1">
              <a:extLst>
                <a:ext uri="{63B3BB69-23CF-44E3-9099-C40C66FF867C}">
                  <a14:compatExt spid="_x0000_s33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17</xdr:row>
          <xdr:rowOff>180975</xdr:rowOff>
        </xdr:from>
        <xdr:to>
          <xdr:col>36</xdr:col>
          <xdr:colOff>200025</xdr:colOff>
          <xdr:row>19</xdr:row>
          <xdr:rowOff>9525</xdr:rowOff>
        </xdr:to>
        <xdr:sp macro="" textlink="">
          <xdr:nvSpPr>
            <xdr:cNvPr id="33876" name="Check Box 84" hidden="1">
              <a:extLst>
                <a:ext uri="{63B3BB69-23CF-44E3-9099-C40C66FF867C}">
                  <a14:compatExt spid="_x0000_s33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16</xdr:row>
          <xdr:rowOff>180975</xdr:rowOff>
        </xdr:from>
        <xdr:to>
          <xdr:col>36</xdr:col>
          <xdr:colOff>200025</xdr:colOff>
          <xdr:row>18</xdr:row>
          <xdr:rowOff>9525</xdr:rowOff>
        </xdr:to>
        <xdr:sp macro="" textlink="">
          <xdr:nvSpPr>
            <xdr:cNvPr id="33877" name="Check Box 85" hidden="1">
              <a:extLst>
                <a:ext uri="{63B3BB69-23CF-44E3-9099-C40C66FF867C}">
                  <a14:compatExt spid="_x0000_s33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15</xdr:row>
          <xdr:rowOff>180975</xdr:rowOff>
        </xdr:from>
        <xdr:to>
          <xdr:col>36</xdr:col>
          <xdr:colOff>200025</xdr:colOff>
          <xdr:row>17</xdr:row>
          <xdr:rowOff>9525</xdr:rowOff>
        </xdr:to>
        <xdr:sp macro="" textlink="">
          <xdr:nvSpPr>
            <xdr:cNvPr id="33878" name="Check Box 86" hidden="1">
              <a:extLst>
                <a:ext uri="{63B3BB69-23CF-44E3-9099-C40C66FF867C}">
                  <a14:compatExt spid="_x0000_s33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14</xdr:row>
          <xdr:rowOff>180975</xdr:rowOff>
        </xdr:from>
        <xdr:to>
          <xdr:col>36</xdr:col>
          <xdr:colOff>200025</xdr:colOff>
          <xdr:row>16</xdr:row>
          <xdr:rowOff>9525</xdr:rowOff>
        </xdr:to>
        <xdr:sp macro="" textlink="">
          <xdr:nvSpPr>
            <xdr:cNvPr id="33879" name="Check Box 87" hidden="1">
              <a:extLst>
                <a:ext uri="{63B3BB69-23CF-44E3-9099-C40C66FF867C}">
                  <a14:compatExt spid="_x0000_s33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13</xdr:row>
          <xdr:rowOff>180975</xdr:rowOff>
        </xdr:from>
        <xdr:to>
          <xdr:col>36</xdr:col>
          <xdr:colOff>200025</xdr:colOff>
          <xdr:row>15</xdr:row>
          <xdr:rowOff>9525</xdr:rowOff>
        </xdr:to>
        <xdr:sp macro="" textlink="">
          <xdr:nvSpPr>
            <xdr:cNvPr id="33880" name="Check Box 88" hidden="1">
              <a:extLst>
                <a:ext uri="{63B3BB69-23CF-44E3-9099-C40C66FF867C}">
                  <a14:compatExt spid="_x0000_s33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180975</xdr:rowOff>
        </xdr:from>
        <xdr:to>
          <xdr:col>36</xdr:col>
          <xdr:colOff>200025</xdr:colOff>
          <xdr:row>14</xdr:row>
          <xdr:rowOff>9525</xdr:rowOff>
        </xdr:to>
        <xdr:sp macro="" textlink="">
          <xdr:nvSpPr>
            <xdr:cNvPr id="33881" name="Check Box 89" hidden="1">
              <a:extLst>
                <a:ext uri="{63B3BB69-23CF-44E3-9099-C40C66FF867C}">
                  <a14:compatExt spid="_x0000_s33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11</xdr:row>
          <xdr:rowOff>180975</xdr:rowOff>
        </xdr:from>
        <xdr:to>
          <xdr:col>36</xdr:col>
          <xdr:colOff>200025</xdr:colOff>
          <xdr:row>13</xdr:row>
          <xdr:rowOff>9525</xdr:rowOff>
        </xdr:to>
        <xdr:sp macro="" textlink="">
          <xdr:nvSpPr>
            <xdr:cNvPr id="33882" name="Check Box 90" hidden="1">
              <a:extLst>
                <a:ext uri="{63B3BB69-23CF-44E3-9099-C40C66FF867C}">
                  <a14:compatExt spid="_x0000_s33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10</xdr:row>
          <xdr:rowOff>180975</xdr:rowOff>
        </xdr:from>
        <xdr:to>
          <xdr:col>36</xdr:col>
          <xdr:colOff>200025</xdr:colOff>
          <xdr:row>12</xdr:row>
          <xdr:rowOff>9525</xdr:rowOff>
        </xdr:to>
        <xdr:sp macro="" textlink="">
          <xdr:nvSpPr>
            <xdr:cNvPr id="33883" name="Check Box 91" hidden="1">
              <a:extLst>
                <a:ext uri="{63B3BB69-23CF-44E3-9099-C40C66FF867C}">
                  <a14:compatExt spid="_x0000_s33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9</xdr:row>
          <xdr:rowOff>180975</xdr:rowOff>
        </xdr:from>
        <xdr:to>
          <xdr:col>36</xdr:col>
          <xdr:colOff>200025</xdr:colOff>
          <xdr:row>11</xdr:row>
          <xdr:rowOff>9525</xdr:rowOff>
        </xdr:to>
        <xdr:sp macro="" textlink="">
          <xdr:nvSpPr>
            <xdr:cNvPr id="33884" name="Check Box 92" hidden="1">
              <a:extLst>
                <a:ext uri="{63B3BB69-23CF-44E3-9099-C40C66FF867C}">
                  <a14:compatExt spid="_x0000_s33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8</xdr:row>
          <xdr:rowOff>180975</xdr:rowOff>
        </xdr:from>
        <xdr:to>
          <xdr:col>36</xdr:col>
          <xdr:colOff>200025</xdr:colOff>
          <xdr:row>10</xdr:row>
          <xdr:rowOff>9525</xdr:rowOff>
        </xdr:to>
        <xdr:sp macro="" textlink="">
          <xdr:nvSpPr>
            <xdr:cNvPr id="33885" name="Check Box 93" hidden="1">
              <a:extLst>
                <a:ext uri="{63B3BB69-23CF-44E3-9099-C40C66FF867C}">
                  <a14:compatExt spid="_x0000_s33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7</xdr:row>
          <xdr:rowOff>180975</xdr:rowOff>
        </xdr:from>
        <xdr:to>
          <xdr:col>36</xdr:col>
          <xdr:colOff>200025</xdr:colOff>
          <xdr:row>9</xdr:row>
          <xdr:rowOff>9525</xdr:rowOff>
        </xdr:to>
        <xdr:sp macro="" textlink="">
          <xdr:nvSpPr>
            <xdr:cNvPr id="33886" name="Check Box 94" hidden="1">
              <a:extLst>
                <a:ext uri="{63B3BB69-23CF-44E3-9099-C40C66FF867C}">
                  <a14:compatExt spid="_x0000_s33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6</xdr:row>
          <xdr:rowOff>180975</xdr:rowOff>
        </xdr:from>
        <xdr:to>
          <xdr:col>36</xdr:col>
          <xdr:colOff>200025</xdr:colOff>
          <xdr:row>8</xdr:row>
          <xdr:rowOff>9525</xdr:rowOff>
        </xdr:to>
        <xdr:sp macro="" textlink="">
          <xdr:nvSpPr>
            <xdr:cNvPr id="33887" name="Check Box 95" hidden="1">
              <a:extLst>
                <a:ext uri="{63B3BB69-23CF-44E3-9099-C40C66FF867C}">
                  <a14:compatExt spid="_x0000_s33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</xdr:row>
          <xdr:rowOff>180975</xdr:rowOff>
        </xdr:from>
        <xdr:to>
          <xdr:col>36</xdr:col>
          <xdr:colOff>200025</xdr:colOff>
          <xdr:row>7</xdr:row>
          <xdr:rowOff>9525</xdr:rowOff>
        </xdr:to>
        <xdr:sp macro="" textlink="">
          <xdr:nvSpPr>
            <xdr:cNvPr id="33888" name="Check Box 96" hidden="1">
              <a:extLst>
                <a:ext uri="{63B3BB69-23CF-44E3-9099-C40C66FF867C}">
                  <a14:compatExt spid="_x0000_s33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</xdr:row>
          <xdr:rowOff>180975</xdr:rowOff>
        </xdr:from>
        <xdr:to>
          <xdr:col>36</xdr:col>
          <xdr:colOff>200025</xdr:colOff>
          <xdr:row>6</xdr:row>
          <xdr:rowOff>9525</xdr:rowOff>
        </xdr:to>
        <xdr:sp macro="" textlink="">
          <xdr:nvSpPr>
            <xdr:cNvPr id="33889" name="Check Box 97" hidden="1">
              <a:extLst>
                <a:ext uri="{63B3BB69-23CF-44E3-9099-C40C66FF867C}">
                  <a14:compatExt spid="_x0000_s33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</xdr:row>
          <xdr:rowOff>180975</xdr:rowOff>
        </xdr:from>
        <xdr:to>
          <xdr:col>36</xdr:col>
          <xdr:colOff>200025</xdr:colOff>
          <xdr:row>5</xdr:row>
          <xdr:rowOff>9525</xdr:rowOff>
        </xdr:to>
        <xdr:sp macro="" textlink="">
          <xdr:nvSpPr>
            <xdr:cNvPr id="33890" name="Check Box 98" hidden="1">
              <a:extLst>
                <a:ext uri="{63B3BB69-23CF-44E3-9099-C40C66FF867C}">
                  <a14:compatExt spid="_x0000_s33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</xdr:row>
          <xdr:rowOff>180975</xdr:rowOff>
        </xdr:from>
        <xdr:to>
          <xdr:col>36</xdr:col>
          <xdr:colOff>200025</xdr:colOff>
          <xdr:row>4</xdr:row>
          <xdr:rowOff>9525</xdr:rowOff>
        </xdr:to>
        <xdr:sp macro="" textlink="">
          <xdr:nvSpPr>
            <xdr:cNvPr id="33891" name="Check Box 99" hidden="1">
              <a:extLst>
                <a:ext uri="{63B3BB69-23CF-44E3-9099-C40C66FF867C}">
                  <a14:compatExt spid="_x0000_s33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180975</xdr:rowOff>
        </xdr:from>
        <xdr:to>
          <xdr:col>2</xdr:col>
          <xdr:colOff>200025</xdr:colOff>
          <xdr:row>36</xdr:row>
          <xdr:rowOff>9525</xdr:rowOff>
        </xdr:to>
        <xdr:sp macro="" textlink="">
          <xdr:nvSpPr>
            <xdr:cNvPr id="33892" name="Check Box 100" hidden="1">
              <a:extLst>
                <a:ext uri="{63B3BB69-23CF-44E3-9099-C40C66FF867C}">
                  <a14:compatExt spid="_x0000_s33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180975</xdr:rowOff>
        </xdr:from>
        <xdr:to>
          <xdr:col>2</xdr:col>
          <xdr:colOff>200025</xdr:colOff>
          <xdr:row>35</xdr:row>
          <xdr:rowOff>9525</xdr:rowOff>
        </xdr:to>
        <xdr:sp macro="" textlink="">
          <xdr:nvSpPr>
            <xdr:cNvPr id="33893" name="Check Box 101" hidden="1">
              <a:extLst>
                <a:ext uri="{63B3BB69-23CF-44E3-9099-C40C66FF867C}">
                  <a14:compatExt spid="_x0000_s33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180975</xdr:rowOff>
        </xdr:from>
        <xdr:to>
          <xdr:col>2</xdr:col>
          <xdr:colOff>200025</xdr:colOff>
          <xdr:row>34</xdr:row>
          <xdr:rowOff>9525</xdr:rowOff>
        </xdr:to>
        <xdr:sp macro="" textlink="">
          <xdr:nvSpPr>
            <xdr:cNvPr id="33894" name="Check Box 102" hidden="1">
              <a:extLst>
                <a:ext uri="{63B3BB69-23CF-44E3-9099-C40C66FF867C}">
                  <a14:compatExt spid="_x0000_s33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180975</xdr:rowOff>
        </xdr:from>
        <xdr:to>
          <xdr:col>2</xdr:col>
          <xdr:colOff>200025</xdr:colOff>
          <xdr:row>33</xdr:row>
          <xdr:rowOff>9525</xdr:rowOff>
        </xdr:to>
        <xdr:sp macro="" textlink="">
          <xdr:nvSpPr>
            <xdr:cNvPr id="33895" name="Check Box 103" hidden="1">
              <a:extLst>
                <a:ext uri="{63B3BB69-23CF-44E3-9099-C40C66FF867C}">
                  <a14:compatExt spid="_x0000_s33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180975</xdr:rowOff>
        </xdr:from>
        <xdr:to>
          <xdr:col>2</xdr:col>
          <xdr:colOff>200025</xdr:colOff>
          <xdr:row>32</xdr:row>
          <xdr:rowOff>9525</xdr:rowOff>
        </xdr:to>
        <xdr:sp macro="" textlink="">
          <xdr:nvSpPr>
            <xdr:cNvPr id="33896" name="Check Box 104" hidden="1">
              <a:extLst>
                <a:ext uri="{63B3BB69-23CF-44E3-9099-C40C66FF867C}">
                  <a14:compatExt spid="_x0000_s33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180975</xdr:rowOff>
        </xdr:from>
        <xdr:to>
          <xdr:col>2</xdr:col>
          <xdr:colOff>200025</xdr:colOff>
          <xdr:row>31</xdr:row>
          <xdr:rowOff>9525</xdr:rowOff>
        </xdr:to>
        <xdr:sp macro="" textlink="">
          <xdr:nvSpPr>
            <xdr:cNvPr id="33897" name="Check Box 105" hidden="1">
              <a:extLst>
                <a:ext uri="{63B3BB69-23CF-44E3-9099-C40C66FF867C}">
                  <a14:compatExt spid="_x0000_s33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180975</xdr:rowOff>
        </xdr:from>
        <xdr:to>
          <xdr:col>2</xdr:col>
          <xdr:colOff>200025</xdr:colOff>
          <xdr:row>30</xdr:row>
          <xdr:rowOff>9525</xdr:rowOff>
        </xdr:to>
        <xdr:sp macro="" textlink="">
          <xdr:nvSpPr>
            <xdr:cNvPr id="33898" name="Check Box 106" hidden="1">
              <a:extLst>
                <a:ext uri="{63B3BB69-23CF-44E3-9099-C40C66FF867C}">
                  <a14:compatExt spid="_x0000_s33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180975</xdr:rowOff>
        </xdr:from>
        <xdr:to>
          <xdr:col>2</xdr:col>
          <xdr:colOff>200025</xdr:colOff>
          <xdr:row>29</xdr:row>
          <xdr:rowOff>9525</xdr:rowOff>
        </xdr:to>
        <xdr:sp macro="" textlink="">
          <xdr:nvSpPr>
            <xdr:cNvPr id="33899" name="Check Box 107" hidden="1">
              <a:extLst>
                <a:ext uri="{63B3BB69-23CF-44E3-9099-C40C66FF867C}">
                  <a14:compatExt spid="_x0000_s33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180975</xdr:rowOff>
        </xdr:from>
        <xdr:to>
          <xdr:col>2</xdr:col>
          <xdr:colOff>200025</xdr:colOff>
          <xdr:row>28</xdr:row>
          <xdr:rowOff>9525</xdr:rowOff>
        </xdr:to>
        <xdr:sp macro="" textlink="">
          <xdr:nvSpPr>
            <xdr:cNvPr id="33900" name="Check Box 108" hidden="1">
              <a:extLst>
                <a:ext uri="{63B3BB69-23CF-44E3-9099-C40C66FF867C}">
                  <a14:compatExt spid="_x0000_s33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180975</xdr:rowOff>
        </xdr:from>
        <xdr:to>
          <xdr:col>2</xdr:col>
          <xdr:colOff>200025</xdr:colOff>
          <xdr:row>27</xdr:row>
          <xdr:rowOff>9525</xdr:rowOff>
        </xdr:to>
        <xdr:sp macro="" textlink="">
          <xdr:nvSpPr>
            <xdr:cNvPr id="33901" name="Check Box 109" hidden="1">
              <a:extLst>
                <a:ext uri="{63B3BB69-23CF-44E3-9099-C40C66FF867C}">
                  <a14:compatExt spid="_x0000_s33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180975</xdr:rowOff>
        </xdr:from>
        <xdr:to>
          <xdr:col>2</xdr:col>
          <xdr:colOff>200025</xdr:colOff>
          <xdr:row>26</xdr:row>
          <xdr:rowOff>9525</xdr:rowOff>
        </xdr:to>
        <xdr:sp macro="" textlink="">
          <xdr:nvSpPr>
            <xdr:cNvPr id="33902" name="Check Box 110" hidden="1">
              <a:extLst>
                <a:ext uri="{63B3BB69-23CF-44E3-9099-C40C66FF867C}">
                  <a14:compatExt spid="_x0000_s33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180975</xdr:rowOff>
        </xdr:from>
        <xdr:to>
          <xdr:col>2</xdr:col>
          <xdr:colOff>200025</xdr:colOff>
          <xdr:row>25</xdr:row>
          <xdr:rowOff>9525</xdr:rowOff>
        </xdr:to>
        <xdr:sp macro="" textlink="">
          <xdr:nvSpPr>
            <xdr:cNvPr id="33903" name="Check Box 111" hidden="1">
              <a:extLst>
                <a:ext uri="{63B3BB69-23CF-44E3-9099-C40C66FF867C}">
                  <a14:compatExt spid="_x0000_s33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180975</xdr:rowOff>
        </xdr:from>
        <xdr:to>
          <xdr:col>2</xdr:col>
          <xdr:colOff>200025</xdr:colOff>
          <xdr:row>24</xdr:row>
          <xdr:rowOff>9525</xdr:rowOff>
        </xdr:to>
        <xdr:sp macro="" textlink="">
          <xdr:nvSpPr>
            <xdr:cNvPr id="33904" name="Check Box 112" hidden="1">
              <a:extLst>
                <a:ext uri="{63B3BB69-23CF-44E3-9099-C40C66FF867C}">
                  <a14:compatExt spid="_x0000_s33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180975</xdr:rowOff>
        </xdr:from>
        <xdr:to>
          <xdr:col>2</xdr:col>
          <xdr:colOff>200025</xdr:colOff>
          <xdr:row>23</xdr:row>
          <xdr:rowOff>9525</xdr:rowOff>
        </xdr:to>
        <xdr:sp macro="" textlink="">
          <xdr:nvSpPr>
            <xdr:cNvPr id="33905" name="Check Box 113" hidden="1">
              <a:extLst>
                <a:ext uri="{63B3BB69-23CF-44E3-9099-C40C66FF867C}">
                  <a14:compatExt spid="_x0000_s33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180975</xdr:rowOff>
        </xdr:from>
        <xdr:to>
          <xdr:col>2</xdr:col>
          <xdr:colOff>200025</xdr:colOff>
          <xdr:row>22</xdr:row>
          <xdr:rowOff>9525</xdr:rowOff>
        </xdr:to>
        <xdr:sp macro="" textlink="">
          <xdr:nvSpPr>
            <xdr:cNvPr id="33906" name="Check Box 114" hidden="1">
              <a:extLst>
                <a:ext uri="{63B3BB69-23CF-44E3-9099-C40C66FF867C}">
                  <a14:compatExt spid="_x0000_s33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180975</xdr:rowOff>
        </xdr:from>
        <xdr:to>
          <xdr:col>2</xdr:col>
          <xdr:colOff>200025</xdr:colOff>
          <xdr:row>21</xdr:row>
          <xdr:rowOff>9525</xdr:rowOff>
        </xdr:to>
        <xdr:sp macro="" textlink="">
          <xdr:nvSpPr>
            <xdr:cNvPr id="33907" name="Check Box 115" hidden="1">
              <a:extLst>
                <a:ext uri="{63B3BB69-23CF-44E3-9099-C40C66FF867C}">
                  <a14:compatExt spid="_x0000_s33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180975</xdr:rowOff>
        </xdr:from>
        <xdr:to>
          <xdr:col>2</xdr:col>
          <xdr:colOff>200025</xdr:colOff>
          <xdr:row>20</xdr:row>
          <xdr:rowOff>9525</xdr:rowOff>
        </xdr:to>
        <xdr:sp macro="" textlink="">
          <xdr:nvSpPr>
            <xdr:cNvPr id="33908" name="Check Box 116" hidden="1">
              <a:extLst>
                <a:ext uri="{63B3BB69-23CF-44E3-9099-C40C66FF867C}">
                  <a14:compatExt spid="_x0000_s33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180975</xdr:rowOff>
        </xdr:from>
        <xdr:to>
          <xdr:col>2</xdr:col>
          <xdr:colOff>200025</xdr:colOff>
          <xdr:row>19</xdr:row>
          <xdr:rowOff>9525</xdr:rowOff>
        </xdr:to>
        <xdr:sp macro="" textlink="">
          <xdr:nvSpPr>
            <xdr:cNvPr id="33909" name="Check Box 117" hidden="1">
              <a:extLst>
                <a:ext uri="{63B3BB69-23CF-44E3-9099-C40C66FF867C}">
                  <a14:compatExt spid="_x0000_s33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180975</xdr:rowOff>
        </xdr:from>
        <xdr:to>
          <xdr:col>2</xdr:col>
          <xdr:colOff>200025</xdr:colOff>
          <xdr:row>18</xdr:row>
          <xdr:rowOff>9525</xdr:rowOff>
        </xdr:to>
        <xdr:sp macro="" textlink="">
          <xdr:nvSpPr>
            <xdr:cNvPr id="33910" name="Check Box 118" hidden="1">
              <a:extLst>
                <a:ext uri="{63B3BB69-23CF-44E3-9099-C40C66FF867C}">
                  <a14:compatExt spid="_x0000_s33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180975</xdr:rowOff>
        </xdr:from>
        <xdr:to>
          <xdr:col>2</xdr:col>
          <xdr:colOff>200025</xdr:colOff>
          <xdr:row>17</xdr:row>
          <xdr:rowOff>9525</xdr:rowOff>
        </xdr:to>
        <xdr:sp macro="" textlink="">
          <xdr:nvSpPr>
            <xdr:cNvPr id="33911" name="Check Box 119" hidden="1">
              <a:extLst>
                <a:ext uri="{63B3BB69-23CF-44E3-9099-C40C66FF867C}">
                  <a14:compatExt spid="_x0000_s33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180975</xdr:rowOff>
        </xdr:from>
        <xdr:to>
          <xdr:col>2</xdr:col>
          <xdr:colOff>200025</xdr:colOff>
          <xdr:row>16</xdr:row>
          <xdr:rowOff>9525</xdr:rowOff>
        </xdr:to>
        <xdr:sp macro="" textlink="">
          <xdr:nvSpPr>
            <xdr:cNvPr id="33912" name="Check Box 120" hidden="1">
              <a:extLst>
                <a:ext uri="{63B3BB69-23CF-44E3-9099-C40C66FF867C}">
                  <a14:compatExt spid="_x0000_s33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180975</xdr:rowOff>
        </xdr:from>
        <xdr:to>
          <xdr:col>2</xdr:col>
          <xdr:colOff>200025</xdr:colOff>
          <xdr:row>15</xdr:row>
          <xdr:rowOff>9525</xdr:rowOff>
        </xdr:to>
        <xdr:sp macro="" textlink="">
          <xdr:nvSpPr>
            <xdr:cNvPr id="33913" name="Check Box 121" hidden="1">
              <a:extLst>
                <a:ext uri="{63B3BB69-23CF-44E3-9099-C40C66FF867C}">
                  <a14:compatExt spid="_x0000_s33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180975</xdr:rowOff>
        </xdr:from>
        <xdr:to>
          <xdr:col>2</xdr:col>
          <xdr:colOff>200025</xdr:colOff>
          <xdr:row>14</xdr:row>
          <xdr:rowOff>9525</xdr:rowOff>
        </xdr:to>
        <xdr:sp macro="" textlink="">
          <xdr:nvSpPr>
            <xdr:cNvPr id="33914" name="Check Box 122" hidden="1">
              <a:extLst>
                <a:ext uri="{63B3BB69-23CF-44E3-9099-C40C66FF867C}">
                  <a14:compatExt spid="_x0000_s33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180975</xdr:rowOff>
        </xdr:from>
        <xdr:to>
          <xdr:col>2</xdr:col>
          <xdr:colOff>200025</xdr:colOff>
          <xdr:row>13</xdr:row>
          <xdr:rowOff>9525</xdr:rowOff>
        </xdr:to>
        <xdr:sp macro="" textlink="">
          <xdr:nvSpPr>
            <xdr:cNvPr id="33915" name="Check Box 123" hidden="1">
              <a:extLst>
                <a:ext uri="{63B3BB69-23CF-44E3-9099-C40C66FF867C}">
                  <a14:compatExt spid="_x0000_s33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180975</xdr:rowOff>
        </xdr:from>
        <xdr:to>
          <xdr:col>2</xdr:col>
          <xdr:colOff>200025</xdr:colOff>
          <xdr:row>12</xdr:row>
          <xdr:rowOff>9525</xdr:rowOff>
        </xdr:to>
        <xdr:sp macro="" textlink="">
          <xdr:nvSpPr>
            <xdr:cNvPr id="33916" name="Check Box 124" hidden="1">
              <a:extLst>
                <a:ext uri="{63B3BB69-23CF-44E3-9099-C40C66FF867C}">
                  <a14:compatExt spid="_x0000_s33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180975</xdr:rowOff>
        </xdr:from>
        <xdr:to>
          <xdr:col>2</xdr:col>
          <xdr:colOff>200025</xdr:colOff>
          <xdr:row>11</xdr:row>
          <xdr:rowOff>9525</xdr:rowOff>
        </xdr:to>
        <xdr:sp macro="" textlink="">
          <xdr:nvSpPr>
            <xdr:cNvPr id="33917" name="Check Box 125" hidden="1">
              <a:extLst>
                <a:ext uri="{63B3BB69-23CF-44E3-9099-C40C66FF867C}">
                  <a14:compatExt spid="_x0000_s33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2</xdr:col>
          <xdr:colOff>200025</xdr:colOff>
          <xdr:row>10</xdr:row>
          <xdr:rowOff>9525</xdr:rowOff>
        </xdr:to>
        <xdr:sp macro="" textlink="">
          <xdr:nvSpPr>
            <xdr:cNvPr id="33918" name="Check Box 126" hidden="1">
              <a:extLst>
                <a:ext uri="{63B3BB69-23CF-44E3-9099-C40C66FF867C}">
                  <a14:compatExt spid="_x0000_s33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2</xdr:col>
          <xdr:colOff>200025</xdr:colOff>
          <xdr:row>9</xdr:row>
          <xdr:rowOff>9525</xdr:rowOff>
        </xdr:to>
        <xdr:sp macro="" textlink="">
          <xdr:nvSpPr>
            <xdr:cNvPr id="33919" name="Check Box 127" hidden="1">
              <a:extLst>
                <a:ext uri="{63B3BB69-23CF-44E3-9099-C40C66FF867C}">
                  <a14:compatExt spid="_x0000_s33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2</xdr:col>
          <xdr:colOff>200025</xdr:colOff>
          <xdr:row>8</xdr:row>
          <xdr:rowOff>9525</xdr:rowOff>
        </xdr:to>
        <xdr:sp macro="" textlink="">
          <xdr:nvSpPr>
            <xdr:cNvPr id="33920" name="Check Box 128" hidden="1">
              <a:extLst>
                <a:ext uri="{63B3BB69-23CF-44E3-9099-C40C66FF867C}">
                  <a14:compatExt spid="_x0000_s33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180975</xdr:rowOff>
        </xdr:from>
        <xdr:to>
          <xdr:col>2</xdr:col>
          <xdr:colOff>200025</xdr:colOff>
          <xdr:row>7</xdr:row>
          <xdr:rowOff>9525</xdr:rowOff>
        </xdr:to>
        <xdr:sp macro="" textlink="">
          <xdr:nvSpPr>
            <xdr:cNvPr id="33921" name="Check Box 129" hidden="1">
              <a:extLst>
                <a:ext uri="{63B3BB69-23CF-44E3-9099-C40C66FF867C}">
                  <a14:compatExt spid="_x0000_s33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180975</xdr:rowOff>
        </xdr:from>
        <xdr:to>
          <xdr:col>2</xdr:col>
          <xdr:colOff>200025</xdr:colOff>
          <xdr:row>6</xdr:row>
          <xdr:rowOff>9525</xdr:rowOff>
        </xdr:to>
        <xdr:sp macro="" textlink="">
          <xdr:nvSpPr>
            <xdr:cNvPr id="33922" name="Check Box 130" hidden="1">
              <a:extLst>
                <a:ext uri="{63B3BB69-23CF-44E3-9099-C40C66FF867C}">
                  <a14:compatExt spid="_x0000_s33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180975</xdr:rowOff>
        </xdr:from>
        <xdr:to>
          <xdr:col>2</xdr:col>
          <xdr:colOff>200025</xdr:colOff>
          <xdr:row>5</xdr:row>
          <xdr:rowOff>9525</xdr:rowOff>
        </xdr:to>
        <xdr:sp macro="" textlink="">
          <xdr:nvSpPr>
            <xdr:cNvPr id="33923" name="Check Box 131" hidden="1">
              <a:extLst>
                <a:ext uri="{63B3BB69-23CF-44E3-9099-C40C66FF867C}">
                  <a14:compatExt spid="_x0000_s33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180975</xdr:rowOff>
        </xdr:from>
        <xdr:to>
          <xdr:col>2</xdr:col>
          <xdr:colOff>209550</xdr:colOff>
          <xdr:row>4</xdr:row>
          <xdr:rowOff>9525</xdr:rowOff>
        </xdr:to>
        <xdr:sp macro="" textlink="">
          <xdr:nvSpPr>
            <xdr:cNvPr id="33924" name="Check Box 132" hidden="1">
              <a:extLst>
                <a:ext uri="{63B3BB69-23CF-44E3-9099-C40C66FF867C}">
                  <a14:compatExt spid="_x0000_s33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180976</xdr:colOff>
      <xdr:row>37</xdr:row>
      <xdr:rowOff>104775</xdr:rowOff>
    </xdr:from>
    <xdr:to>
      <xdr:col>4</xdr:col>
      <xdr:colOff>1524001</xdr:colOff>
      <xdr:row>40</xdr:row>
      <xdr:rowOff>28575</xdr:rowOff>
    </xdr:to>
    <xdr:sp macro="" textlink="">
      <xdr:nvSpPr>
        <xdr:cNvPr id="134" name="Скругленный прямоугольник 133">
          <a:hlinkClick xmlns:r="http://schemas.openxmlformats.org/officeDocument/2006/relationships" r:id="rId1"/>
        </xdr:cNvPr>
        <xdr:cNvSpPr/>
      </xdr:nvSpPr>
      <xdr:spPr>
        <a:xfrm>
          <a:off x="542926" y="7734300"/>
          <a:ext cx="1638300" cy="542925"/>
        </a:xfrm>
        <a:prstGeom prst="round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800" b="1"/>
            <a:t>РАСПЕЧАТАТЬ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</xdr:row>
      <xdr:rowOff>76201</xdr:rowOff>
    </xdr:from>
    <xdr:to>
      <xdr:col>1</xdr:col>
      <xdr:colOff>1390650</xdr:colOff>
      <xdr:row>1</xdr:row>
      <xdr:rowOff>361950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485775" y="76201"/>
          <a:ext cx="904875" cy="285749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НАЗАД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152400</xdr:rowOff>
    </xdr:from>
    <xdr:to>
      <xdr:col>1</xdr:col>
      <xdr:colOff>1724025</xdr:colOff>
      <xdr:row>1</xdr:row>
      <xdr:rowOff>571500</xdr:rowOff>
    </xdr:to>
    <xdr:sp macro="" textlink="">
      <xdr:nvSpPr>
        <xdr:cNvPr id="5" name="Скругленный прямоугольник 4">
          <a:hlinkClick xmlns:r="http://schemas.openxmlformats.org/officeDocument/2006/relationships" r:id="rId1"/>
        </xdr:cNvPr>
        <xdr:cNvSpPr/>
      </xdr:nvSpPr>
      <xdr:spPr>
        <a:xfrm>
          <a:off x="523875" y="152400"/>
          <a:ext cx="1200150" cy="4191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НАЗАД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57150</xdr:rowOff>
    </xdr:from>
    <xdr:to>
      <xdr:col>1</xdr:col>
      <xdr:colOff>1809750</xdr:colOff>
      <xdr:row>1</xdr:row>
      <xdr:rowOff>476250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609600" y="57150"/>
          <a:ext cx="1200150" cy="4191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НАЗАД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47625</xdr:rowOff>
    </xdr:from>
    <xdr:to>
      <xdr:col>1</xdr:col>
      <xdr:colOff>1714500</xdr:colOff>
      <xdr:row>0</xdr:row>
      <xdr:rowOff>466725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514350" y="47625"/>
          <a:ext cx="1200150" cy="4191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НАЗАД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0</xdr:row>
      <xdr:rowOff>57150</xdr:rowOff>
    </xdr:from>
    <xdr:to>
      <xdr:col>1</xdr:col>
      <xdr:colOff>1847850</xdr:colOff>
      <xdr:row>0</xdr:row>
      <xdr:rowOff>476250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647700" y="57150"/>
          <a:ext cx="1200150" cy="4191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НАЗАД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0</xdr:row>
      <xdr:rowOff>57150</xdr:rowOff>
    </xdr:from>
    <xdr:to>
      <xdr:col>1</xdr:col>
      <xdr:colOff>1847850</xdr:colOff>
      <xdr:row>0</xdr:row>
      <xdr:rowOff>476250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647700" y="57150"/>
          <a:ext cx="1200150" cy="4191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НАЗАД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0</xdr:row>
      <xdr:rowOff>57150</xdr:rowOff>
    </xdr:from>
    <xdr:to>
      <xdr:col>1</xdr:col>
      <xdr:colOff>1847850</xdr:colOff>
      <xdr:row>0</xdr:row>
      <xdr:rowOff>476250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647700" y="57150"/>
          <a:ext cx="1200150" cy="4191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НАЗАД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0</xdr:row>
      <xdr:rowOff>57150</xdr:rowOff>
    </xdr:from>
    <xdr:to>
      <xdr:col>1</xdr:col>
      <xdr:colOff>1847850</xdr:colOff>
      <xdr:row>0</xdr:row>
      <xdr:rowOff>476250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647700" y="57150"/>
          <a:ext cx="1200150" cy="4191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НАЗАД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0</xdr:row>
      <xdr:rowOff>57150</xdr:rowOff>
    </xdr:from>
    <xdr:to>
      <xdr:col>1</xdr:col>
      <xdr:colOff>1847850</xdr:colOff>
      <xdr:row>0</xdr:row>
      <xdr:rowOff>476250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647700" y="57150"/>
          <a:ext cx="1200150" cy="41910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НАЗАД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omments" Target="../comments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5.xml"/><Relationship Id="rId117" Type="http://schemas.openxmlformats.org/officeDocument/2006/relationships/ctrlProp" Target="../ctrlProps/ctrlProp246.xml"/><Relationship Id="rId21" Type="http://schemas.openxmlformats.org/officeDocument/2006/relationships/ctrlProp" Target="../ctrlProps/ctrlProp150.xml"/><Relationship Id="rId42" Type="http://schemas.openxmlformats.org/officeDocument/2006/relationships/ctrlProp" Target="../ctrlProps/ctrlProp171.xml"/><Relationship Id="rId47" Type="http://schemas.openxmlformats.org/officeDocument/2006/relationships/ctrlProp" Target="../ctrlProps/ctrlProp176.xml"/><Relationship Id="rId63" Type="http://schemas.openxmlformats.org/officeDocument/2006/relationships/ctrlProp" Target="../ctrlProps/ctrlProp192.xml"/><Relationship Id="rId68" Type="http://schemas.openxmlformats.org/officeDocument/2006/relationships/ctrlProp" Target="../ctrlProps/ctrlProp197.xml"/><Relationship Id="rId84" Type="http://schemas.openxmlformats.org/officeDocument/2006/relationships/ctrlProp" Target="../ctrlProps/ctrlProp213.xml"/><Relationship Id="rId89" Type="http://schemas.openxmlformats.org/officeDocument/2006/relationships/ctrlProp" Target="../ctrlProps/ctrlProp218.xml"/><Relationship Id="rId112" Type="http://schemas.openxmlformats.org/officeDocument/2006/relationships/ctrlProp" Target="../ctrlProps/ctrlProp241.xml"/><Relationship Id="rId133" Type="http://schemas.openxmlformats.org/officeDocument/2006/relationships/ctrlProp" Target="../ctrlProps/ctrlProp262.xml"/><Relationship Id="rId16" Type="http://schemas.openxmlformats.org/officeDocument/2006/relationships/ctrlProp" Target="../ctrlProps/ctrlProp145.xml"/><Relationship Id="rId107" Type="http://schemas.openxmlformats.org/officeDocument/2006/relationships/ctrlProp" Target="../ctrlProps/ctrlProp236.xml"/><Relationship Id="rId11" Type="http://schemas.openxmlformats.org/officeDocument/2006/relationships/ctrlProp" Target="../ctrlProps/ctrlProp140.xml"/><Relationship Id="rId32" Type="http://schemas.openxmlformats.org/officeDocument/2006/relationships/ctrlProp" Target="../ctrlProps/ctrlProp161.xml"/><Relationship Id="rId37" Type="http://schemas.openxmlformats.org/officeDocument/2006/relationships/ctrlProp" Target="../ctrlProps/ctrlProp166.xml"/><Relationship Id="rId53" Type="http://schemas.openxmlformats.org/officeDocument/2006/relationships/ctrlProp" Target="../ctrlProps/ctrlProp182.xml"/><Relationship Id="rId58" Type="http://schemas.openxmlformats.org/officeDocument/2006/relationships/ctrlProp" Target="../ctrlProps/ctrlProp187.xml"/><Relationship Id="rId74" Type="http://schemas.openxmlformats.org/officeDocument/2006/relationships/ctrlProp" Target="../ctrlProps/ctrlProp203.xml"/><Relationship Id="rId79" Type="http://schemas.openxmlformats.org/officeDocument/2006/relationships/ctrlProp" Target="../ctrlProps/ctrlProp208.xml"/><Relationship Id="rId102" Type="http://schemas.openxmlformats.org/officeDocument/2006/relationships/ctrlProp" Target="../ctrlProps/ctrlProp231.xml"/><Relationship Id="rId123" Type="http://schemas.openxmlformats.org/officeDocument/2006/relationships/ctrlProp" Target="../ctrlProps/ctrlProp252.xml"/><Relationship Id="rId128" Type="http://schemas.openxmlformats.org/officeDocument/2006/relationships/ctrlProp" Target="../ctrlProps/ctrlProp257.xml"/><Relationship Id="rId5" Type="http://schemas.openxmlformats.org/officeDocument/2006/relationships/ctrlProp" Target="../ctrlProps/ctrlProp134.xml"/><Relationship Id="rId90" Type="http://schemas.openxmlformats.org/officeDocument/2006/relationships/ctrlProp" Target="../ctrlProps/ctrlProp219.xml"/><Relationship Id="rId95" Type="http://schemas.openxmlformats.org/officeDocument/2006/relationships/ctrlProp" Target="../ctrlProps/ctrlProp224.xml"/><Relationship Id="rId14" Type="http://schemas.openxmlformats.org/officeDocument/2006/relationships/ctrlProp" Target="../ctrlProps/ctrlProp143.xml"/><Relationship Id="rId22" Type="http://schemas.openxmlformats.org/officeDocument/2006/relationships/ctrlProp" Target="../ctrlProps/ctrlProp151.xml"/><Relationship Id="rId27" Type="http://schemas.openxmlformats.org/officeDocument/2006/relationships/ctrlProp" Target="../ctrlProps/ctrlProp156.xml"/><Relationship Id="rId30" Type="http://schemas.openxmlformats.org/officeDocument/2006/relationships/ctrlProp" Target="../ctrlProps/ctrlProp159.xml"/><Relationship Id="rId35" Type="http://schemas.openxmlformats.org/officeDocument/2006/relationships/ctrlProp" Target="../ctrlProps/ctrlProp164.xml"/><Relationship Id="rId43" Type="http://schemas.openxmlformats.org/officeDocument/2006/relationships/ctrlProp" Target="../ctrlProps/ctrlProp172.xml"/><Relationship Id="rId48" Type="http://schemas.openxmlformats.org/officeDocument/2006/relationships/ctrlProp" Target="../ctrlProps/ctrlProp177.xml"/><Relationship Id="rId56" Type="http://schemas.openxmlformats.org/officeDocument/2006/relationships/ctrlProp" Target="../ctrlProps/ctrlProp185.xml"/><Relationship Id="rId64" Type="http://schemas.openxmlformats.org/officeDocument/2006/relationships/ctrlProp" Target="../ctrlProps/ctrlProp193.xml"/><Relationship Id="rId69" Type="http://schemas.openxmlformats.org/officeDocument/2006/relationships/ctrlProp" Target="../ctrlProps/ctrlProp198.xml"/><Relationship Id="rId77" Type="http://schemas.openxmlformats.org/officeDocument/2006/relationships/ctrlProp" Target="../ctrlProps/ctrlProp206.xml"/><Relationship Id="rId100" Type="http://schemas.openxmlformats.org/officeDocument/2006/relationships/ctrlProp" Target="../ctrlProps/ctrlProp229.xml"/><Relationship Id="rId105" Type="http://schemas.openxmlformats.org/officeDocument/2006/relationships/ctrlProp" Target="../ctrlProps/ctrlProp234.xml"/><Relationship Id="rId113" Type="http://schemas.openxmlformats.org/officeDocument/2006/relationships/ctrlProp" Target="../ctrlProps/ctrlProp242.xml"/><Relationship Id="rId118" Type="http://schemas.openxmlformats.org/officeDocument/2006/relationships/ctrlProp" Target="../ctrlProps/ctrlProp247.xml"/><Relationship Id="rId126" Type="http://schemas.openxmlformats.org/officeDocument/2006/relationships/ctrlProp" Target="../ctrlProps/ctrlProp255.xml"/><Relationship Id="rId134" Type="http://schemas.openxmlformats.org/officeDocument/2006/relationships/ctrlProp" Target="../ctrlProps/ctrlProp263.xml"/><Relationship Id="rId8" Type="http://schemas.openxmlformats.org/officeDocument/2006/relationships/ctrlProp" Target="../ctrlProps/ctrlProp137.xml"/><Relationship Id="rId51" Type="http://schemas.openxmlformats.org/officeDocument/2006/relationships/ctrlProp" Target="../ctrlProps/ctrlProp180.xml"/><Relationship Id="rId72" Type="http://schemas.openxmlformats.org/officeDocument/2006/relationships/ctrlProp" Target="../ctrlProps/ctrlProp201.xml"/><Relationship Id="rId80" Type="http://schemas.openxmlformats.org/officeDocument/2006/relationships/ctrlProp" Target="../ctrlProps/ctrlProp209.xml"/><Relationship Id="rId85" Type="http://schemas.openxmlformats.org/officeDocument/2006/relationships/ctrlProp" Target="../ctrlProps/ctrlProp214.xml"/><Relationship Id="rId93" Type="http://schemas.openxmlformats.org/officeDocument/2006/relationships/ctrlProp" Target="../ctrlProps/ctrlProp222.xml"/><Relationship Id="rId98" Type="http://schemas.openxmlformats.org/officeDocument/2006/relationships/ctrlProp" Target="../ctrlProps/ctrlProp227.xml"/><Relationship Id="rId121" Type="http://schemas.openxmlformats.org/officeDocument/2006/relationships/ctrlProp" Target="../ctrlProps/ctrlProp25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1.xml"/><Relationship Id="rId17" Type="http://schemas.openxmlformats.org/officeDocument/2006/relationships/ctrlProp" Target="../ctrlProps/ctrlProp146.xml"/><Relationship Id="rId25" Type="http://schemas.openxmlformats.org/officeDocument/2006/relationships/ctrlProp" Target="../ctrlProps/ctrlProp154.xml"/><Relationship Id="rId33" Type="http://schemas.openxmlformats.org/officeDocument/2006/relationships/ctrlProp" Target="../ctrlProps/ctrlProp162.xml"/><Relationship Id="rId38" Type="http://schemas.openxmlformats.org/officeDocument/2006/relationships/ctrlProp" Target="../ctrlProps/ctrlProp167.xml"/><Relationship Id="rId46" Type="http://schemas.openxmlformats.org/officeDocument/2006/relationships/ctrlProp" Target="../ctrlProps/ctrlProp175.xml"/><Relationship Id="rId59" Type="http://schemas.openxmlformats.org/officeDocument/2006/relationships/ctrlProp" Target="../ctrlProps/ctrlProp188.xml"/><Relationship Id="rId67" Type="http://schemas.openxmlformats.org/officeDocument/2006/relationships/ctrlProp" Target="../ctrlProps/ctrlProp196.xml"/><Relationship Id="rId103" Type="http://schemas.openxmlformats.org/officeDocument/2006/relationships/ctrlProp" Target="../ctrlProps/ctrlProp232.xml"/><Relationship Id="rId108" Type="http://schemas.openxmlformats.org/officeDocument/2006/relationships/ctrlProp" Target="../ctrlProps/ctrlProp237.xml"/><Relationship Id="rId116" Type="http://schemas.openxmlformats.org/officeDocument/2006/relationships/ctrlProp" Target="../ctrlProps/ctrlProp245.xml"/><Relationship Id="rId124" Type="http://schemas.openxmlformats.org/officeDocument/2006/relationships/ctrlProp" Target="../ctrlProps/ctrlProp253.xml"/><Relationship Id="rId129" Type="http://schemas.openxmlformats.org/officeDocument/2006/relationships/ctrlProp" Target="../ctrlProps/ctrlProp258.xml"/><Relationship Id="rId20" Type="http://schemas.openxmlformats.org/officeDocument/2006/relationships/ctrlProp" Target="../ctrlProps/ctrlProp149.xml"/><Relationship Id="rId41" Type="http://schemas.openxmlformats.org/officeDocument/2006/relationships/ctrlProp" Target="../ctrlProps/ctrlProp170.xml"/><Relationship Id="rId54" Type="http://schemas.openxmlformats.org/officeDocument/2006/relationships/ctrlProp" Target="../ctrlProps/ctrlProp183.xml"/><Relationship Id="rId62" Type="http://schemas.openxmlformats.org/officeDocument/2006/relationships/ctrlProp" Target="../ctrlProps/ctrlProp191.xml"/><Relationship Id="rId70" Type="http://schemas.openxmlformats.org/officeDocument/2006/relationships/ctrlProp" Target="../ctrlProps/ctrlProp199.xml"/><Relationship Id="rId75" Type="http://schemas.openxmlformats.org/officeDocument/2006/relationships/ctrlProp" Target="../ctrlProps/ctrlProp204.xml"/><Relationship Id="rId83" Type="http://schemas.openxmlformats.org/officeDocument/2006/relationships/ctrlProp" Target="../ctrlProps/ctrlProp212.xml"/><Relationship Id="rId88" Type="http://schemas.openxmlformats.org/officeDocument/2006/relationships/ctrlProp" Target="../ctrlProps/ctrlProp217.xml"/><Relationship Id="rId91" Type="http://schemas.openxmlformats.org/officeDocument/2006/relationships/ctrlProp" Target="../ctrlProps/ctrlProp220.xml"/><Relationship Id="rId96" Type="http://schemas.openxmlformats.org/officeDocument/2006/relationships/ctrlProp" Target="../ctrlProps/ctrlProp225.xml"/><Relationship Id="rId111" Type="http://schemas.openxmlformats.org/officeDocument/2006/relationships/ctrlProp" Target="../ctrlProps/ctrlProp240.xml"/><Relationship Id="rId132" Type="http://schemas.openxmlformats.org/officeDocument/2006/relationships/ctrlProp" Target="../ctrlProps/ctrlProp26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5.xml"/><Relationship Id="rId15" Type="http://schemas.openxmlformats.org/officeDocument/2006/relationships/ctrlProp" Target="../ctrlProps/ctrlProp144.xml"/><Relationship Id="rId23" Type="http://schemas.openxmlformats.org/officeDocument/2006/relationships/ctrlProp" Target="../ctrlProps/ctrlProp152.xml"/><Relationship Id="rId28" Type="http://schemas.openxmlformats.org/officeDocument/2006/relationships/ctrlProp" Target="../ctrlProps/ctrlProp157.xml"/><Relationship Id="rId36" Type="http://schemas.openxmlformats.org/officeDocument/2006/relationships/ctrlProp" Target="../ctrlProps/ctrlProp165.xml"/><Relationship Id="rId49" Type="http://schemas.openxmlformats.org/officeDocument/2006/relationships/ctrlProp" Target="../ctrlProps/ctrlProp178.xml"/><Relationship Id="rId57" Type="http://schemas.openxmlformats.org/officeDocument/2006/relationships/ctrlProp" Target="../ctrlProps/ctrlProp186.xml"/><Relationship Id="rId106" Type="http://schemas.openxmlformats.org/officeDocument/2006/relationships/ctrlProp" Target="../ctrlProps/ctrlProp235.xml"/><Relationship Id="rId114" Type="http://schemas.openxmlformats.org/officeDocument/2006/relationships/ctrlProp" Target="../ctrlProps/ctrlProp243.xml"/><Relationship Id="rId119" Type="http://schemas.openxmlformats.org/officeDocument/2006/relationships/ctrlProp" Target="../ctrlProps/ctrlProp248.xml"/><Relationship Id="rId127" Type="http://schemas.openxmlformats.org/officeDocument/2006/relationships/ctrlProp" Target="../ctrlProps/ctrlProp256.xml"/><Relationship Id="rId10" Type="http://schemas.openxmlformats.org/officeDocument/2006/relationships/ctrlProp" Target="../ctrlProps/ctrlProp139.xml"/><Relationship Id="rId31" Type="http://schemas.openxmlformats.org/officeDocument/2006/relationships/ctrlProp" Target="../ctrlProps/ctrlProp160.xml"/><Relationship Id="rId44" Type="http://schemas.openxmlformats.org/officeDocument/2006/relationships/ctrlProp" Target="../ctrlProps/ctrlProp173.xml"/><Relationship Id="rId52" Type="http://schemas.openxmlformats.org/officeDocument/2006/relationships/ctrlProp" Target="../ctrlProps/ctrlProp181.xml"/><Relationship Id="rId60" Type="http://schemas.openxmlformats.org/officeDocument/2006/relationships/ctrlProp" Target="../ctrlProps/ctrlProp189.xml"/><Relationship Id="rId65" Type="http://schemas.openxmlformats.org/officeDocument/2006/relationships/ctrlProp" Target="../ctrlProps/ctrlProp194.xml"/><Relationship Id="rId73" Type="http://schemas.openxmlformats.org/officeDocument/2006/relationships/ctrlProp" Target="../ctrlProps/ctrlProp202.xml"/><Relationship Id="rId78" Type="http://schemas.openxmlformats.org/officeDocument/2006/relationships/ctrlProp" Target="../ctrlProps/ctrlProp207.xml"/><Relationship Id="rId81" Type="http://schemas.openxmlformats.org/officeDocument/2006/relationships/ctrlProp" Target="../ctrlProps/ctrlProp210.xml"/><Relationship Id="rId86" Type="http://schemas.openxmlformats.org/officeDocument/2006/relationships/ctrlProp" Target="../ctrlProps/ctrlProp215.xml"/><Relationship Id="rId94" Type="http://schemas.openxmlformats.org/officeDocument/2006/relationships/ctrlProp" Target="../ctrlProps/ctrlProp223.xml"/><Relationship Id="rId99" Type="http://schemas.openxmlformats.org/officeDocument/2006/relationships/ctrlProp" Target="../ctrlProps/ctrlProp228.xml"/><Relationship Id="rId101" Type="http://schemas.openxmlformats.org/officeDocument/2006/relationships/ctrlProp" Target="../ctrlProps/ctrlProp230.xml"/><Relationship Id="rId122" Type="http://schemas.openxmlformats.org/officeDocument/2006/relationships/ctrlProp" Target="../ctrlProps/ctrlProp251.xml"/><Relationship Id="rId130" Type="http://schemas.openxmlformats.org/officeDocument/2006/relationships/ctrlProp" Target="../ctrlProps/ctrlProp259.xml"/><Relationship Id="rId135" Type="http://schemas.openxmlformats.org/officeDocument/2006/relationships/ctrlProp" Target="../ctrlProps/ctrlProp264.xml"/><Relationship Id="rId4" Type="http://schemas.openxmlformats.org/officeDocument/2006/relationships/ctrlProp" Target="../ctrlProps/ctrlProp133.xml"/><Relationship Id="rId9" Type="http://schemas.openxmlformats.org/officeDocument/2006/relationships/ctrlProp" Target="../ctrlProps/ctrlProp138.xml"/><Relationship Id="rId13" Type="http://schemas.openxmlformats.org/officeDocument/2006/relationships/ctrlProp" Target="../ctrlProps/ctrlProp142.xml"/><Relationship Id="rId18" Type="http://schemas.openxmlformats.org/officeDocument/2006/relationships/ctrlProp" Target="../ctrlProps/ctrlProp147.xml"/><Relationship Id="rId39" Type="http://schemas.openxmlformats.org/officeDocument/2006/relationships/ctrlProp" Target="../ctrlProps/ctrlProp168.xml"/><Relationship Id="rId109" Type="http://schemas.openxmlformats.org/officeDocument/2006/relationships/ctrlProp" Target="../ctrlProps/ctrlProp238.xml"/><Relationship Id="rId34" Type="http://schemas.openxmlformats.org/officeDocument/2006/relationships/ctrlProp" Target="../ctrlProps/ctrlProp163.xml"/><Relationship Id="rId50" Type="http://schemas.openxmlformats.org/officeDocument/2006/relationships/ctrlProp" Target="../ctrlProps/ctrlProp179.xml"/><Relationship Id="rId55" Type="http://schemas.openxmlformats.org/officeDocument/2006/relationships/ctrlProp" Target="../ctrlProps/ctrlProp184.xml"/><Relationship Id="rId76" Type="http://schemas.openxmlformats.org/officeDocument/2006/relationships/ctrlProp" Target="../ctrlProps/ctrlProp205.xml"/><Relationship Id="rId97" Type="http://schemas.openxmlformats.org/officeDocument/2006/relationships/ctrlProp" Target="../ctrlProps/ctrlProp226.xml"/><Relationship Id="rId104" Type="http://schemas.openxmlformats.org/officeDocument/2006/relationships/ctrlProp" Target="../ctrlProps/ctrlProp233.xml"/><Relationship Id="rId120" Type="http://schemas.openxmlformats.org/officeDocument/2006/relationships/ctrlProp" Target="../ctrlProps/ctrlProp249.xml"/><Relationship Id="rId125" Type="http://schemas.openxmlformats.org/officeDocument/2006/relationships/ctrlProp" Target="../ctrlProps/ctrlProp254.xml"/><Relationship Id="rId7" Type="http://schemas.openxmlformats.org/officeDocument/2006/relationships/ctrlProp" Target="../ctrlProps/ctrlProp136.xml"/><Relationship Id="rId71" Type="http://schemas.openxmlformats.org/officeDocument/2006/relationships/ctrlProp" Target="../ctrlProps/ctrlProp200.xml"/><Relationship Id="rId92" Type="http://schemas.openxmlformats.org/officeDocument/2006/relationships/ctrlProp" Target="../ctrlProps/ctrlProp22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58.xml"/><Relationship Id="rId24" Type="http://schemas.openxmlformats.org/officeDocument/2006/relationships/ctrlProp" Target="../ctrlProps/ctrlProp153.xml"/><Relationship Id="rId40" Type="http://schemas.openxmlformats.org/officeDocument/2006/relationships/ctrlProp" Target="../ctrlProps/ctrlProp169.xml"/><Relationship Id="rId45" Type="http://schemas.openxmlformats.org/officeDocument/2006/relationships/ctrlProp" Target="../ctrlProps/ctrlProp174.xml"/><Relationship Id="rId66" Type="http://schemas.openxmlformats.org/officeDocument/2006/relationships/ctrlProp" Target="../ctrlProps/ctrlProp195.xml"/><Relationship Id="rId87" Type="http://schemas.openxmlformats.org/officeDocument/2006/relationships/ctrlProp" Target="../ctrlProps/ctrlProp216.xml"/><Relationship Id="rId110" Type="http://schemas.openxmlformats.org/officeDocument/2006/relationships/ctrlProp" Target="../ctrlProps/ctrlProp239.xml"/><Relationship Id="rId115" Type="http://schemas.openxmlformats.org/officeDocument/2006/relationships/ctrlProp" Target="../ctrlProps/ctrlProp244.xml"/><Relationship Id="rId131" Type="http://schemas.openxmlformats.org/officeDocument/2006/relationships/ctrlProp" Target="../ctrlProps/ctrlProp260.xml"/><Relationship Id="rId136" Type="http://schemas.openxmlformats.org/officeDocument/2006/relationships/comments" Target="../comments2.xml"/><Relationship Id="rId61" Type="http://schemas.openxmlformats.org/officeDocument/2006/relationships/ctrlProp" Target="../ctrlProps/ctrlProp190.xml"/><Relationship Id="rId82" Type="http://schemas.openxmlformats.org/officeDocument/2006/relationships/ctrlProp" Target="../ctrlProps/ctrlProp211.xml"/><Relationship Id="rId19" Type="http://schemas.openxmlformats.org/officeDocument/2006/relationships/ctrlProp" Target="../ctrlProps/ctrlProp148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87.xml"/><Relationship Id="rId117" Type="http://schemas.openxmlformats.org/officeDocument/2006/relationships/ctrlProp" Target="../ctrlProps/ctrlProp378.xml"/><Relationship Id="rId21" Type="http://schemas.openxmlformats.org/officeDocument/2006/relationships/ctrlProp" Target="../ctrlProps/ctrlProp282.xml"/><Relationship Id="rId42" Type="http://schemas.openxmlformats.org/officeDocument/2006/relationships/ctrlProp" Target="../ctrlProps/ctrlProp303.xml"/><Relationship Id="rId47" Type="http://schemas.openxmlformats.org/officeDocument/2006/relationships/ctrlProp" Target="../ctrlProps/ctrlProp308.xml"/><Relationship Id="rId63" Type="http://schemas.openxmlformats.org/officeDocument/2006/relationships/ctrlProp" Target="../ctrlProps/ctrlProp324.xml"/><Relationship Id="rId68" Type="http://schemas.openxmlformats.org/officeDocument/2006/relationships/ctrlProp" Target="../ctrlProps/ctrlProp329.xml"/><Relationship Id="rId84" Type="http://schemas.openxmlformats.org/officeDocument/2006/relationships/ctrlProp" Target="../ctrlProps/ctrlProp345.xml"/><Relationship Id="rId89" Type="http://schemas.openxmlformats.org/officeDocument/2006/relationships/ctrlProp" Target="../ctrlProps/ctrlProp350.xml"/><Relationship Id="rId112" Type="http://schemas.openxmlformats.org/officeDocument/2006/relationships/ctrlProp" Target="../ctrlProps/ctrlProp373.xml"/><Relationship Id="rId133" Type="http://schemas.openxmlformats.org/officeDocument/2006/relationships/ctrlProp" Target="../ctrlProps/ctrlProp394.xml"/><Relationship Id="rId16" Type="http://schemas.openxmlformats.org/officeDocument/2006/relationships/ctrlProp" Target="../ctrlProps/ctrlProp277.xml"/><Relationship Id="rId107" Type="http://schemas.openxmlformats.org/officeDocument/2006/relationships/ctrlProp" Target="../ctrlProps/ctrlProp368.xml"/><Relationship Id="rId11" Type="http://schemas.openxmlformats.org/officeDocument/2006/relationships/ctrlProp" Target="../ctrlProps/ctrlProp272.xml"/><Relationship Id="rId32" Type="http://schemas.openxmlformats.org/officeDocument/2006/relationships/ctrlProp" Target="../ctrlProps/ctrlProp293.xml"/><Relationship Id="rId37" Type="http://schemas.openxmlformats.org/officeDocument/2006/relationships/ctrlProp" Target="../ctrlProps/ctrlProp298.xml"/><Relationship Id="rId53" Type="http://schemas.openxmlformats.org/officeDocument/2006/relationships/ctrlProp" Target="../ctrlProps/ctrlProp314.xml"/><Relationship Id="rId58" Type="http://schemas.openxmlformats.org/officeDocument/2006/relationships/ctrlProp" Target="../ctrlProps/ctrlProp319.xml"/><Relationship Id="rId74" Type="http://schemas.openxmlformats.org/officeDocument/2006/relationships/ctrlProp" Target="../ctrlProps/ctrlProp335.xml"/><Relationship Id="rId79" Type="http://schemas.openxmlformats.org/officeDocument/2006/relationships/ctrlProp" Target="../ctrlProps/ctrlProp340.xml"/><Relationship Id="rId102" Type="http://schemas.openxmlformats.org/officeDocument/2006/relationships/ctrlProp" Target="../ctrlProps/ctrlProp363.xml"/><Relationship Id="rId123" Type="http://schemas.openxmlformats.org/officeDocument/2006/relationships/ctrlProp" Target="../ctrlProps/ctrlProp384.xml"/><Relationship Id="rId128" Type="http://schemas.openxmlformats.org/officeDocument/2006/relationships/ctrlProp" Target="../ctrlProps/ctrlProp389.xml"/><Relationship Id="rId5" Type="http://schemas.openxmlformats.org/officeDocument/2006/relationships/ctrlProp" Target="../ctrlProps/ctrlProp266.xml"/><Relationship Id="rId90" Type="http://schemas.openxmlformats.org/officeDocument/2006/relationships/ctrlProp" Target="../ctrlProps/ctrlProp351.xml"/><Relationship Id="rId95" Type="http://schemas.openxmlformats.org/officeDocument/2006/relationships/ctrlProp" Target="../ctrlProps/ctrlProp356.xml"/><Relationship Id="rId14" Type="http://schemas.openxmlformats.org/officeDocument/2006/relationships/ctrlProp" Target="../ctrlProps/ctrlProp275.xml"/><Relationship Id="rId22" Type="http://schemas.openxmlformats.org/officeDocument/2006/relationships/ctrlProp" Target="../ctrlProps/ctrlProp283.xml"/><Relationship Id="rId27" Type="http://schemas.openxmlformats.org/officeDocument/2006/relationships/ctrlProp" Target="../ctrlProps/ctrlProp288.xml"/><Relationship Id="rId30" Type="http://schemas.openxmlformats.org/officeDocument/2006/relationships/ctrlProp" Target="../ctrlProps/ctrlProp291.xml"/><Relationship Id="rId35" Type="http://schemas.openxmlformats.org/officeDocument/2006/relationships/ctrlProp" Target="../ctrlProps/ctrlProp296.xml"/><Relationship Id="rId43" Type="http://schemas.openxmlformats.org/officeDocument/2006/relationships/ctrlProp" Target="../ctrlProps/ctrlProp304.xml"/><Relationship Id="rId48" Type="http://schemas.openxmlformats.org/officeDocument/2006/relationships/ctrlProp" Target="../ctrlProps/ctrlProp309.xml"/><Relationship Id="rId56" Type="http://schemas.openxmlformats.org/officeDocument/2006/relationships/ctrlProp" Target="../ctrlProps/ctrlProp317.xml"/><Relationship Id="rId64" Type="http://schemas.openxmlformats.org/officeDocument/2006/relationships/ctrlProp" Target="../ctrlProps/ctrlProp325.xml"/><Relationship Id="rId69" Type="http://schemas.openxmlformats.org/officeDocument/2006/relationships/ctrlProp" Target="../ctrlProps/ctrlProp330.xml"/><Relationship Id="rId77" Type="http://schemas.openxmlformats.org/officeDocument/2006/relationships/ctrlProp" Target="../ctrlProps/ctrlProp338.xml"/><Relationship Id="rId100" Type="http://schemas.openxmlformats.org/officeDocument/2006/relationships/ctrlProp" Target="../ctrlProps/ctrlProp361.xml"/><Relationship Id="rId105" Type="http://schemas.openxmlformats.org/officeDocument/2006/relationships/ctrlProp" Target="../ctrlProps/ctrlProp366.xml"/><Relationship Id="rId113" Type="http://schemas.openxmlformats.org/officeDocument/2006/relationships/ctrlProp" Target="../ctrlProps/ctrlProp374.xml"/><Relationship Id="rId118" Type="http://schemas.openxmlformats.org/officeDocument/2006/relationships/ctrlProp" Target="../ctrlProps/ctrlProp379.xml"/><Relationship Id="rId126" Type="http://schemas.openxmlformats.org/officeDocument/2006/relationships/ctrlProp" Target="../ctrlProps/ctrlProp387.xml"/><Relationship Id="rId134" Type="http://schemas.openxmlformats.org/officeDocument/2006/relationships/ctrlProp" Target="../ctrlProps/ctrlProp395.xml"/><Relationship Id="rId8" Type="http://schemas.openxmlformats.org/officeDocument/2006/relationships/ctrlProp" Target="../ctrlProps/ctrlProp269.xml"/><Relationship Id="rId51" Type="http://schemas.openxmlformats.org/officeDocument/2006/relationships/ctrlProp" Target="../ctrlProps/ctrlProp312.xml"/><Relationship Id="rId72" Type="http://schemas.openxmlformats.org/officeDocument/2006/relationships/ctrlProp" Target="../ctrlProps/ctrlProp333.xml"/><Relationship Id="rId80" Type="http://schemas.openxmlformats.org/officeDocument/2006/relationships/ctrlProp" Target="../ctrlProps/ctrlProp341.xml"/><Relationship Id="rId85" Type="http://schemas.openxmlformats.org/officeDocument/2006/relationships/ctrlProp" Target="../ctrlProps/ctrlProp346.xml"/><Relationship Id="rId93" Type="http://schemas.openxmlformats.org/officeDocument/2006/relationships/ctrlProp" Target="../ctrlProps/ctrlProp354.xml"/><Relationship Id="rId98" Type="http://schemas.openxmlformats.org/officeDocument/2006/relationships/ctrlProp" Target="../ctrlProps/ctrlProp359.xml"/><Relationship Id="rId121" Type="http://schemas.openxmlformats.org/officeDocument/2006/relationships/ctrlProp" Target="../ctrlProps/ctrlProp382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73.xml"/><Relationship Id="rId17" Type="http://schemas.openxmlformats.org/officeDocument/2006/relationships/ctrlProp" Target="../ctrlProps/ctrlProp278.xml"/><Relationship Id="rId25" Type="http://schemas.openxmlformats.org/officeDocument/2006/relationships/ctrlProp" Target="../ctrlProps/ctrlProp286.xml"/><Relationship Id="rId33" Type="http://schemas.openxmlformats.org/officeDocument/2006/relationships/ctrlProp" Target="../ctrlProps/ctrlProp294.xml"/><Relationship Id="rId38" Type="http://schemas.openxmlformats.org/officeDocument/2006/relationships/ctrlProp" Target="../ctrlProps/ctrlProp299.xml"/><Relationship Id="rId46" Type="http://schemas.openxmlformats.org/officeDocument/2006/relationships/ctrlProp" Target="../ctrlProps/ctrlProp307.xml"/><Relationship Id="rId59" Type="http://schemas.openxmlformats.org/officeDocument/2006/relationships/ctrlProp" Target="../ctrlProps/ctrlProp320.xml"/><Relationship Id="rId67" Type="http://schemas.openxmlformats.org/officeDocument/2006/relationships/ctrlProp" Target="../ctrlProps/ctrlProp328.xml"/><Relationship Id="rId103" Type="http://schemas.openxmlformats.org/officeDocument/2006/relationships/ctrlProp" Target="../ctrlProps/ctrlProp364.xml"/><Relationship Id="rId108" Type="http://schemas.openxmlformats.org/officeDocument/2006/relationships/ctrlProp" Target="../ctrlProps/ctrlProp369.xml"/><Relationship Id="rId116" Type="http://schemas.openxmlformats.org/officeDocument/2006/relationships/ctrlProp" Target="../ctrlProps/ctrlProp377.xml"/><Relationship Id="rId124" Type="http://schemas.openxmlformats.org/officeDocument/2006/relationships/ctrlProp" Target="../ctrlProps/ctrlProp385.xml"/><Relationship Id="rId129" Type="http://schemas.openxmlformats.org/officeDocument/2006/relationships/ctrlProp" Target="../ctrlProps/ctrlProp390.xml"/><Relationship Id="rId20" Type="http://schemas.openxmlformats.org/officeDocument/2006/relationships/ctrlProp" Target="../ctrlProps/ctrlProp281.xml"/><Relationship Id="rId41" Type="http://schemas.openxmlformats.org/officeDocument/2006/relationships/ctrlProp" Target="../ctrlProps/ctrlProp302.xml"/><Relationship Id="rId54" Type="http://schemas.openxmlformats.org/officeDocument/2006/relationships/ctrlProp" Target="../ctrlProps/ctrlProp315.xml"/><Relationship Id="rId62" Type="http://schemas.openxmlformats.org/officeDocument/2006/relationships/ctrlProp" Target="../ctrlProps/ctrlProp323.xml"/><Relationship Id="rId70" Type="http://schemas.openxmlformats.org/officeDocument/2006/relationships/ctrlProp" Target="../ctrlProps/ctrlProp331.xml"/><Relationship Id="rId75" Type="http://schemas.openxmlformats.org/officeDocument/2006/relationships/ctrlProp" Target="../ctrlProps/ctrlProp336.xml"/><Relationship Id="rId83" Type="http://schemas.openxmlformats.org/officeDocument/2006/relationships/ctrlProp" Target="../ctrlProps/ctrlProp344.xml"/><Relationship Id="rId88" Type="http://schemas.openxmlformats.org/officeDocument/2006/relationships/ctrlProp" Target="../ctrlProps/ctrlProp349.xml"/><Relationship Id="rId91" Type="http://schemas.openxmlformats.org/officeDocument/2006/relationships/ctrlProp" Target="../ctrlProps/ctrlProp352.xml"/><Relationship Id="rId96" Type="http://schemas.openxmlformats.org/officeDocument/2006/relationships/ctrlProp" Target="../ctrlProps/ctrlProp357.xml"/><Relationship Id="rId111" Type="http://schemas.openxmlformats.org/officeDocument/2006/relationships/ctrlProp" Target="../ctrlProps/ctrlProp372.xml"/><Relationship Id="rId132" Type="http://schemas.openxmlformats.org/officeDocument/2006/relationships/ctrlProp" Target="../ctrlProps/ctrlProp39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67.xml"/><Relationship Id="rId15" Type="http://schemas.openxmlformats.org/officeDocument/2006/relationships/ctrlProp" Target="../ctrlProps/ctrlProp276.xml"/><Relationship Id="rId23" Type="http://schemas.openxmlformats.org/officeDocument/2006/relationships/ctrlProp" Target="../ctrlProps/ctrlProp284.xml"/><Relationship Id="rId28" Type="http://schemas.openxmlformats.org/officeDocument/2006/relationships/ctrlProp" Target="../ctrlProps/ctrlProp289.xml"/><Relationship Id="rId36" Type="http://schemas.openxmlformats.org/officeDocument/2006/relationships/ctrlProp" Target="../ctrlProps/ctrlProp297.xml"/><Relationship Id="rId49" Type="http://schemas.openxmlformats.org/officeDocument/2006/relationships/ctrlProp" Target="../ctrlProps/ctrlProp310.xml"/><Relationship Id="rId57" Type="http://schemas.openxmlformats.org/officeDocument/2006/relationships/ctrlProp" Target="../ctrlProps/ctrlProp318.xml"/><Relationship Id="rId106" Type="http://schemas.openxmlformats.org/officeDocument/2006/relationships/ctrlProp" Target="../ctrlProps/ctrlProp367.xml"/><Relationship Id="rId114" Type="http://schemas.openxmlformats.org/officeDocument/2006/relationships/ctrlProp" Target="../ctrlProps/ctrlProp375.xml"/><Relationship Id="rId119" Type="http://schemas.openxmlformats.org/officeDocument/2006/relationships/ctrlProp" Target="../ctrlProps/ctrlProp380.xml"/><Relationship Id="rId127" Type="http://schemas.openxmlformats.org/officeDocument/2006/relationships/ctrlProp" Target="../ctrlProps/ctrlProp388.xml"/><Relationship Id="rId10" Type="http://schemas.openxmlformats.org/officeDocument/2006/relationships/ctrlProp" Target="../ctrlProps/ctrlProp271.xml"/><Relationship Id="rId31" Type="http://schemas.openxmlformats.org/officeDocument/2006/relationships/ctrlProp" Target="../ctrlProps/ctrlProp292.xml"/><Relationship Id="rId44" Type="http://schemas.openxmlformats.org/officeDocument/2006/relationships/ctrlProp" Target="../ctrlProps/ctrlProp305.xml"/><Relationship Id="rId52" Type="http://schemas.openxmlformats.org/officeDocument/2006/relationships/ctrlProp" Target="../ctrlProps/ctrlProp313.xml"/><Relationship Id="rId60" Type="http://schemas.openxmlformats.org/officeDocument/2006/relationships/ctrlProp" Target="../ctrlProps/ctrlProp321.xml"/><Relationship Id="rId65" Type="http://schemas.openxmlformats.org/officeDocument/2006/relationships/ctrlProp" Target="../ctrlProps/ctrlProp326.xml"/><Relationship Id="rId73" Type="http://schemas.openxmlformats.org/officeDocument/2006/relationships/ctrlProp" Target="../ctrlProps/ctrlProp334.xml"/><Relationship Id="rId78" Type="http://schemas.openxmlformats.org/officeDocument/2006/relationships/ctrlProp" Target="../ctrlProps/ctrlProp339.xml"/><Relationship Id="rId81" Type="http://schemas.openxmlformats.org/officeDocument/2006/relationships/ctrlProp" Target="../ctrlProps/ctrlProp342.xml"/><Relationship Id="rId86" Type="http://schemas.openxmlformats.org/officeDocument/2006/relationships/ctrlProp" Target="../ctrlProps/ctrlProp347.xml"/><Relationship Id="rId94" Type="http://schemas.openxmlformats.org/officeDocument/2006/relationships/ctrlProp" Target="../ctrlProps/ctrlProp355.xml"/><Relationship Id="rId99" Type="http://schemas.openxmlformats.org/officeDocument/2006/relationships/ctrlProp" Target="../ctrlProps/ctrlProp360.xml"/><Relationship Id="rId101" Type="http://schemas.openxmlformats.org/officeDocument/2006/relationships/ctrlProp" Target="../ctrlProps/ctrlProp362.xml"/><Relationship Id="rId122" Type="http://schemas.openxmlformats.org/officeDocument/2006/relationships/ctrlProp" Target="../ctrlProps/ctrlProp383.xml"/><Relationship Id="rId130" Type="http://schemas.openxmlformats.org/officeDocument/2006/relationships/ctrlProp" Target="../ctrlProps/ctrlProp391.xml"/><Relationship Id="rId135" Type="http://schemas.openxmlformats.org/officeDocument/2006/relationships/ctrlProp" Target="../ctrlProps/ctrlProp396.xml"/><Relationship Id="rId4" Type="http://schemas.openxmlformats.org/officeDocument/2006/relationships/ctrlProp" Target="../ctrlProps/ctrlProp265.xml"/><Relationship Id="rId9" Type="http://schemas.openxmlformats.org/officeDocument/2006/relationships/ctrlProp" Target="../ctrlProps/ctrlProp270.xml"/><Relationship Id="rId13" Type="http://schemas.openxmlformats.org/officeDocument/2006/relationships/ctrlProp" Target="../ctrlProps/ctrlProp274.xml"/><Relationship Id="rId18" Type="http://schemas.openxmlformats.org/officeDocument/2006/relationships/ctrlProp" Target="../ctrlProps/ctrlProp279.xml"/><Relationship Id="rId39" Type="http://schemas.openxmlformats.org/officeDocument/2006/relationships/ctrlProp" Target="../ctrlProps/ctrlProp300.xml"/><Relationship Id="rId109" Type="http://schemas.openxmlformats.org/officeDocument/2006/relationships/ctrlProp" Target="../ctrlProps/ctrlProp370.xml"/><Relationship Id="rId34" Type="http://schemas.openxmlformats.org/officeDocument/2006/relationships/ctrlProp" Target="../ctrlProps/ctrlProp295.xml"/><Relationship Id="rId50" Type="http://schemas.openxmlformats.org/officeDocument/2006/relationships/ctrlProp" Target="../ctrlProps/ctrlProp311.xml"/><Relationship Id="rId55" Type="http://schemas.openxmlformats.org/officeDocument/2006/relationships/ctrlProp" Target="../ctrlProps/ctrlProp316.xml"/><Relationship Id="rId76" Type="http://schemas.openxmlformats.org/officeDocument/2006/relationships/ctrlProp" Target="../ctrlProps/ctrlProp337.xml"/><Relationship Id="rId97" Type="http://schemas.openxmlformats.org/officeDocument/2006/relationships/ctrlProp" Target="../ctrlProps/ctrlProp358.xml"/><Relationship Id="rId104" Type="http://schemas.openxmlformats.org/officeDocument/2006/relationships/ctrlProp" Target="../ctrlProps/ctrlProp365.xml"/><Relationship Id="rId120" Type="http://schemas.openxmlformats.org/officeDocument/2006/relationships/ctrlProp" Target="../ctrlProps/ctrlProp381.xml"/><Relationship Id="rId125" Type="http://schemas.openxmlformats.org/officeDocument/2006/relationships/ctrlProp" Target="../ctrlProps/ctrlProp386.xml"/><Relationship Id="rId7" Type="http://schemas.openxmlformats.org/officeDocument/2006/relationships/ctrlProp" Target="../ctrlProps/ctrlProp268.xml"/><Relationship Id="rId71" Type="http://schemas.openxmlformats.org/officeDocument/2006/relationships/ctrlProp" Target="../ctrlProps/ctrlProp332.xml"/><Relationship Id="rId92" Type="http://schemas.openxmlformats.org/officeDocument/2006/relationships/ctrlProp" Target="../ctrlProps/ctrlProp353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90.xml"/><Relationship Id="rId24" Type="http://schemas.openxmlformats.org/officeDocument/2006/relationships/ctrlProp" Target="../ctrlProps/ctrlProp285.xml"/><Relationship Id="rId40" Type="http://schemas.openxmlformats.org/officeDocument/2006/relationships/ctrlProp" Target="../ctrlProps/ctrlProp301.xml"/><Relationship Id="rId45" Type="http://schemas.openxmlformats.org/officeDocument/2006/relationships/ctrlProp" Target="../ctrlProps/ctrlProp306.xml"/><Relationship Id="rId66" Type="http://schemas.openxmlformats.org/officeDocument/2006/relationships/ctrlProp" Target="../ctrlProps/ctrlProp327.xml"/><Relationship Id="rId87" Type="http://schemas.openxmlformats.org/officeDocument/2006/relationships/ctrlProp" Target="../ctrlProps/ctrlProp348.xml"/><Relationship Id="rId110" Type="http://schemas.openxmlformats.org/officeDocument/2006/relationships/ctrlProp" Target="../ctrlProps/ctrlProp371.xml"/><Relationship Id="rId115" Type="http://schemas.openxmlformats.org/officeDocument/2006/relationships/ctrlProp" Target="../ctrlProps/ctrlProp376.xml"/><Relationship Id="rId131" Type="http://schemas.openxmlformats.org/officeDocument/2006/relationships/ctrlProp" Target="../ctrlProps/ctrlProp392.xml"/><Relationship Id="rId136" Type="http://schemas.openxmlformats.org/officeDocument/2006/relationships/comments" Target="../comments3.xml"/><Relationship Id="rId61" Type="http://schemas.openxmlformats.org/officeDocument/2006/relationships/ctrlProp" Target="../ctrlProps/ctrlProp322.xml"/><Relationship Id="rId82" Type="http://schemas.openxmlformats.org/officeDocument/2006/relationships/ctrlProp" Target="../ctrlProps/ctrlProp343.xml"/><Relationship Id="rId19" Type="http://schemas.openxmlformats.org/officeDocument/2006/relationships/ctrlProp" Target="../ctrlProps/ctrlProp280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19.xml"/><Relationship Id="rId117" Type="http://schemas.openxmlformats.org/officeDocument/2006/relationships/ctrlProp" Target="../ctrlProps/ctrlProp510.xml"/><Relationship Id="rId21" Type="http://schemas.openxmlformats.org/officeDocument/2006/relationships/ctrlProp" Target="../ctrlProps/ctrlProp414.xml"/><Relationship Id="rId42" Type="http://schemas.openxmlformats.org/officeDocument/2006/relationships/ctrlProp" Target="../ctrlProps/ctrlProp435.xml"/><Relationship Id="rId47" Type="http://schemas.openxmlformats.org/officeDocument/2006/relationships/ctrlProp" Target="../ctrlProps/ctrlProp440.xml"/><Relationship Id="rId63" Type="http://schemas.openxmlformats.org/officeDocument/2006/relationships/ctrlProp" Target="../ctrlProps/ctrlProp456.xml"/><Relationship Id="rId68" Type="http://schemas.openxmlformats.org/officeDocument/2006/relationships/ctrlProp" Target="../ctrlProps/ctrlProp461.xml"/><Relationship Id="rId84" Type="http://schemas.openxmlformats.org/officeDocument/2006/relationships/ctrlProp" Target="../ctrlProps/ctrlProp477.xml"/><Relationship Id="rId89" Type="http://schemas.openxmlformats.org/officeDocument/2006/relationships/ctrlProp" Target="../ctrlProps/ctrlProp482.xml"/><Relationship Id="rId112" Type="http://schemas.openxmlformats.org/officeDocument/2006/relationships/ctrlProp" Target="../ctrlProps/ctrlProp505.xml"/><Relationship Id="rId133" Type="http://schemas.openxmlformats.org/officeDocument/2006/relationships/ctrlProp" Target="../ctrlProps/ctrlProp526.xml"/><Relationship Id="rId16" Type="http://schemas.openxmlformats.org/officeDocument/2006/relationships/ctrlProp" Target="../ctrlProps/ctrlProp409.xml"/><Relationship Id="rId107" Type="http://schemas.openxmlformats.org/officeDocument/2006/relationships/ctrlProp" Target="../ctrlProps/ctrlProp500.xml"/><Relationship Id="rId11" Type="http://schemas.openxmlformats.org/officeDocument/2006/relationships/ctrlProp" Target="../ctrlProps/ctrlProp404.xml"/><Relationship Id="rId32" Type="http://schemas.openxmlformats.org/officeDocument/2006/relationships/ctrlProp" Target="../ctrlProps/ctrlProp425.xml"/><Relationship Id="rId37" Type="http://schemas.openxmlformats.org/officeDocument/2006/relationships/ctrlProp" Target="../ctrlProps/ctrlProp430.xml"/><Relationship Id="rId53" Type="http://schemas.openxmlformats.org/officeDocument/2006/relationships/ctrlProp" Target="../ctrlProps/ctrlProp446.xml"/><Relationship Id="rId58" Type="http://schemas.openxmlformats.org/officeDocument/2006/relationships/ctrlProp" Target="../ctrlProps/ctrlProp451.xml"/><Relationship Id="rId74" Type="http://schemas.openxmlformats.org/officeDocument/2006/relationships/ctrlProp" Target="../ctrlProps/ctrlProp467.xml"/><Relationship Id="rId79" Type="http://schemas.openxmlformats.org/officeDocument/2006/relationships/ctrlProp" Target="../ctrlProps/ctrlProp472.xml"/><Relationship Id="rId102" Type="http://schemas.openxmlformats.org/officeDocument/2006/relationships/ctrlProp" Target="../ctrlProps/ctrlProp495.xml"/><Relationship Id="rId123" Type="http://schemas.openxmlformats.org/officeDocument/2006/relationships/ctrlProp" Target="../ctrlProps/ctrlProp516.xml"/><Relationship Id="rId128" Type="http://schemas.openxmlformats.org/officeDocument/2006/relationships/ctrlProp" Target="../ctrlProps/ctrlProp521.xml"/><Relationship Id="rId5" Type="http://schemas.openxmlformats.org/officeDocument/2006/relationships/ctrlProp" Target="../ctrlProps/ctrlProp398.xml"/><Relationship Id="rId90" Type="http://schemas.openxmlformats.org/officeDocument/2006/relationships/ctrlProp" Target="../ctrlProps/ctrlProp483.xml"/><Relationship Id="rId95" Type="http://schemas.openxmlformats.org/officeDocument/2006/relationships/ctrlProp" Target="../ctrlProps/ctrlProp488.xml"/><Relationship Id="rId14" Type="http://schemas.openxmlformats.org/officeDocument/2006/relationships/ctrlProp" Target="../ctrlProps/ctrlProp407.xml"/><Relationship Id="rId22" Type="http://schemas.openxmlformats.org/officeDocument/2006/relationships/ctrlProp" Target="../ctrlProps/ctrlProp415.xml"/><Relationship Id="rId27" Type="http://schemas.openxmlformats.org/officeDocument/2006/relationships/ctrlProp" Target="../ctrlProps/ctrlProp420.xml"/><Relationship Id="rId30" Type="http://schemas.openxmlformats.org/officeDocument/2006/relationships/ctrlProp" Target="../ctrlProps/ctrlProp423.xml"/><Relationship Id="rId35" Type="http://schemas.openxmlformats.org/officeDocument/2006/relationships/ctrlProp" Target="../ctrlProps/ctrlProp428.xml"/><Relationship Id="rId43" Type="http://schemas.openxmlformats.org/officeDocument/2006/relationships/ctrlProp" Target="../ctrlProps/ctrlProp436.xml"/><Relationship Id="rId48" Type="http://schemas.openxmlformats.org/officeDocument/2006/relationships/ctrlProp" Target="../ctrlProps/ctrlProp441.xml"/><Relationship Id="rId56" Type="http://schemas.openxmlformats.org/officeDocument/2006/relationships/ctrlProp" Target="../ctrlProps/ctrlProp449.xml"/><Relationship Id="rId64" Type="http://schemas.openxmlformats.org/officeDocument/2006/relationships/ctrlProp" Target="../ctrlProps/ctrlProp457.xml"/><Relationship Id="rId69" Type="http://schemas.openxmlformats.org/officeDocument/2006/relationships/ctrlProp" Target="../ctrlProps/ctrlProp462.xml"/><Relationship Id="rId77" Type="http://schemas.openxmlformats.org/officeDocument/2006/relationships/ctrlProp" Target="../ctrlProps/ctrlProp470.xml"/><Relationship Id="rId100" Type="http://schemas.openxmlformats.org/officeDocument/2006/relationships/ctrlProp" Target="../ctrlProps/ctrlProp493.xml"/><Relationship Id="rId105" Type="http://schemas.openxmlformats.org/officeDocument/2006/relationships/ctrlProp" Target="../ctrlProps/ctrlProp498.xml"/><Relationship Id="rId113" Type="http://schemas.openxmlformats.org/officeDocument/2006/relationships/ctrlProp" Target="../ctrlProps/ctrlProp506.xml"/><Relationship Id="rId118" Type="http://schemas.openxmlformats.org/officeDocument/2006/relationships/ctrlProp" Target="../ctrlProps/ctrlProp511.xml"/><Relationship Id="rId126" Type="http://schemas.openxmlformats.org/officeDocument/2006/relationships/ctrlProp" Target="../ctrlProps/ctrlProp519.xml"/><Relationship Id="rId134" Type="http://schemas.openxmlformats.org/officeDocument/2006/relationships/ctrlProp" Target="../ctrlProps/ctrlProp527.xml"/><Relationship Id="rId8" Type="http://schemas.openxmlformats.org/officeDocument/2006/relationships/ctrlProp" Target="../ctrlProps/ctrlProp401.xml"/><Relationship Id="rId51" Type="http://schemas.openxmlformats.org/officeDocument/2006/relationships/ctrlProp" Target="../ctrlProps/ctrlProp444.xml"/><Relationship Id="rId72" Type="http://schemas.openxmlformats.org/officeDocument/2006/relationships/ctrlProp" Target="../ctrlProps/ctrlProp465.xml"/><Relationship Id="rId80" Type="http://schemas.openxmlformats.org/officeDocument/2006/relationships/ctrlProp" Target="../ctrlProps/ctrlProp473.xml"/><Relationship Id="rId85" Type="http://schemas.openxmlformats.org/officeDocument/2006/relationships/ctrlProp" Target="../ctrlProps/ctrlProp478.xml"/><Relationship Id="rId93" Type="http://schemas.openxmlformats.org/officeDocument/2006/relationships/ctrlProp" Target="../ctrlProps/ctrlProp486.xml"/><Relationship Id="rId98" Type="http://schemas.openxmlformats.org/officeDocument/2006/relationships/ctrlProp" Target="../ctrlProps/ctrlProp491.xml"/><Relationship Id="rId121" Type="http://schemas.openxmlformats.org/officeDocument/2006/relationships/ctrlProp" Target="../ctrlProps/ctrlProp514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405.xml"/><Relationship Id="rId17" Type="http://schemas.openxmlformats.org/officeDocument/2006/relationships/ctrlProp" Target="../ctrlProps/ctrlProp410.xml"/><Relationship Id="rId25" Type="http://schemas.openxmlformats.org/officeDocument/2006/relationships/ctrlProp" Target="../ctrlProps/ctrlProp418.xml"/><Relationship Id="rId33" Type="http://schemas.openxmlformats.org/officeDocument/2006/relationships/ctrlProp" Target="../ctrlProps/ctrlProp426.xml"/><Relationship Id="rId38" Type="http://schemas.openxmlformats.org/officeDocument/2006/relationships/ctrlProp" Target="../ctrlProps/ctrlProp431.xml"/><Relationship Id="rId46" Type="http://schemas.openxmlformats.org/officeDocument/2006/relationships/ctrlProp" Target="../ctrlProps/ctrlProp439.xml"/><Relationship Id="rId59" Type="http://schemas.openxmlformats.org/officeDocument/2006/relationships/ctrlProp" Target="../ctrlProps/ctrlProp452.xml"/><Relationship Id="rId67" Type="http://schemas.openxmlformats.org/officeDocument/2006/relationships/ctrlProp" Target="../ctrlProps/ctrlProp460.xml"/><Relationship Id="rId103" Type="http://schemas.openxmlformats.org/officeDocument/2006/relationships/ctrlProp" Target="../ctrlProps/ctrlProp496.xml"/><Relationship Id="rId108" Type="http://schemas.openxmlformats.org/officeDocument/2006/relationships/ctrlProp" Target="../ctrlProps/ctrlProp501.xml"/><Relationship Id="rId116" Type="http://schemas.openxmlformats.org/officeDocument/2006/relationships/ctrlProp" Target="../ctrlProps/ctrlProp509.xml"/><Relationship Id="rId124" Type="http://schemas.openxmlformats.org/officeDocument/2006/relationships/ctrlProp" Target="../ctrlProps/ctrlProp517.xml"/><Relationship Id="rId129" Type="http://schemas.openxmlformats.org/officeDocument/2006/relationships/ctrlProp" Target="../ctrlProps/ctrlProp522.xml"/><Relationship Id="rId20" Type="http://schemas.openxmlformats.org/officeDocument/2006/relationships/ctrlProp" Target="../ctrlProps/ctrlProp413.xml"/><Relationship Id="rId41" Type="http://schemas.openxmlformats.org/officeDocument/2006/relationships/ctrlProp" Target="../ctrlProps/ctrlProp434.xml"/><Relationship Id="rId54" Type="http://schemas.openxmlformats.org/officeDocument/2006/relationships/ctrlProp" Target="../ctrlProps/ctrlProp447.xml"/><Relationship Id="rId62" Type="http://schemas.openxmlformats.org/officeDocument/2006/relationships/ctrlProp" Target="../ctrlProps/ctrlProp455.xml"/><Relationship Id="rId70" Type="http://schemas.openxmlformats.org/officeDocument/2006/relationships/ctrlProp" Target="../ctrlProps/ctrlProp463.xml"/><Relationship Id="rId75" Type="http://schemas.openxmlformats.org/officeDocument/2006/relationships/ctrlProp" Target="../ctrlProps/ctrlProp468.xml"/><Relationship Id="rId83" Type="http://schemas.openxmlformats.org/officeDocument/2006/relationships/ctrlProp" Target="../ctrlProps/ctrlProp476.xml"/><Relationship Id="rId88" Type="http://schemas.openxmlformats.org/officeDocument/2006/relationships/ctrlProp" Target="../ctrlProps/ctrlProp481.xml"/><Relationship Id="rId91" Type="http://schemas.openxmlformats.org/officeDocument/2006/relationships/ctrlProp" Target="../ctrlProps/ctrlProp484.xml"/><Relationship Id="rId96" Type="http://schemas.openxmlformats.org/officeDocument/2006/relationships/ctrlProp" Target="../ctrlProps/ctrlProp489.xml"/><Relationship Id="rId111" Type="http://schemas.openxmlformats.org/officeDocument/2006/relationships/ctrlProp" Target="../ctrlProps/ctrlProp504.xml"/><Relationship Id="rId132" Type="http://schemas.openxmlformats.org/officeDocument/2006/relationships/ctrlProp" Target="../ctrlProps/ctrlProp52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99.xml"/><Relationship Id="rId15" Type="http://schemas.openxmlformats.org/officeDocument/2006/relationships/ctrlProp" Target="../ctrlProps/ctrlProp408.xml"/><Relationship Id="rId23" Type="http://schemas.openxmlformats.org/officeDocument/2006/relationships/ctrlProp" Target="../ctrlProps/ctrlProp416.xml"/><Relationship Id="rId28" Type="http://schemas.openxmlformats.org/officeDocument/2006/relationships/ctrlProp" Target="../ctrlProps/ctrlProp421.xml"/><Relationship Id="rId36" Type="http://schemas.openxmlformats.org/officeDocument/2006/relationships/ctrlProp" Target="../ctrlProps/ctrlProp429.xml"/><Relationship Id="rId49" Type="http://schemas.openxmlformats.org/officeDocument/2006/relationships/ctrlProp" Target="../ctrlProps/ctrlProp442.xml"/><Relationship Id="rId57" Type="http://schemas.openxmlformats.org/officeDocument/2006/relationships/ctrlProp" Target="../ctrlProps/ctrlProp450.xml"/><Relationship Id="rId106" Type="http://schemas.openxmlformats.org/officeDocument/2006/relationships/ctrlProp" Target="../ctrlProps/ctrlProp499.xml"/><Relationship Id="rId114" Type="http://schemas.openxmlformats.org/officeDocument/2006/relationships/ctrlProp" Target="../ctrlProps/ctrlProp507.xml"/><Relationship Id="rId119" Type="http://schemas.openxmlformats.org/officeDocument/2006/relationships/ctrlProp" Target="../ctrlProps/ctrlProp512.xml"/><Relationship Id="rId127" Type="http://schemas.openxmlformats.org/officeDocument/2006/relationships/ctrlProp" Target="../ctrlProps/ctrlProp520.xml"/><Relationship Id="rId10" Type="http://schemas.openxmlformats.org/officeDocument/2006/relationships/ctrlProp" Target="../ctrlProps/ctrlProp403.xml"/><Relationship Id="rId31" Type="http://schemas.openxmlformats.org/officeDocument/2006/relationships/ctrlProp" Target="../ctrlProps/ctrlProp424.xml"/><Relationship Id="rId44" Type="http://schemas.openxmlformats.org/officeDocument/2006/relationships/ctrlProp" Target="../ctrlProps/ctrlProp437.xml"/><Relationship Id="rId52" Type="http://schemas.openxmlformats.org/officeDocument/2006/relationships/ctrlProp" Target="../ctrlProps/ctrlProp445.xml"/><Relationship Id="rId60" Type="http://schemas.openxmlformats.org/officeDocument/2006/relationships/ctrlProp" Target="../ctrlProps/ctrlProp453.xml"/><Relationship Id="rId65" Type="http://schemas.openxmlformats.org/officeDocument/2006/relationships/ctrlProp" Target="../ctrlProps/ctrlProp458.xml"/><Relationship Id="rId73" Type="http://schemas.openxmlformats.org/officeDocument/2006/relationships/ctrlProp" Target="../ctrlProps/ctrlProp466.xml"/><Relationship Id="rId78" Type="http://schemas.openxmlformats.org/officeDocument/2006/relationships/ctrlProp" Target="../ctrlProps/ctrlProp471.xml"/><Relationship Id="rId81" Type="http://schemas.openxmlformats.org/officeDocument/2006/relationships/ctrlProp" Target="../ctrlProps/ctrlProp474.xml"/><Relationship Id="rId86" Type="http://schemas.openxmlformats.org/officeDocument/2006/relationships/ctrlProp" Target="../ctrlProps/ctrlProp479.xml"/><Relationship Id="rId94" Type="http://schemas.openxmlformats.org/officeDocument/2006/relationships/ctrlProp" Target="../ctrlProps/ctrlProp487.xml"/><Relationship Id="rId99" Type="http://schemas.openxmlformats.org/officeDocument/2006/relationships/ctrlProp" Target="../ctrlProps/ctrlProp492.xml"/><Relationship Id="rId101" Type="http://schemas.openxmlformats.org/officeDocument/2006/relationships/ctrlProp" Target="../ctrlProps/ctrlProp494.xml"/><Relationship Id="rId122" Type="http://schemas.openxmlformats.org/officeDocument/2006/relationships/ctrlProp" Target="../ctrlProps/ctrlProp515.xml"/><Relationship Id="rId130" Type="http://schemas.openxmlformats.org/officeDocument/2006/relationships/ctrlProp" Target="../ctrlProps/ctrlProp523.xml"/><Relationship Id="rId135" Type="http://schemas.openxmlformats.org/officeDocument/2006/relationships/ctrlProp" Target="../ctrlProps/ctrlProp528.xml"/><Relationship Id="rId4" Type="http://schemas.openxmlformats.org/officeDocument/2006/relationships/ctrlProp" Target="../ctrlProps/ctrlProp397.xml"/><Relationship Id="rId9" Type="http://schemas.openxmlformats.org/officeDocument/2006/relationships/ctrlProp" Target="../ctrlProps/ctrlProp402.xml"/><Relationship Id="rId13" Type="http://schemas.openxmlformats.org/officeDocument/2006/relationships/ctrlProp" Target="../ctrlProps/ctrlProp406.xml"/><Relationship Id="rId18" Type="http://schemas.openxmlformats.org/officeDocument/2006/relationships/ctrlProp" Target="../ctrlProps/ctrlProp411.xml"/><Relationship Id="rId39" Type="http://schemas.openxmlformats.org/officeDocument/2006/relationships/ctrlProp" Target="../ctrlProps/ctrlProp432.xml"/><Relationship Id="rId109" Type="http://schemas.openxmlformats.org/officeDocument/2006/relationships/ctrlProp" Target="../ctrlProps/ctrlProp502.xml"/><Relationship Id="rId34" Type="http://schemas.openxmlformats.org/officeDocument/2006/relationships/ctrlProp" Target="../ctrlProps/ctrlProp427.xml"/><Relationship Id="rId50" Type="http://schemas.openxmlformats.org/officeDocument/2006/relationships/ctrlProp" Target="../ctrlProps/ctrlProp443.xml"/><Relationship Id="rId55" Type="http://schemas.openxmlformats.org/officeDocument/2006/relationships/ctrlProp" Target="../ctrlProps/ctrlProp448.xml"/><Relationship Id="rId76" Type="http://schemas.openxmlformats.org/officeDocument/2006/relationships/ctrlProp" Target="../ctrlProps/ctrlProp469.xml"/><Relationship Id="rId97" Type="http://schemas.openxmlformats.org/officeDocument/2006/relationships/ctrlProp" Target="../ctrlProps/ctrlProp490.xml"/><Relationship Id="rId104" Type="http://schemas.openxmlformats.org/officeDocument/2006/relationships/ctrlProp" Target="../ctrlProps/ctrlProp497.xml"/><Relationship Id="rId120" Type="http://schemas.openxmlformats.org/officeDocument/2006/relationships/ctrlProp" Target="../ctrlProps/ctrlProp513.xml"/><Relationship Id="rId125" Type="http://schemas.openxmlformats.org/officeDocument/2006/relationships/ctrlProp" Target="../ctrlProps/ctrlProp518.xml"/><Relationship Id="rId7" Type="http://schemas.openxmlformats.org/officeDocument/2006/relationships/ctrlProp" Target="../ctrlProps/ctrlProp400.xml"/><Relationship Id="rId71" Type="http://schemas.openxmlformats.org/officeDocument/2006/relationships/ctrlProp" Target="../ctrlProps/ctrlProp464.xml"/><Relationship Id="rId92" Type="http://schemas.openxmlformats.org/officeDocument/2006/relationships/ctrlProp" Target="../ctrlProps/ctrlProp485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422.xml"/><Relationship Id="rId24" Type="http://schemas.openxmlformats.org/officeDocument/2006/relationships/ctrlProp" Target="../ctrlProps/ctrlProp417.xml"/><Relationship Id="rId40" Type="http://schemas.openxmlformats.org/officeDocument/2006/relationships/ctrlProp" Target="../ctrlProps/ctrlProp433.xml"/><Relationship Id="rId45" Type="http://schemas.openxmlformats.org/officeDocument/2006/relationships/ctrlProp" Target="../ctrlProps/ctrlProp438.xml"/><Relationship Id="rId66" Type="http://schemas.openxmlformats.org/officeDocument/2006/relationships/ctrlProp" Target="../ctrlProps/ctrlProp459.xml"/><Relationship Id="rId87" Type="http://schemas.openxmlformats.org/officeDocument/2006/relationships/ctrlProp" Target="../ctrlProps/ctrlProp480.xml"/><Relationship Id="rId110" Type="http://schemas.openxmlformats.org/officeDocument/2006/relationships/ctrlProp" Target="../ctrlProps/ctrlProp503.xml"/><Relationship Id="rId115" Type="http://schemas.openxmlformats.org/officeDocument/2006/relationships/ctrlProp" Target="../ctrlProps/ctrlProp508.xml"/><Relationship Id="rId131" Type="http://schemas.openxmlformats.org/officeDocument/2006/relationships/ctrlProp" Target="../ctrlProps/ctrlProp524.xml"/><Relationship Id="rId136" Type="http://schemas.openxmlformats.org/officeDocument/2006/relationships/comments" Target="../comments4.xml"/><Relationship Id="rId61" Type="http://schemas.openxmlformats.org/officeDocument/2006/relationships/ctrlProp" Target="../ctrlProps/ctrlProp454.xml"/><Relationship Id="rId82" Type="http://schemas.openxmlformats.org/officeDocument/2006/relationships/ctrlProp" Target="../ctrlProps/ctrlProp475.xml"/><Relationship Id="rId19" Type="http://schemas.openxmlformats.org/officeDocument/2006/relationships/ctrlProp" Target="../ctrlProps/ctrlProp412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51.xml"/><Relationship Id="rId117" Type="http://schemas.openxmlformats.org/officeDocument/2006/relationships/ctrlProp" Target="../ctrlProps/ctrlProp642.xml"/><Relationship Id="rId21" Type="http://schemas.openxmlformats.org/officeDocument/2006/relationships/ctrlProp" Target="../ctrlProps/ctrlProp546.xml"/><Relationship Id="rId42" Type="http://schemas.openxmlformats.org/officeDocument/2006/relationships/ctrlProp" Target="../ctrlProps/ctrlProp567.xml"/><Relationship Id="rId47" Type="http://schemas.openxmlformats.org/officeDocument/2006/relationships/ctrlProp" Target="../ctrlProps/ctrlProp572.xml"/><Relationship Id="rId63" Type="http://schemas.openxmlformats.org/officeDocument/2006/relationships/ctrlProp" Target="../ctrlProps/ctrlProp588.xml"/><Relationship Id="rId68" Type="http://schemas.openxmlformats.org/officeDocument/2006/relationships/ctrlProp" Target="../ctrlProps/ctrlProp593.xml"/><Relationship Id="rId84" Type="http://schemas.openxmlformats.org/officeDocument/2006/relationships/ctrlProp" Target="../ctrlProps/ctrlProp609.xml"/><Relationship Id="rId89" Type="http://schemas.openxmlformats.org/officeDocument/2006/relationships/ctrlProp" Target="../ctrlProps/ctrlProp614.xml"/><Relationship Id="rId112" Type="http://schemas.openxmlformats.org/officeDocument/2006/relationships/ctrlProp" Target="../ctrlProps/ctrlProp637.xml"/><Relationship Id="rId133" Type="http://schemas.openxmlformats.org/officeDocument/2006/relationships/ctrlProp" Target="../ctrlProps/ctrlProp658.xml"/><Relationship Id="rId16" Type="http://schemas.openxmlformats.org/officeDocument/2006/relationships/ctrlProp" Target="../ctrlProps/ctrlProp541.xml"/><Relationship Id="rId107" Type="http://schemas.openxmlformats.org/officeDocument/2006/relationships/ctrlProp" Target="../ctrlProps/ctrlProp632.xml"/><Relationship Id="rId11" Type="http://schemas.openxmlformats.org/officeDocument/2006/relationships/ctrlProp" Target="../ctrlProps/ctrlProp536.xml"/><Relationship Id="rId32" Type="http://schemas.openxmlformats.org/officeDocument/2006/relationships/ctrlProp" Target="../ctrlProps/ctrlProp557.xml"/><Relationship Id="rId37" Type="http://schemas.openxmlformats.org/officeDocument/2006/relationships/ctrlProp" Target="../ctrlProps/ctrlProp562.xml"/><Relationship Id="rId53" Type="http://schemas.openxmlformats.org/officeDocument/2006/relationships/ctrlProp" Target="../ctrlProps/ctrlProp578.xml"/><Relationship Id="rId58" Type="http://schemas.openxmlformats.org/officeDocument/2006/relationships/ctrlProp" Target="../ctrlProps/ctrlProp583.xml"/><Relationship Id="rId74" Type="http://schemas.openxmlformats.org/officeDocument/2006/relationships/ctrlProp" Target="../ctrlProps/ctrlProp599.xml"/><Relationship Id="rId79" Type="http://schemas.openxmlformats.org/officeDocument/2006/relationships/ctrlProp" Target="../ctrlProps/ctrlProp604.xml"/><Relationship Id="rId102" Type="http://schemas.openxmlformats.org/officeDocument/2006/relationships/ctrlProp" Target="../ctrlProps/ctrlProp627.xml"/><Relationship Id="rId123" Type="http://schemas.openxmlformats.org/officeDocument/2006/relationships/ctrlProp" Target="../ctrlProps/ctrlProp648.xml"/><Relationship Id="rId128" Type="http://schemas.openxmlformats.org/officeDocument/2006/relationships/ctrlProp" Target="../ctrlProps/ctrlProp653.xml"/><Relationship Id="rId5" Type="http://schemas.openxmlformats.org/officeDocument/2006/relationships/ctrlProp" Target="../ctrlProps/ctrlProp530.xml"/><Relationship Id="rId90" Type="http://schemas.openxmlformats.org/officeDocument/2006/relationships/ctrlProp" Target="../ctrlProps/ctrlProp615.xml"/><Relationship Id="rId95" Type="http://schemas.openxmlformats.org/officeDocument/2006/relationships/ctrlProp" Target="../ctrlProps/ctrlProp620.xml"/><Relationship Id="rId14" Type="http://schemas.openxmlformats.org/officeDocument/2006/relationships/ctrlProp" Target="../ctrlProps/ctrlProp539.xml"/><Relationship Id="rId22" Type="http://schemas.openxmlformats.org/officeDocument/2006/relationships/ctrlProp" Target="../ctrlProps/ctrlProp547.xml"/><Relationship Id="rId27" Type="http://schemas.openxmlformats.org/officeDocument/2006/relationships/ctrlProp" Target="../ctrlProps/ctrlProp552.xml"/><Relationship Id="rId30" Type="http://schemas.openxmlformats.org/officeDocument/2006/relationships/ctrlProp" Target="../ctrlProps/ctrlProp555.xml"/><Relationship Id="rId35" Type="http://schemas.openxmlformats.org/officeDocument/2006/relationships/ctrlProp" Target="../ctrlProps/ctrlProp560.xml"/><Relationship Id="rId43" Type="http://schemas.openxmlformats.org/officeDocument/2006/relationships/ctrlProp" Target="../ctrlProps/ctrlProp568.xml"/><Relationship Id="rId48" Type="http://schemas.openxmlformats.org/officeDocument/2006/relationships/ctrlProp" Target="../ctrlProps/ctrlProp573.xml"/><Relationship Id="rId56" Type="http://schemas.openxmlformats.org/officeDocument/2006/relationships/ctrlProp" Target="../ctrlProps/ctrlProp581.xml"/><Relationship Id="rId64" Type="http://schemas.openxmlformats.org/officeDocument/2006/relationships/ctrlProp" Target="../ctrlProps/ctrlProp589.xml"/><Relationship Id="rId69" Type="http://schemas.openxmlformats.org/officeDocument/2006/relationships/ctrlProp" Target="../ctrlProps/ctrlProp594.xml"/><Relationship Id="rId77" Type="http://schemas.openxmlformats.org/officeDocument/2006/relationships/ctrlProp" Target="../ctrlProps/ctrlProp602.xml"/><Relationship Id="rId100" Type="http://schemas.openxmlformats.org/officeDocument/2006/relationships/ctrlProp" Target="../ctrlProps/ctrlProp625.xml"/><Relationship Id="rId105" Type="http://schemas.openxmlformats.org/officeDocument/2006/relationships/ctrlProp" Target="../ctrlProps/ctrlProp630.xml"/><Relationship Id="rId113" Type="http://schemas.openxmlformats.org/officeDocument/2006/relationships/ctrlProp" Target="../ctrlProps/ctrlProp638.xml"/><Relationship Id="rId118" Type="http://schemas.openxmlformats.org/officeDocument/2006/relationships/ctrlProp" Target="../ctrlProps/ctrlProp643.xml"/><Relationship Id="rId126" Type="http://schemas.openxmlformats.org/officeDocument/2006/relationships/ctrlProp" Target="../ctrlProps/ctrlProp651.xml"/><Relationship Id="rId134" Type="http://schemas.openxmlformats.org/officeDocument/2006/relationships/ctrlProp" Target="../ctrlProps/ctrlProp659.xml"/><Relationship Id="rId8" Type="http://schemas.openxmlformats.org/officeDocument/2006/relationships/ctrlProp" Target="../ctrlProps/ctrlProp533.xml"/><Relationship Id="rId51" Type="http://schemas.openxmlformats.org/officeDocument/2006/relationships/ctrlProp" Target="../ctrlProps/ctrlProp576.xml"/><Relationship Id="rId72" Type="http://schemas.openxmlformats.org/officeDocument/2006/relationships/ctrlProp" Target="../ctrlProps/ctrlProp597.xml"/><Relationship Id="rId80" Type="http://schemas.openxmlformats.org/officeDocument/2006/relationships/ctrlProp" Target="../ctrlProps/ctrlProp605.xml"/><Relationship Id="rId85" Type="http://schemas.openxmlformats.org/officeDocument/2006/relationships/ctrlProp" Target="../ctrlProps/ctrlProp610.xml"/><Relationship Id="rId93" Type="http://schemas.openxmlformats.org/officeDocument/2006/relationships/ctrlProp" Target="../ctrlProps/ctrlProp618.xml"/><Relationship Id="rId98" Type="http://schemas.openxmlformats.org/officeDocument/2006/relationships/ctrlProp" Target="../ctrlProps/ctrlProp623.xml"/><Relationship Id="rId121" Type="http://schemas.openxmlformats.org/officeDocument/2006/relationships/ctrlProp" Target="../ctrlProps/ctrlProp646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537.xml"/><Relationship Id="rId17" Type="http://schemas.openxmlformats.org/officeDocument/2006/relationships/ctrlProp" Target="../ctrlProps/ctrlProp542.xml"/><Relationship Id="rId25" Type="http://schemas.openxmlformats.org/officeDocument/2006/relationships/ctrlProp" Target="../ctrlProps/ctrlProp550.xml"/><Relationship Id="rId33" Type="http://schemas.openxmlformats.org/officeDocument/2006/relationships/ctrlProp" Target="../ctrlProps/ctrlProp558.xml"/><Relationship Id="rId38" Type="http://schemas.openxmlformats.org/officeDocument/2006/relationships/ctrlProp" Target="../ctrlProps/ctrlProp563.xml"/><Relationship Id="rId46" Type="http://schemas.openxmlformats.org/officeDocument/2006/relationships/ctrlProp" Target="../ctrlProps/ctrlProp571.xml"/><Relationship Id="rId59" Type="http://schemas.openxmlformats.org/officeDocument/2006/relationships/ctrlProp" Target="../ctrlProps/ctrlProp584.xml"/><Relationship Id="rId67" Type="http://schemas.openxmlformats.org/officeDocument/2006/relationships/ctrlProp" Target="../ctrlProps/ctrlProp592.xml"/><Relationship Id="rId103" Type="http://schemas.openxmlformats.org/officeDocument/2006/relationships/ctrlProp" Target="../ctrlProps/ctrlProp628.xml"/><Relationship Id="rId108" Type="http://schemas.openxmlformats.org/officeDocument/2006/relationships/ctrlProp" Target="../ctrlProps/ctrlProp633.xml"/><Relationship Id="rId116" Type="http://schemas.openxmlformats.org/officeDocument/2006/relationships/ctrlProp" Target="../ctrlProps/ctrlProp641.xml"/><Relationship Id="rId124" Type="http://schemas.openxmlformats.org/officeDocument/2006/relationships/ctrlProp" Target="../ctrlProps/ctrlProp649.xml"/><Relationship Id="rId129" Type="http://schemas.openxmlformats.org/officeDocument/2006/relationships/ctrlProp" Target="../ctrlProps/ctrlProp654.xml"/><Relationship Id="rId20" Type="http://schemas.openxmlformats.org/officeDocument/2006/relationships/ctrlProp" Target="../ctrlProps/ctrlProp545.xml"/><Relationship Id="rId41" Type="http://schemas.openxmlformats.org/officeDocument/2006/relationships/ctrlProp" Target="../ctrlProps/ctrlProp566.xml"/><Relationship Id="rId54" Type="http://schemas.openxmlformats.org/officeDocument/2006/relationships/ctrlProp" Target="../ctrlProps/ctrlProp579.xml"/><Relationship Id="rId62" Type="http://schemas.openxmlformats.org/officeDocument/2006/relationships/ctrlProp" Target="../ctrlProps/ctrlProp587.xml"/><Relationship Id="rId70" Type="http://schemas.openxmlformats.org/officeDocument/2006/relationships/ctrlProp" Target="../ctrlProps/ctrlProp595.xml"/><Relationship Id="rId75" Type="http://schemas.openxmlformats.org/officeDocument/2006/relationships/ctrlProp" Target="../ctrlProps/ctrlProp600.xml"/><Relationship Id="rId83" Type="http://schemas.openxmlformats.org/officeDocument/2006/relationships/ctrlProp" Target="../ctrlProps/ctrlProp608.xml"/><Relationship Id="rId88" Type="http://schemas.openxmlformats.org/officeDocument/2006/relationships/ctrlProp" Target="../ctrlProps/ctrlProp613.xml"/><Relationship Id="rId91" Type="http://schemas.openxmlformats.org/officeDocument/2006/relationships/ctrlProp" Target="../ctrlProps/ctrlProp616.xml"/><Relationship Id="rId96" Type="http://schemas.openxmlformats.org/officeDocument/2006/relationships/ctrlProp" Target="../ctrlProps/ctrlProp621.xml"/><Relationship Id="rId111" Type="http://schemas.openxmlformats.org/officeDocument/2006/relationships/ctrlProp" Target="../ctrlProps/ctrlProp636.xml"/><Relationship Id="rId132" Type="http://schemas.openxmlformats.org/officeDocument/2006/relationships/ctrlProp" Target="../ctrlProps/ctrlProp65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31.xml"/><Relationship Id="rId15" Type="http://schemas.openxmlformats.org/officeDocument/2006/relationships/ctrlProp" Target="../ctrlProps/ctrlProp540.xml"/><Relationship Id="rId23" Type="http://schemas.openxmlformats.org/officeDocument/2006/relationships/ctrlProp" Target="../ctrlProps/ctrlProp548.xml"/><Relationship Id="rId28" Type="http://schemas.openxmlformats.org/officeDocument/2006/relationships/ctrlProp" Target="../ctrlProps/ctrlProp553.xml"/><Relationship Id="rId36" Type="http://schemas.openxmlformats.org/officeDocument/2006/relationships/ctrlProp" Target="../ctrlProps/ctrlProp561.xml"/><Relationship Id="rId49" Type="http://schemas.openxmlformats.org/officeDocument/2006/relationships/ctrlProp" Target="../ctrlProps/ctrlProp574.xml"/><Relationship Id="rId57" Type="http://schemas.openxmlformats.org/officeDocument/2006/relationships/ctrlProp" Target="../ctrlProps/ctrlProp582.xml"/><Relationship Id="rId106" Type="http://schemas.openxmlformats.org/officeDocument/2006/relationships/ctrlProp" Target="../ctrlProps/ctrlProp631.xml"/><Relationship Id="rId114" Type="http://schemas.openxmlformats.org/officeDocument/2006/relationships/ctrlProp" Target="../ctrlProps/ctrlProp639.xml"/><Relationship Id="rId119" Type="http://schemas.openxmlformats.org/officeDocument/2006/relationships/ctrlProp" Target="../ctrlProps/ctrlProp644.xml"/><Relationship Id="rId127" Type="http://schemas.openxmlformats.org/officeDocument/2006/relationships/ctrlProp" Target="../ctrlProps/ctrlProp652.xml"/><Relationship Id="rId10" Type="http://schemas.openxmlformats.org/officeDocument/2006/relationships/ctrlProp" Target="../ctrlProps/ctrlProp535.xml"/><Relationship Id="rId31" Type="http://schemas.openxmlformats.org/officeDocument/2006/relationships/ctrlProp" Target="../ctrlProps/ctrlProp556.xml"/><Relationship Id="rId44" Type="http://schemas.openxmlformats.org/officeDocument/2006/relationships/ctrlProp" Target="../ctrlProps/ctrlProp569.xml"/><Relationship Id="rId52" Type="http://schemas.openxmlformats.org/officeDocument/2006/relationships/ctrlProp" Target="../ctrlProps/ctrlProp577.xml"/><Relationship Id="rId60" Type="http://schemas.openxmlformats.org/officeDocument/2006/relationships/ctrlProp" Target="../ctrlProps/ctrlProp585.xml"/><Relationship Id="rId65" Type="http://schemas.openxmlformats.org/officeDocument/2006/relationships/ctrlProp" Target="../ctrlProps/ctrlProp590.xml"/><Relationship Id="rId73" Type="http://schemas.openxmlformats.org/officeDocument/2006/relationships/ctrlProp" Target="../ctrlProps/ctrlProp598.xml"/><Relationship Id="rId78" Type="http://schemas.openxmlformats.org/officeDocument/2006/relationships/ctrlProp" Target="../ctrlProps/ctrlProp603.xml"/><Relationship Id="rId81" Type="http://schemas.openxmlformats.org/officeDocument/2006/relationships/ctrlProp" Target="../ctrlProps/ctrlProp606.xml"/><Relationship Id="rId86" Type="http://schemas.openxmlformats.org/officeDocument/2006/relationships/ctrlProp" Target="../ctrlProps/ctrlProp611.xml"/><Relationship Id="rId94" Type="http://schemas.openxmlformats.org/officeDocument/2006/relationships/ctrlProp" Target="../ctrlProps/ctrlProp619.xml"/><Relationship Id="rId99" Type="http://schemas.openxmlformats.org/officeDocument/2006/relationships/ctrlProp" Target="../ctrlProps/ctrlProp624.xml"/><Relationship Id="rId101" Type="http://schemas.openxmlformats.org/officeDocument/2006/relationships/ctrlProp" Target="../ctrlProps/ctrlProp626.xml"/><Relationship Id="rId122" Type="http://schemas.openxmlformats.org/officeDocument/2006/relationships/ctrlProp" Target="../ctrlProps/ctrlProp647.xml"/><Relationship Id="rId130" Type="http://schemas.openxmlformats.org/officeDocument/2006/relationships/ctrlProp" Target="../ctrlProps/ctrlProp655.xml"/><Relationship Id="rId135" Type="http://schemas.openxmlformats.org/officeDocument/2006/relationships/ctrlProp" Target="../ctrlProps/ctrlProp660.xml"/><Relationship Id="rId4" Type="http://schemas.openxmlformats.org/officeDocument/2006/relationships/ctrlProp" Target="../ctrlProps/ctrlProp529.xml"/><Relationship Id="rId9" Type="http://schemas.openxmlformats.org/officeDocument/2006/relationships/ctrlProp" Target="../ctrlProps/ctrlProp534.xml"/><Relationship Id="rId13" Type="http://schemas.openxmlformats.org/officeDocument/2006/relationships/ctrlProp" Target="../ctrlProps/ctrlProp538.xml"/><Relationship Id="rId18" Type="http://schemas.openxmlformats.org/officeDocument/2006/relationships/ctrlProp" Target="../ctrlProps/ctrlProp543.xml"/><Relationship Id="rId39" Type="http://schemas.openxmlformats.org/officeDocument/2006/relationships/ctrlProp" Target="../ctrlProps/ctrlProp564.xml"/><Relationship Id="rId109" Type="http://schemas.openxmlformats.org/officeDocument/2006/relationships/ctrlProp" Target="../ctrlProps/ctrlProp634.xml"/><Relationship Id="rId34" Type="http://schemas.openxmlformats.org/officeDocument/2006/relationships/ctrlProp" Target="../ctrlProps/ctrlProp559.xml"/><Relationship Id="rId50" Type="http://schemas.openxmlformats.org/officeDocument/2006/relationships/ctrlProp" Target="../ctrlProps/ctrlProp575.xml"/><Relationship Id="rId55" Type="http://schemas.openxmlformats.org/officeDocument/2006/relationships/ctrlProp" Target="../ctrlProps/ctrlProp580.xml"/><Relationship Id="rId76" Type="http://schemas.openxmlformats.org/officeDocument/2006/relationships/ctrlProp" Target="../ctrlProps/ctrlProp601.xml"/><Relationship Id="rId97" Type="http://schemas.openxmlformats.org/officeDocument/2006/relationships/ctrlProp" Target="../ctrlProps/ctrlProp622.xml"/><Relationship Id="rId104" Type="http://schemas.openxmlformats.org/officeDocument/2006/relationships/ctrlProp" Target="../ctrlProps/ctrlProp629.xml"/><Relationship Id="rId120" Type="http://schemas.openxmlformats.org/officeDocument/2006/relationships/ctrlProp" Target="../ctrlProps/ctrlProp645.xml"/><Relationship Id="rId125" Type="http://schemas.openxmlformats.org/officeDocument/2006/relationships/ctrlProp" Target="../ctrlProps/ctrlProp650.xml"/><Relationship Id="rId7" Type="http://schemas.openxmlformats.org/officeDocument/2006/relationships/ctrlProp" Target="../ctrlProps/ctrlProp532.xml"/><Relationship Id="rId71" Type="http://schemas.openxmlformats.org/officeDocument/2006/relationships/ctrlProp" Target="../ctrlProps/ctrlProp596.xml"/><Relationship Id="rId92" Type="http://schemas.openxmlformats.org/officeDocument/2006/relationships/ctrlProp" Target="../ctrlProps/ctrlProp617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554.xml"/><Relationship Id="rId24" Type="http://schemas.openxmlformats.org/officeDocument/2006/relationships/ctrlProp" Target="../ctrlProps/ctrlProp549.xml"/><Relationship Id="rId40" Type="http://schemas.openxmlformats.org/officeDocument/2006/relationships/ctrlProp" Target="../ctrlProps/ctrlProp565.xml"/><Relationship Id="rId45" Type="http://schemas.openxmlformats.org/officeDocument/2006/relationships/ctrlProp" Target="../ctrlProps/ctrlProp570.xml"/><Relationship Id="rId66" Type="http://schemas.openxmlformats.org/officeDocument/2006/relationships/ctrlProp" Target="../ctrlProps/ctrlProp591.xml"/><Relationship Id="rId87" Type="http://schemas.openxmlformats.org/officeDocument/2006/relationships/ctrlProp" Target="../ctrlProps/ctrlProp612.xml"/><Relationship Id="rId110" Type="http://schemas.openxmlformats.org/officeDocument/2006/relationships/ctrlProp" Target="../ctrlProps/ctrlProp635.xml"/><Relationship Id="rId115" Type="http://schemas.openxmlformats.org/officeDocument/2006/relationships/ctrlProp" Target="../ctrlProps/ctrlProp640.xml"/><Relationship Id="rId131" Type="http://schemas.openxmlformats.org/officeDocument/2006/relationships/ctrlProp" Target="../ctrlProps/ctrlProp656.xml"/><Relationship Id="rId136" Type="http://schemas.openxmlformats.org/officeDocument/2006/relationships/comments" Target="../comments5.xml"/><Relationship Id="rId61" Type="http://schemas.openxmlformats.org/officeDocument/2006/relationships/ctrlProp" Target="../ctrlProps/ctrlProp586.xml"/><Relationship Id="rId82" Type="http://schemas.openxmlformats.org/officeDocument/2006/relationships/ctrlProp" Target="../ctrlProps/ctrlProp607.xml"/><Relationship Id="rId19" Type="http://schemas.openxmlformats.org/officeDocument/2006/relationships/ctrlProp" Target="../ctrlProps/ctrlProp544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83.xml"/><Relationship Id="rId117" Type="http://schemas.openxmlformats.org/officeDocument/2006/relationships/ctrlProp" Target="../ctrlProps/ctrlProp774.xml"/><Relationship Id="rId21" Type="http://schemas.openxmlformats.org/officeDocument/2006/relationships/ctrlProp" Target="../ctrlProps/ctrlProp678.xml"/><Relationship Id="rId42" Type="http://schemas.openxmlformats.org/officeDocument/2006/relationships/ctrlProp" Target="../ctrlProps/ctrlProp699.xml"/><Relationship Id="rId47" Type="http://schemas.openxmlformats.org/officeDocument/2006/relationships/ctrlProp" Target="../ctrlProps/ctrlProp704.xml"/><Relationship Id="rId63" Type="http://schemas.openxmlformats.org/officeDocument/2006/relationships/ctrlProp" Target="../ctrlProps/ctrlProp720.xml"/><Relationship Id="rId68" Type="http://schemas.openxmlformats.org/officeDocument/2006/relationships/ctrlProp" Target="../ctrlProps/ctrlProp725.xml"/><Relationship Id="rId84" Type="http://schemas.openxmlformats.org/officeDocument/2006/relationships/ctrlProp" Target="../ctrlProps/ctrlProp741.xml"/><Relationship Id="rId89" Type="http://schemas.openxmlformats.org/officeDocument/2006/relationships/ctrlProp" Target="../ctrlProps/ctrlProp746.xml"/><Relationship Id="rId112" Type="http://schemas.openxmlformats.org/officeDocument/2006/relationships/ctrlProp" Target="../ctrlProps/ctrlProp769.xml"/><Relationship Id="rId133" Type="http://schemas.openxmlformats.org/officeDocument/2006/relationships/ctrlProp" Target="../ctrlProps/ctrlProp790.xml"/><Relationship Id="rId16" Type="http://schemas.openxmlformats.org/officeDocument/2006/relationships/ctrlProp" Target="../ctrlProps/ctrlProp673.xml"/><Relationship Id="rId107" Type="http://schemas.openxmlformats.org/officeDocument/2006/relationships/ctrlProp" Target="../ctrlProps/ctrlProp764.xml"/><Relationship Id="rId11" Type="http://schemas.openxmlformats.org/officeDocument/2006/relationships/ctrlProp" Target="../ctrlProps/ctrlProp668.xml"/><Relationship Id="rId32" Type="http://schemas.openxmlformats.org/officeDocument/2006/relationships/ctrlProp" Target="../ctrlProps/ctrlProp689.xml"/><Relationship Id="rId37" Type="http://schemas.openxmlformats.org/officeDocument/2006/relationships/ctrlProp" Target="../ctrlProps/ctrlProp694.xml"/><Relationship Id="rId53" Type="http://schemas.openxmlformats.org/officeDocument/2006/relationships/ctrlProp" Target="../ctrlProps/ctrlProp710.xml"/><Relationship Id="rId58" Type="http://schemas.openxmlformats.org/officeDocument/2006/relationships/ctrlProp" Target="../ctrlProps/ctrlProp715.xml"/><Relationship Id="rId74" Type="http://schemas.openxmlformats.org/officeDocument/2006/relationships/ctrlProp" Target="../ctrlProps/ctrlProp731.xml"/><Relationship Id="rId79" Type="http://schemas.openxmlformats.org/officeDocument/2006/relationships/ctrlProp" Target="../ctrlProps/ctrlProp736.xml"/><Relationship Id="rId102" Type="http://schemas.openxmlformats.org/officeDocument/2006/relationships/ctrlProp" Target="../ctrlProps/ctrlProp759.xml"/><Relationship Id="rId123" Type="http://schemas.openxmlformats.org/officeDocument/2006/relationships/ctrlProp" Target="../ctrlProps/ctrlProp780.xml"/><Relationship Id="rId128" Type="http://schemas.openxmlformats.org/officeDocument/2006/relationships/ctrlProp" Target="../ctrlProps/ctrlProp785.xml"/><Relationship Id="rId5" Type="http://schemas.openxmlformats.org/officeDocument/2006/relationships/ctrlProp" Target="../ctrlProps/ctrlProp662.xml"/><Relationship Id="rId90" Type="http://schemas.openxmlformats.org/officeDocument/2006/relationships/ctrlProp" Target="../ctrlProps/ctrlProp747.xml"/><Relationship Id="rId95" Type="http://schemas.openxmlformats.org/officeDocument/2006/relationships/ctrlProp" Target="../ctrlProps/ctrlProp752.xml"/><Relationship Id="rId14" Type="http://schemas.openxmlformats.org/officeDocument/2006/relationships/ctrlProp" Target="../ctrlProps/ctrlProp671.xml"/><Relationship Id="rId22" Type="http://schemas.openxmlformats.org/officeDocument/2006/relationships/ctrlProp" Target="../ctrlProps/ctrlProp679.xml"/><Relationship Id="rId27" Type="http://schemas.openxmlformats.org/officeDocument/2006/relationships/ctrlProp" Target="../ctrlProps/ctrlProp684.xml"/><Relationship Id="rId30" Type="http://schemas.openxmlformats.org/officeDocument/2006/relationships/ctrlProp" Target="../ctrlProps/ctrlProp687.xml"/><Relationship Id="rId35" Type="http://schemas.openxmlformats.org/officeDocument/2006/relationships/ctrlProp" Target="../ctrlProps/ctrlProp692.xml"/><Relationship Id="rId43" Type="http://schemas.openxmlformats.org/officeDocument/2006/relationships/ctrlProp" Target="../ctrlProps/ctrlProp700.xml"/><Relationship Id="rId48" Type="http://schemas.openxmlformats.org/officeDocument/2006/relationships/ctrlProp" Target="../ctrlProps/ctrlProp705.xml"/><Relationship Id="rId56" Type="http://schemas.openxmlformats.org/officeDocument/2006/relationships/ctrlProp" Target="../ctrlProps/ctrlProp713.xml"/><Relationship Id="rId64" Type="http://schemas.openxmlformats.org/officeDocument/2006/relationships/ctrlProp" Target="../ctrlProps/ctrlProp721.xml"/><Relationship Id="rId69" Type="http://schemas.openxmlformats.org/officeDocument/2006/relationships/ctrlProp" Target="../ctrlProps/ctrlProp726.xml"/><Relationship Id="rId77" Type="http://schemas.openxmlformats.org/officeDocument/2006/relationships/ctrlProp" Target="../ctrlProps/ctrlProp734.xml"/><Relationship Id="rId100" Type="http://schemas.openxmlformats.org/officeDocument/2006/relationships/ctrlProp" Target="../ctrlProps/ctrlProp757.xml"/><Relationship Id="rId105" Type="http://schemas.openxmlformats.org/officeDocument/2006/relationships/ctrlProp" Target="../ctrlProps/ctrlProp762.xml"/><Relationship Id="rId113" Type="http://schemas.openxmlformats.org/officeDocument/2006/relationships/ctrlProp" Target="../ctrlProps/ctrlProp770.xml"/><Relationship Id="rId118" Type="http://schemas.openxmlformats.org/officeDocument/2006/relationships/ctrlProp" Target="../ctrlProps/ctrlProp775.xml"/><Relationship Id="rId126" Type="http://schemas.openxmlformats.org/officeDocument/2006/relationships/ctrlProp" Target="../ctrlProps/ctrlProp783.xml"/><Relationship Id="rId134" Type="http://schemas.openxmlformats.org/officeDocument/2006/relationships/ctrlProp" Target="../ctrlProps/ctrlProp791.xml"/><Relationship Id="rId8" Type="http://schemas.openxmlformats.org/officeDocument/2006/relationships/ctrlProp" Target="../ctrlProps/ctrlProp665.xml"/><Relationship Id="rId51" Type="http://schemas.openxmlformats.org/officeDocument/2006/relationships/ctrlProp" Target="../ctrlProps/ctrlProp708.xml"/><Relationship Id="rId72" Type="http://schemas.openxmlformats.org/officeDocument/2006/relationships/ctrlProp" Target="../ctrlProps/ctrlProp729.xml"/><Relationship Id="rId80" Type="http://schemas.openxmlformats.org/officeDocument/2006/relationships/ctrlProp" Target="../ctrlProps/ctrlProp737.xml"/><Relationship Id="rId85" Type="http://schemas.openxmlformats.org/officeDocument/2006/relationships/ctrlProp" Target="../ctrlProps/ctrlProp742.xml"/><Relationship Id="rId93" Type="http://schemas.openxmlformats.org/officeDocument/2006/relationships/ctrlProp" Target="../ctrlProps/ctrlProp750.xml"/><Relationship Id="rId98" Type="http://schemas.openxmlformats.org/officeDocument/2006/relationships/ctrlProp" Target="../ctrlProps/ctrlProp755.xml"/><Relationship Id="rId121" Type="http://schemas.openxmlformats.org/officeDocument/2006/relationships/ctrlProp" Target="../ctrlProps/ctrlProp778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669.xml"/><Relationship Id="rId17" Type="http://schemas.openxmlformats.org/officeDocument/2006/relationships/ctrlProp" Target="../ctrlProps/ctrlProp674.xml"/><Relationship Id="rId25" Type="http://schemas.openxmlformats.org/officeDocument/2006/relationships/ctrlProp" Target="../ctrlProps/ctrlProp682.xml"/><Relationship Id="rId33" Type="http://schemas.openxmlformats.org/officeDocument/2006/relationships/ctrlProp" Target="../ctrlProps/ctrlProp690.xml"/><Relationship Id="rId38" Type="http://schemas.openxmlformats.org/officeDocument/2006/relationships/ctrlProp" Target="../ctrlProps/ctrlProp695.xml"/><Relationship Id="rId46" Type="http://schemas.openxmlformats.org/officeDocument/2006/relationships/ctrlProp" Target="../ctrlProps/ctrlProp703.xml"/><Relationship Id="rId59" Type="http://schemas.openxmlformats.org/officeDocument/2006/relationships/ctrlProp" Target="../ctrlProps/ctrlProp716.xml"/><Relationship Id="rId67" Type="http://schemas.openxmlformats.org/officeDocument/2006/relationships/ctrlProp" Target="../ctrlProps/ctrlProp724.xml"/><Relationship Id="rId103" Type="http://schemas.openxmlformats.org/officeDocument/2006/relationships/ctrlProp" Target="../ctrlProps/ctrlProp760.xml"/><Relationship Id="rId108" Type="http://schemas.openxmlformats.org/officeDocument/2006/relationships/ctrlProp" Target="../ctrlProps/ctrlProp765.xml"/><Relationship Id="rId116" Type="http://schemas.openxmlformats.org/officeDocument/2006/relationships/ctrlProp" Target="../ctrlProps/ctrlProp773.xml"/><Relationship Id="rId124" Type="http://schemas.openxmlformats.org/officeDocument/2006/relationships/ctrlProp" Target="../ctrlProps/ctrlProp781.xml"/><Relationship Id="rId129" Type="http://schemas.openxmlformats.org/officeDocument/2006/relationships/ctrlProp" Target="../ctrlProps/ctrlProp786.xml"/><Relationship Id="rId20" Type="http://schemas.openxmlformats.org/officeDocument/2006/relationships/ctrlProp" Target="../ctrlProps/ctrlProp677.xml"/><Relationship Id="rId41" Type="http://schemas.openxmlformats.org/officeDocument/2006/relationships/ctrlProp" Target="../ctrlProps/ctrlProp698.xml"/><Relationship Id="rId54" Type="http://schemas.openxmlformats.org/officeDocument/2006/relationships/ctrlProp" Target="../ctrlProps/ctrlProp711.xml"/><Relationship Id="rId62" Type="http://schemas.openxmlformats.org/officeDocument/2006/relationships/ctrlProp" Target="../ctrlProps/ctrlProp719.xml"/><Relationship Id="rId70" Type="http://schemas.openxmlformats.org/officeDocument/2006/relationships/ctrlProp" Target="../ctrlProps/ctrlProp727.xml"/><Relationship Id="rId75" Type="http://schemas.openxmlformats.org/officeDocument/2006/relationships/ctrlProp" Target="../ctrlProps/ctrlProp732.xml"/><Relationship Id="rId83" Type="http://schemas.openxmlformats.org/officeDocument/2006/relationships/ctrlProp" Target="../ctrlProps/ctrlProp740.xml"/><Relationship Id="rId88" Type="http://schemas.openxmlformats.org/officeDocument/2006/relationships/ctrlProp" Target="../ctrlProps/ctrlProp745.xml"/><Relationship Id="rId91" Type="http://schemas.openxmlformats.org/officeDocument/2006/relationships/ctrlProp" Target="../ctrlProps/ctrlProp748.xml"/><Relationship Id="rId96" Type="http://schemas.openxmlformats.org/officeDocument/2006/relationships/ctrlProp" Target="../ctrlProps/ctrlProp753.xml"/><Relationship Id="rId111" Type="http://schemas.openxmlformats.org/officeDocument/2006/relationships/ctrlProp" Target="../ctrlProps/ctrlProp768.xml"/><Relationship Id="rId132" Type="http://schemas.openxmlformats.org/officeDocument/2006/relationships/ctrlProp" Target="../ctrlProps/ctrlProp78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63.xml"/><Relationship Id="rId15" Type="http://schemas.openxmlformats.org/officeDocument/2006/relationships/ctrlProp" Target="../ctrlProps/ctrlProp672.xml"/><Relationship Id="rId23" Type="http://schemas.openxmlformats.org/officeDocument/2006/relationships/ctrlProp" Target="../ctrlProps/ctrlProp680.xml"/><Relationship Id="rId28" Type="http://schemas.openxmlformats.org/officeDocument/2006/relationships/ctrlProp" Target="../ctrlProps/ctrlProp685.xml"/><Relationship Id="rId36" Type="http://schemas.openxmlformats.org/officeDocument/2006/relationships/ctrlProp" Target="../ctrlProps/ctrlProp693.xml"/><Relationship Id="rId49" Type="http://schemas.openxmlformats.org/officeDocument/2006/relationships/ctrlProp" Target="../ctrlProps/ctrlProp706.xml"/><Relationship Id="rId57" Type="http://schemas.openxmlformats.org/officeDocument/2006/relationships/ctrlProp" Target="../ctrlProps/ctrlProp714.xml"/><Relationship Id="rId106" Type="http://schemas.openxmlformats.org/officeDocument/2006/relationships/ctrlProp" Target="../ctrlProps/ctrlProp763.xml"/><Relationship Id="rId114" Type="http://schemas.openxmlformats.org/officeDocument/2006/relationships/ctrlProp" Target="../ctrlProps/ctrlProp771.xml"/><Relationship Id="rId119" Type="http://schemas.openxmlformats.org/officeDocument/2006/relationships/ctrlProp" Target="../ctrlProps/ctrlProp776.xml"/><Relationship Id="rId127" Type="http://schemas.openxmlformats.org/officeDocument/2006/relationships/ctrlProp" Target="../ctrlProps/ctrlProp784.xml"/><Relationship Id="rId10" Type="http://schemas.openxmlformats.org/officeDocument/2006/relationships/ctrlProp" Target="../ctrlProps/ctrlProp667.xml"/><Relationship Id="rId31" Type="http://schemas.openxmlformats.org/officeDocument/2006/relationships/ctrlProp" Target="../ctrlProps/ctrlProp688.xml"/><Relationship Id="rId44" Type="http://schemas.openxmlformats.org/officeDocument/2006/relationships/ctrlProp" Target="../ctrlProps/ctrlProp701.xml"/><Relationship Id="rId52" Type="http://schemas.openxmlformats.org/officeDocument/2006/relationships/ctrlProp" Target="../ctrlProps/ctrlProp709.xml"/><Relationship Id="rId60" Type="http://schemas.openxmlformats.org/officeDocument/2006/relationships/ctrlProp" Target="../ctrlProps/ctrlProp717.xml"/><Relationship Id="rId65" Type="http://schemas.openxmlformats.org/officeDocument/2006/relationships/ctrlProp" Target="../ctrlProps/ctrlProp722.xml"/><Relationship Id="rId73" Type="http://schemas.openxmlformats.org/officeDocument/2006/relationships/ctrlProp" Target="../ctrlProps/ctrlProp730.xml"/><Relationship Id="rId78" Type="http://schemas.openxmlformats.org/officeDocument/2006/relationships/ctrlProp" Target="../ctrlProps/ctrlProp735.xml"/><Relationship Id="rId81" Type="http://schemas.openxmlformats.org/officeDocument/2006/relationships/ctrlProp" Target="../ctrlProps/ctrlProp738.xml"/><Relationship Id="rId86" Type="http://schemas.openxmlformats.org/officeDocument/2006/relationships/ctrlProp" Target="../ctrlProps/ctrlProp743.xml"/><Relationship Id="rId94" Type="http://schemas.openxmlformats.org/officeDocument/2006/relationships/ctrlProp" Target="../ctrlProps/ctrlProp751.xml"/><Relationship Id="rId99" Type="http://schemas.openxmlformats.org/officeDocument/2006/relationships/ctrlProp" Target="../ctrlProps/ctrlProp756.xml"/><Relationship Id="rId101" Type="http://schemas.openxmlformats.org/officeDocument/2006/relationships/ctrlProp" Target="../ctrlProps/ctrlProp758.xml"/><Relationship Id="rId122" Type="http://schemas.openxmlformats.org/officeDocument/2006/relationships/ctrlProp" Target="../ctrlProps/ctrlProp779.xml"/><Relationship Id="rId130" Type="http://schemas.openxmlformats.org/officeDocument/2006/relationships/ctrlProp" Target="../ctrlProps/ctrlProp787.xml"/><Relationship Id="rId135" Type="http://schemas.openxmlformats.org/officeDocument/2006/relationships/ctrlProp" Target="../ctrlProps/ctrlProp792.xml"/><Relationship Id="rId4" Type="http://schemas.openxmlformats.org/officeDocument/2006/relationships/ctrlProp" Target="../ctrlProps/ctrlProp661.xml"/><Relationship Id="rId9" Type="http://schemas.openxmlformats.org/officeDocument/2006/relationships/ctrlProp" Target="../ctrlProps/ctrlProp666.xml"/><Relationship Id="rId13" Type="http://schemas.openxmlformats.org/officeDocument/2006/relationships/ctrlProp" Target="../ctrlProps/ctrlProp670.xml"/><Relationship Id="rId18" Type="http://schemas.openxmlformats.org/officeDocument/2006/relationships/ctrlProp" Target="../ctrlProps/ctrlProp675.xml"/><Relationship Id="rId39" Type="http://schemas.openxmlformats.org/officeDocument/2006/relationships/ctrlProp" Target="../ctrlProps/ctrlProp696.xml"/><Relationship Id="rId109" Type="http://schemas.openxmlformats.org/officeDocument/2006/relationships/ctrlProp" Target="../ctrlProps/ctrlProp766.xml"/><Relationship Id="rId34" Type="http://schemas.openxmlformats.org/officeDocument/2006/relationships/ctrlProp" Target="../ctrlProps/ctrlProp691.xml"/><Relationship Id="rId50" Type="http://schemas.openxmlformats.org/officeDocument/2006/relationships/ctrlProp" Target="../ctrlProps/ctrlProp707.xml"/><Relationship Id="rId55" Type="http://schemas.openxmlformats.org/officeDocument/2006/relationships/ctrlProp" Target="../ctrlProps/ctrlProp712.xml"/><Relationship Id="rId76" Type="http://schemas.openxmlformats.org/officeDocument/2006/relationships/ctrlProp" Target="../ctrlProps/ctrlProp733.xml"/><Relationship Id="rId97" Type="http://schemas.openxmlformats.org/officeDocument/2006/relationships/ctrlProp" Target="../ctrlProps/ctrlProp754.xml"/><Relationship Id="rId104" Type="http://schemas.openxmlformats.org/officeDocument/2006/relationships/ctrlProp" Target="../ctrlProps/ctrlProp761.xml"/><Relationship Id="rId120" Type="http://schemas.openxmlformats.org/officeDocument/2006/relationships/ctrlProp" Target="../ctrlProps/ctrlProp777.xml"/><Relationship Id="rId125" Type="http://schemas.openxmlformats.org/officeDocument/2006/relationships/ctrlProp" Target="../ctrlProps/ctrlProp782.xml"/><Relationship Id="rId7" Type="http://schemas.openxmlformats.org/officeDocument/2006/relationships/ctrlProp" Target="../ctrlProps/ctrlProp664.xml"/><Relationship Id="rId71" Type="http://schemas.openxmlformats.org/officeDocument/2006/relationships/ctrlProp" Target="../ctrlProps/ctrlProp728.xml"/><Relationship Id="rId92" Type="http://schemas.openxmlformats.org/officeDocument/2006/relationships/ctrlProp" Target="../ctrlProps/ctrlProp749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686.xml"/><Relationship Id="rId24" Type="http://schemas.openxmlformats.org/officeDocument/2006/relationships/ctrlProp" Target="../ctrlProps/ctrlProp681.xml"/><Relationship Id="rId40" Type="http://schemas.openxmlformats.org/officeDocument/2006/relationships/ctrlProp" Target="../ctrlProps/ctrlProp697.xml"/><Relationship Id="rId45" Type="http://schemas.openxmlformats.org/officeDocument/2006/relationships/ctrlProp" Target="../ctrlProps/ctrlProp702.xml"/><Relationship Id="rId66" Type="http://schemas.openxmlformats.org/officeDocument/2006/relationships/ctrlProp" Target="../ctrlProps/ctrlProp723.xml"/><Relationship Id="rId87" Type="http://schemas.openxmlformats.org/officeDocument/2006/relationships/ctrlProp" Target="../ctrlProps/ctrlProp744.xml"/><Relationship Id="rId110" Type="http://schemas.openxmlformats.org/officeDocument/2006/relationships/ctrlProp" Target="../ctrlProps/ctrlProp767.xml"/><Relationship Id="rId115" Type="http://schemas.openxmlformats.org/officeDocument/2006/relationships/ctrlProp" Target="../ctrlProps/ctrlProp772.xml"/><Relationship Id="rId131" Type="http://schemas.openxmlformats.org/officeDocument/2006/relationships/ctrlProp" Target="../ctrlProps/ctrlProp788.xml"/><Relationship Id="rId136" Type="http://schemas.openxmlformats.org/officeDocument/2006/relationships/comments" Target="../comments6.xml"/><Relationship Id="rId61" Type="http://schemas.openxmlformats.org/officeDocument/2006/relationships/ctrlProp" Target="../ctrlProps/ctrlProp718.xml"/><Relationship Id="rId82" Type="http://schemas.openxmlformats.org/officeDocument/2006/relationships/ctrlProp" Target="../ctrlProps/ctrlProp739.xml"/><Relationship Id="rId19" Type="http://schemas.openxmlformats.org/officeDocument/2006/relationships/ctrlProp" Target="../ctrlProps/ctrlProp676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15.xml"/><Relationship Id="rId117" Type="http://schemas.openxmlformats.org/officeDocument/2006/relationships/ctrlProp" Target="../ctrlProps/ctrlProp906.xml"/><Relationship Id="rId21" Type="http://schemas.openxmlformats.org/officeDocument/2006/relationships/ctrlProp" Target="../ctrlProps/ctrlProp810.xml"/><Relationship Id="rId42" Type="http://schemas.openxmlformats.org/officeDocument/2006/relationships/ctrlProp" Target="../ctrlProps/ctrlProp831.xml"/><Relationship Id="rId47" Type="http://schemas.openxmlformats.org/officeDocument/2006/relationships/ctrlProp" Target="../ctrlProps/ctrlProp836.xml"/><Relationship Id="rId63" Type="http://schemas.openxmlformats.org/officeDocument/2006/relationships/ctrlProp" Target="../ctrlProps/ctrlProp852.xml"/><Relationship Id="rId68" Type="http://schemas.openxmlformats.org/officeDocument/2006/relationships/ctrlProp" Target="../ctrlProps/ctrlProp857.xml"/><Relationship Id="rId84" Type="http://schemas.openxmlformats.org/officeDocument/2006/relationships/ctrlProp" Target="../ctrlProps/ctrlProp873.xml"/><Relationship Id="rId89" Type="http://schemas.openxmlformats.org/officeDocument/2006/relationships/ctrlProp" Target="../ctrlProps/ctrlProp878.xml"/><Relationship Id="rId112" Type="http://schemas.openxmlformats.org/officeDocument/2006/relationships/ctrlProp" Target="../ctrlProps/ctrlProp901.xml"/><Relationship Id="rId133" Type="http://schemas.openxmlformats.org/officeDocument/2006/relationships/ctrlProp" Target="../ctrlProps/ctrlProp922.xml"/><Relationship Id="rId16" Type="http://schemas.openxmlformats.org/officeDocument/2006/relationships/ctrlProp" Target="../ctrlProps/ctrlProp805.xml"/><Relationship Id="rId107" Type="http://schemas.openxmlformats.org/officeDocument/2006/relationships/ctrlProp" Target="../ctrlProps/ctrlProp896.xml"/><Relationship Id="rId11" Type="http://schemas.openxmlformats.org/officeDocument/2006/relationships/ctrlProp" Target="../ctrlProps/ctrlProp800.xml"/><Relationship Id="rId32" Type="http://schemas.openxmlformats.org/officeDocument/2006/relationships/ctrlProp" Target="../ctrlProps/ctrlProp821.xml"/><Relationship Id="rId37" Type="http://schemas.openxmlformats.org/officeDocument/2006/relationships/ctrlProp" Target="../ctrlProps/ctrlProp826.xml"/><Relationship Id="rId53" Type="http://schemas.openxmlformats.org/officeDocument/2006/relationships/ctrlProp" Target="../ctrlProps/ctrlProp842.xml"/><Relationship Id="rId58" Type="http://schemas.openxmlformats.org/officeDocument/2006/relationships/ctrlProp" Target="../ctrlProps/ctrlProp847.xml"/><Relationship Id="rId74" Type="http://schemas.openxmlformats.org/officeDocument/2006/relationships/ctrlProp" Target="../ctrlProps/ctrlProp863.xml"/><Relationship Id="rId79" Type="http://schemas.openxmlformats.org/officeDocument/2006/relationships/ctrlProp" Target="../ctrlProps/ctrlProp868.xml"/><Relationship Id="rId102" Type="http://schemas.openxmlformats.org/officeDocument/2006/relationships/ctrlProp" Target="../ctrlProps/ctrlProp891.xml"/><Relationship Id="rId123" Type="http://schemas.openxmlformats.org/officeDocument/2006/relationships/ctrlProp" Target="../ctrlProps/ctrlProp912.xml"/><Relationship Id="rId128" Type="http://schemas.openxmlformats.org/officeDocument/2006/relationships/ctrlProp" Target="../ctrlProps/ctrlProp917.xml"/><Relationship Id="rId5" Type="http://schemas.openxmlformats.org/officeDocument/2006/relationships/ctrlProp" Target="../ctrlProps/ctrlProp794.xml"/><Relationship Id="rId90" Type="http://schemas.openxmlformats.org/officeDocument/2006/relationships/ctrlProp" Target="../ctrlProps/ctrlProp879.xml"/><Relationship Id="rId95" Type="http://schemas.openxmlformats.org/officeDocument/2006/relationships/ctrlProp" Target="../ctrlProps/ctrlProp884.xml"/><Relationship Id="rId14" Type="http://schemas.openxmlformats.org/officeDocument/2006/relationships/ctrlProp" Target="../ctrlProps/ctrlProp803.xml"/><Relationship Id="rId22" Type="http://schemas.openxmlformats.org/officeDocument/2006/relationships/ctrlProp" Target="../ctrlProps/ctrlProp811.xml"/><Relationship Id="rId27" Type="http://schemas.openxmlformats.org/officeDocument/2006/relationships/ctrlProp" Target="../ctrlProps/ctrlProp816.xml"/><Relationship Id="rId30" Type="http://schemas.openxmlformats.org/officeDocument/2006/relationships/ctrlProp" Target="../ctrlProps/ctrlProp819.xml"/><Relationship Id="rId35" Type="http://schemas.openxmlformats.org/officeDocument/2006/relationships/ctrlProp" Target="../ctrlProps/ctrlProp824.xml"/><Relationship Id="rId43" Type="http://schemas.openxmlformats.org/officeDocument/2006/relationships/ctrlProp" Target="../ctrlProps/ctrlProp832.xml"/><Relationship Id="rId48" Type="http://schemas.openxmlformats.org/officeDocument/2006/relationships/ctrlProp" Target="../ctrlProps/ctrlProp837.xml"/><Relationship Id="rId56" Type="http://schemas.openxmlformats.org/officeDocument/2006/relationships/ctrlProp" Target="../ctrlProps/ctrlProp845.xml"/><Relationship Id="rId64" Type="http://schemas.openxmlformats.org/officeDocument/2006/relationships/ctrlProp" Target="../ctrlProps/ctrlProp853.xml"/><Relationship Id="rId69" Type="http://schemas.openxmlformats.org/officeDocument/2006/relationships/ctrlProp" Target="../ctrlProps/ctrlProp858.xml"/><Relationship Id="rId77" Type="http://schemas.openxmlformats.org/officeDocument/2006/relationships/ctrlProp" Target="../ctrlProps/ctrlProp866.xml"/><Relationship Id="rId100" Type="http://schemas.openxmlformats.org/officeDocument/2006/relationships/ctrlProp" Target="../ctrlProps/ctrlProp889.xml"/><Relationship Id="rId105" Type="http://schemas.openxmlformats.org/officeDocument/2006/relationships/ctrlProp" Target="../ctrlProps/ctrlProp894.xml"/><Relationship Id="rId113" Type="http://schemas.openxmlformats.org/officeDocument/2006/relationships/ctrlProp" Target="../ctrlProps/ctrlProp902.xml"/><Relationship Id="rId118" Type="http://schemas.openxmlformats.org/officeDocument/2006/relationships/ctrlProp" Target="../ctrlProps/ctrlProp907.xml"/><Relationship Id="rId126" Type="http://schemas.openxmlformats.org/officeDocument/2006/relationships/ctrlProp" Target="../ctrlProps/ctrlProp915.xml"/><Relationship Id="rId134" Type="http://schemas.openxmlformats.org/officeDocument/2006/relationships/ctrlProp" Target="../ctrlProps/ctrlProp923.xml"/><Relationship Id="rId8" Type="http://schemas.openxmlformats.org/officeDocument/2006/relationships/ctrlProp" Target="../ctrlProps/ctrlProp797.xml"/><Relationship Id="rId51" Type="http://schemas.openxmlformats.org/officeDocument/2006/relationships/ctrlProp" Target="../ctrlProps/ctrlProp840.xml"/><Relationship Id="rId72" Type="http://schemas.openxmlformats.org/officeDocument/2006/relationships/ctrlProp" Target="../ctrlProps/ctrlProp861.xml"/><Relationship Id="rId80" Type="http://schemas.openxmlformats.org/officeDocument/2006/relationships/ctrlProp" Target="../ctrlProps/ctrlProp869.xml"/><Relationship Id="rId85" Type="http://schemas.openxmlformats.org/officeDocument/2006/relationships/ctrlProp" Target="../ctrlProps/ctrlProp874.xml"/><Relationship Id="rId93" Type="http://schemas.openxmlformats.org/officeDocument/2006/relationships/ctrlProp" Target="../ctrlProps/ctrlProp882.xml"/><Relationship Id="rId98" Type="http://schemas.openxmlformats.org/officeDocument/2006/relationships/ctrlProp" Target="../ctrlProps/ctrlProp887.xml"/><Relationship Id="rId121" Type="http://schemas.openxmlformats.org/officeDocument/2006/relationships/ctrlProp" Target="../ctrlProps/ctrlProp910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801.xml"/><Relationship Id="rId17" Type="http://schemas.openxmlformats.org/officeDocument/2006/relationships/ctrlProp" Target="../ctrlProps/ctrlProp806.xml"/><Relationship Id="rId25" Type="http://schemas.openxmlformats.org/officeDocument/2006/relationships/ctrlProp" Target="../ctrlProps/ctrlProp814.xml"/><Relationship Id="rId33" Type="http://schemas.openxmlformats.org/officeDocument/2006/relationships/ctrlProp" Target="../ctrlProps/ctrlProp822.xml"/><Relationship Id="rId38" Type="http://schemas.openxmlformats.org/officeDocument/2006/relationships/ctrlProp" Target="../ctrlProps/ctrlProp827.xml"/><Relationship Id="rId46" Type="http://schemas.openxmlformats.org/officeDocument/2006/relationships/ctrlProp" Target="../ctrlProps/ctrlProp835.xml"/><Relationship Id="rId59" Type="http://schemas.openxmlformats.org/officeDocument/2006/relationships/ctrlProp" Target="../ctrlProps/ctrlProp848.xml"/><Relationship Id="rId67" Type="http://schemas.openxmlformats.org/officeDocument/2006/relationships/ctrlProp" Target="../ctrlProps/ctrlProp856.xml"/><Relationship Id="rId103" Type="http://schemas.openxmlformats.org/officeDocument/2006/relationships/ctrlProp" Target="../ctrlProps/ctrlProp892.xml"/><Relationship Id="rId108" Type="http://schemas.openxmlformats.org/officeDocument/2006/relationships/ctrlProp" Target="../ctrlProps/ctrlProp897.xml"/><Relationship Id="rId116" Type="http://schemas.openxmlformats.org/officeDocument/2006/relationships/ctrlProp" Target="../ctrlProps/ctrlProp905.xml"/><Relationship Id="rId124" Type="http://schemas.openxmlformats.org/officeDocument/2006/relationships/ctrlProp" Target="../ctrlProps/ctrlProp913.xml"/><Relationship Id="rId129" Type="http://schemas.openxmlformats.org/officeDocument/2006/relationships/ctrlProp" Target="../ctrlProps/ctrlProp918.xml"/><Relationship Id="rId20" Type="http://schemas.openxmlformats.org/officeDocument/2006/relationships/ctrlProp" Target="../ctrlProps/ctrlProp809.xml"/><Relationship Id="rId41" Type="http://schemas.openxmlformats.org/officeDocument/2006/relationships/ctrlProp" Target="../ctrlProps/ctrlProp830.xml"/><Relationship Id="rId54" Type="http://schemas.openxmlformats.org/officeDocument/2006/relationships/ctrlProp" Target="../ctrlProps/ctrlProp843.xml"/><Relationship Id="rId62" Type="http://schemas.openxmlformats.org/officeDocument/2006/relationships/ctrlProp" Target="../ctrlProps/ctrlProp851.xml"/><Relationship Id="rId70" Type="http://schemas.openxmlformats.org/officeDocument/2006/relationships/ctrlProp" Target="../ctrlProps/ctrlProp859.xml"/><Relationship Id="rId75" Type="http://schemas.openxmlformats.org/officeDocument/2006/relationships/ctrlProp" Target="../ctrlProps/ctrlProp864.xml"/><Relationship Id="rId83" Type="http://schemas.openxmlformats.org/officeDocument/2006/relationships/ctrlProp" Target="../ctrlProps/ctrlProp872.xml"/><Relationship Id="rId88" Type="http://schemas.openxmlformats.org/officeDocument/2006/relationships/ctrlProp" Target="../ctrlProps/ctrlProp877.xml"/><Relationship Id="rId91" Type="http://schemas.openxmlformats.org/officeDocument/2006/relationships/ctrlProp" Target="../ctrlProps/ctrlProp880.xml"/><Relationship Id="rId96" Type="http://schemas.openxmlformats.org/officeDocument/2006/relationships/ctrlProp" Target="../ctrlProps/ctrlProp885.xml"/><Relationship Id="rId111" Type="http://schemas.openxmlformats.org/officeDocument/2006/relationships/ctrlProp" Target="../ctrlProps/ctrlProp900.xml"/><Relationship Id="rId132" Type="http://schemas.openxmlformats.org/officeDocument/2006/relationships/ctrlProp" Target="../ctrlProps/ctrlProp92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95.xml"/><Relationship Id="rId15" Type="http://schemas.openxmlformats.org/officeDocument/2006/relationships/ctrlProp" Target="../ctrlProps/ctrlProp804.xml"/><Relationship Id="rId23" Type="http://schemas.openxmlformats.org/officeDocument/2006/relationships/ctrlProp" Target="../ctrlProps/ctrlProp812.xml"/><Relationship Id="rId28" Type="http://schemas.openxmlformats.org/officeDocument/2006/relationships/ctrlProp" Target="../ctrlProps/ctrlProp817.xml"/><Relationship Id="rId36" Type="http://schemas.openxmlformats.org/officeDocument/2006/relationships/ctrlProp" Target="../ctrlProps/ctrlProp825.xml"/><Relationship Id="rId49" Type="http://schemas.openxmlformats.org/officeDocument/2006/relationships/ctrlProp" Target="../ctrlProps/ctrlProp838.xml"/><Relationship Id="rId57" Type="http://schemas.openxmlformats.org/officeDocument/2006/relationships/ctrlProp" Target="../ctrlProps/ctrlProp846.xml"/><Relationship Id="rId106" Type="http://schemas.openxmlformats.org/officeDocument/2006/relationships/ctrlProp" Target="../ctrlProps/ctrlProp895.xml"/><Relationship Id="rId114" Type="http://schemas.openxmlformats.org/officeDocument/2006/relationships/ctrlProp" Target="../ctrlProps/ctrlProp903.xml"/><Relationship Id="rId119" Type="http://schemas.openxmlformats.org/officeDocument/2006/relationships/ctrlProp" Target="../ctrlProps/ctrlProp908.xml"/><Relationship Id="rId127" Type="http://schemas.openxmlformats.org/officeDocument/2006/relationships/ctrlProp" Target="../ctrlProps/ctrlProp916.xml"/><Relationship Id="rId10" Type="http://schemas.openxmlformats.org/officeDocument/2006/relationships/ctrlProp" Target="../ctrlProps/ctrlProp799.xml"/><Relationship Id="rId31" Type="http://schemas.openxmlformats.org/officeDocument/2006/relationships/ctrlProp" Target="../ctrlProps/ctrlProp820.xml"/><Relationship Id="rId44" Type="http://schemas.openxmlformats.org/officeDocument/2006/relationships/ctrlProp" Target="../ctrlProps/ctrlProp833.xml"/><Relationship Id="rId52" Type="http://schemas.openxmlformats.org/officeDocument/2006/relationships/ctrlProp" Target="../ctrlProps/ctrlProp841.xml"/><Relationship Id="rId60" Type="http://schemas.openxmlformats.org/officeDocument/2006/relationships/ctrlProp" Target="../ctrlProps/ctrlProp849.xml"/><Relationship Id="rId65" Type="http://schemas.openxmlformats.org/officeDocument/2006/relationships/ctrlProp" Target="../ctrlProps/ctrlProp854.xml"/><Relationship Id="rId73" Type="http://schemas.openxmlformats.org/officeDocument/2006/relationships/ctrlProp" Target="../ctrlProps/ctrlProp862.xml"/><Relationship Id="rId78" Type="http://schemas.openxmlformats.org/officeDocument/2006/relationships/ctrlProp" Target="../ctrlProps/ctrlProp867.xml"/><Relationship Id="rId81" Type="http://schemas.openxmlformats.org/officeDocument/2006/relationships/ctrlProp" Target="../ctrlProps/ctrlProp870.xml"/><Relationship Id="rId86" Type="http://schemas.openxmlformats.org/officeDocument/2006/relationships/ctrlProp" Target="../ctrlProps/ctrlProp875.xml"/><Relationship Id="rId94" Type="http://schemas.openxmlformats.org/officeDocument/2006/relationships/ctrlProp" Target="../ctrlProps/ctrlProp883.xml"/><Relationship Id="rId99" Type="http://schemas.openxmlformats.org/officeDocument/2006/relationships/ctrlProp" Target="../ctrlProps/ctrlProp888.xml"/><Relationship Id="rId101" Type="http://schemas.openxmlformats.org/officeDocument/2006/relationships/ctrlProp" Target="../ctrlProps/ctrlProp890.xml"/><Relationship Id="rId122" Type="http://schemas.openxmlformats.org/officeDocument/2006/relationships/ctrlProp" Target="../ctrlProps/ctrlProp911.xml"/><Relationship Id="rId130" Type="http://schemas.openxmlformats.org/officeDocument/2006/relationships/ctrlProp" Target="../ctrlProps/ctrlProp919.xml"/><Relationship Id="rId135" Type="http://schemas.openxmlformats.org/officeDocument/2006/relationships/ctrlProp" Target="../ctrlProps/ctrlProp924.xml"/><Relationship Id="rId4" Type="http://schemas.openxmlformats.org/officeDocument/2006/relationships/ctrlProp" Target="../ctrlProps/ctrlProp793.xml"/><Relationship Id="rId9" Type="http://schemas.openxmlformats.org/officeDocument/2006/relationships/ctrlProp" Target="../ctrlProps/ctrlProp798.xml"/><Relationship Id="rId13" Type="http://schemas.openxmlformats.org/officeDocument/2006/relationships/ctrlProp" Target="../ctrlProps/ctrlProp802.xml"/><Relationship Id="rId18" Type="http://schemas.openxmlformats.org/officeDocument/2006/relationships/ctrlProp" Target="../ctrlProps/ctrlProp807.xml"/><Relationship Id="rId39" Type="http://schemas.openxmlformats.org/officeDocument/2006/relationships/ctrlProp" Target="../ctrlProps/ctrlProp828.xml"/><Relationship Id="rId109" Type="http://schemas.openxmlformats.org/officeDocument/2006/relationships/ctrlProp" Target="../ctrlProps/ctrlProp898.xml"/><Relationship Id="rId34" Type="http://schemas.openxmlformats.org/officeDocument/2006/relationships/ctrlProp" Target="../ctrlProps/ctrlProp823.xml"/><Relationship Id="rId50" Type="http://schemas.openxmlformats.org/officeDocument/2006/relationships/ctrlProp" Target="../ctrlProps/ctrlProp839.xml"/><Relationship Id="rId55" Type="http://schemas.openxmlformats.org/officeDocument/2006/relationships/ctrlProp" Target="../ctrlProps/ctrlProp844.xml"/><Relationship Id="rId76" Type="http://schemas.openxmlformats.org/officeDocument/2006/relationships/ctrlProp" Target="../ctrlProps/ctrlProp865.xml"/><Relationship Id="rId97" Type="http://schemas.openxmlformats.org/officeDocument/2006/relationships/ctrlProp" Target="../ctrlProps/ctrlProp886.xml"/><Relationship Id="rId104" Type="http://schemas.openxmlformats.org/officeDocument/2006/relationships/ctrlProp" Target="../ctrlProps/ctrlProp893.xml"/><Relationship Id="rId120" Type="http://schemas.openxmlformats.org/officeDocument/2006/relationships/ctrlProp" Target="../ctrlProps/ctrlProp909.xml"/><Relationship Id="rId125" Type="http://schemas.openxmlformats.org/officeDocument/2006/relationships/ctrlProp" Target="../ctrlProps/ctrlProp914.xml"/><Relationship Id="rId7" Type="http://schemas.openxmlformats.org/officeDocument/2006/relationships/ctrlProp" Target="../ctrlProps/ctrlProp796.xml"/><Relationship Id="rId71" Type="http://schemas.openxmlformats.org/officeDocument/2006/relationships/ctrlProp" Target="../ctrlProps/ctrlProp860.xml"/><Relationship Id="rId92" Type="http://schemas.openxmlformats.org/officeDocument/2006/relationships/ctrlProp" Target="../ctrlProps/ctrlProp881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818.xml"/><Relationship Id="rId24" Type="http://schemas.openxmlformats.org/officeDocument/2006/relationships/ctrlProp" Target="../ctrlProps/ctrlProp813.xml"/><Relationship Id="rId40" Type="http://schemas.openxmlformats.org/officeDocument/2006/relationships/ctrlProp" Target="../ctrlProps/ctrlProp829.xml"/><Relationship Id="rId45" Type="http://schemas.openxmlformats.org/officeDocument/2006/relationships/ctrlProp" Target="../ctrlProps/ctrlProp834.xml"/><Relationship Id="rId66" Type="http://schemas.openxmlformats.org/officeDocument/2006/relationships/ctrlProp" Target="../ctrlProps/ctrlProp855.xml"/><Relationship Id="rId87" Type="http://schemas.openxmlformats.org/officeDocument/2006/relationships/ctrlProp" Target="../ctrlProps/ctrlProp876.xml"/><Relationship Id="rId110" Type="http://schemas.openxmlformats.org/officeDocument/2006/relationships/ctrlProp" Target="../ctrlProps/ctrlProp899.xml"/><Relationship Id="rId115" Type="http://schemas.openxmlformats.org/officeDocument/2006/relationships/ctrlProp" Target="../ctrlProps/ctrlProp904.xml"/><Relationship Id="rId131" Type="http://schemas.openxmlformats.org/officeDocument/2006/relationships/ctrlProp" Target="../ctrlProps/ctrlProp920.xml"/><Relationship Id="rId136" Type="http://schemas.openxmlformats.org/officeDocument/2006/relationships/comments" Target="../comments7.xml"/><Relationship Id="rId61" Type="http://schemas.openxmlformats.org/officeDocument/2006/relationships/ctrlProp" Target="../ctrlProps/ctrlProp850.xml"/><Relationship Id="rId82" Type="http://schemas.openxmlformats.org/officeDocument/2006/relationships/ctrlProp" Target="../ctrlProps/ctrlProp871.xml"/><Relationship Id="rId19" Type="http://schemas.openxmlformats.org/officeDocument/2006/relationships/ctrlProp" Target="../ctrlProps/ctrlProp808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47.xml"/><Relationship Id="rId117" Type="http://schemas.openxmlformats.org/officeDocument/2006/relationships/ctrlProp" Target="../ctrlProps/ctrlProp1038.xml"/><Relationship Id="rId21" Type="http://schemas.openxmlformats.org/officeDocument/2006/relationships/ctrlProp" Target="../ctrlProps/ctrlProp942.xml"/><Relationship Id="rId42" Type="http://schemas.openxmlformats.org/officeDocument/2006/relationships/ctrlProp" Target="../ctrlProps/ctrlProp963.xml"/><Relationship Id="rId47" Type="http://schemas.openxmlformats.org/officeDocument/2006/relationships/ctrlProp" Target="../ctrlProps/ctrlProp968.xml"/><Relationship Id="rId63" Type="http://schemas.openxmlformats.org/officeDocument/2006/relationships/ctrlProp" Target="../ctrlProps/ctrlProp984.xml"/><Relationship Id="rId68" Type="http://schemas.openxmlformats.org/officeDocument/2006/relationships/ctrlProp" Target="../ctrlProps/ctrlProp989.xml"/><Relationship Id="rId84" Type="http://schemas.openxmlformats.org/officeDocument/2006/relationships/ctrlProp" Target="../ctrlProps/ctrlProp1005.xml"/><Relationship Id="rId89" Type="http://schemas.openxmlformats.org/officeDocument/2006/relationships/ctrlProp" Target="../ctrlProps/ctrlProp1010.xml"/><Relationship Id="rId112" Type="http://schemas.openxmlformats.org/officeDocument/2006/relationships/ctrlProp" Target="../ctrlProps/ctrlProp1033.xml"/><Relationship Id="rId133" Type="http://schemas.openxmlformats.org/officeDocument/2006/relationships/ctrlProp" Target="../ctrlProps/ctrlProp1054.xml"/><Relationship Id="rId16" Type="http://schemas.openxmlformats.org/officeDocument/2006/relationships/ctrlProp" Target="../ctrlProps/ctrlProp937.xml"/><Relationship Id="rId107" Type="http://schemas.openxmlformats.org/officeDocument/2006/relationships/ctrlProp" Target="../ctrlProps/ctrlProp1028.xml"/><Relationship Id="rId11" Type="http://schemas.openxmlformats.org/officeDocument/2006/relationships/ctrlProp" Target="../ctrlProps/ctrlProp932.xml"/><Relationship Id="rId32" Type="http://schemas.openxmlformats.org/officeDocument/2006/relationships/ctrlProp" Target="../ctrlProps/ctrlProp953.xml"/><Relationship Id="rId37" Type="http://schemas.openxmlformats.org/officeDocument/2006/relationships/ctrlProp" Target="../ctrlProps/ctrlProp958.xml"/><Relationship Id="rId53" Type="http://schemas.openxmlformats.org/officeDocument/2006/relationships/ctrlProp" Target="../ctrlProps/ctrlProp974.xml"/><Relationship Id="rId58" Type="http://schemas.openxmlformats.org/officeDocument/2006/relationships/ctrlProp" Target="../ctrlProps/ctrlProp979.xml"/><Relationship Id="rId74" Type="http://schemas.openxmlformats.org/officeDocument/2006/relationships/ctrlProp" Target="../ctrlProps/ctrlProp995.xml"/><Relationship Id="rId79" Type="http://schemas.openxmlformats.org/officeDocument/2006/relationships/ctrlProp" Target="../ctrlProps/ctrlProp1000.xml"/><Relationship Id="rId102" Type="http://schemas.openxmlformats.org/officeDocument/2006/relationships/ctrlProp" Target="../ctrlProps/ctrlProp1023.xml"/><Relationship Id="rId123" Type="http://schemas.openxmlformats.org/officeDocument/2006/relationships/ctrlProp" Target="../ctrlProps/ctrlProp1044.xml"/><Relationship Id="rId128" Type="http://schemas.openxmlformats.org/officeDocument/2006/relationships/ctrlProp" Target="../ctrlProps/ctrlProp1049.xml"/><Relationship Id="rId5" Type="http://schemas.openxmlformats.org/officeDocument/2006/relationships/ctrlProp" Target="../ctrlProps/ctrlProp926.xml"/><Relationship Id="rId90" Type="http://schemas.openxmlformats.org/officeDocument/2006/relationships/ctrlProp" Target="../ctrlProps/ctrlProp1011.xml"/><Relationship Id="rId95" Type="http://schemas.openxmlformats.org/officeDocument/2006/relationships/ctrlProp" Target="../ctrlProps/ctrlProp1016.xml"/><Relationship Id="rId14" Type="http://schemas.openxmlformats.org/officeDocument/2006/relationships/ctrlProp" Target="../ctrlProps/ctrlProp935.xml"/><Relationship Id="rId22" Type="http://schemas.openxmlformats.org/officeDocument/2006/relationships/ctrlProp" Target="../ctrlProps/ctrlProp943.xml"/><Relationship Id="rId27" Type="http://schemas.openxmlformats.org/officeDocument/2006/relationships/ctrlProp" Target="../ctrlProps/ctrlProp948.xml"/><Relationship Id="rId30" Type="http://schemas.openxmlformats.org/officeDocument/2006/relationships/ctrlProp" Target="../ctrlProps/ctrlProp951.xml"/><Relationship Id="rId35" Type="http://schemas.openxmlformats.org/officeDocument/2006/relationships/ctrlProp" Target="../ctrlProps/ctrlProp956.xml"/><Relationship Id="rId43" Type="http://schemas.openxmlformats.org/officeDocument/2006/relationships/ctrlProp" Target="../ctrlProps/ctrlProp964.xml"/><Relationship Id="rId48" Type="http://schemas.openxmlformats.org/officeDocument/2006/relationships/ctrlProp" Target="../ctrlProps/ctrlProp969.xml"/><Relationship Id="rId56" Type="http://schemas.openxmlformats.org/officeDocument/2006/relationships/ctrlProp" Target="../ctrlProps/ctrlProp977.xml"/><Relationship Id="rId64" Type="http://schemas.openxmlformats.org/officeDocument/2006/relationships/ctrlProp" Target="../ctrlProps/ctrlProp985.xml"/><Relationship Id="rId69" Type="http://schemas.openxmlformats.org/officeDocument/2006/relationships/ctrlProp" Target="../ctrlProps/ctrlProp990.xml"/><Relationship Id="rId77" Type="http://schemas.openxmlformats.org/officeDocument/2006/relationships/ctrlProp" Target="../ctrlProps/ctrlProp998.xml"/><Relationship Id="rId100" Type="http://schemas.openxmlformats.org/officeDocument/2006/relationships/ctrlProp" Target="../ctrlProps/ctrlProp1021.xml"/><Relationship Id="rId105" Type="http://schemas.openxmlformats.org/officeDocument/2006/relationships/ctrlProp" Target="../ctrlProps/ctrlProp1026.xml"/><Relationship Id="rId113" Type="http://schemas.openxmlformats.org/officeDocument/2006/relationships/ctrlProp" Target="../ctrlProps/ctrlProp1034.xml"/><Relationship Id="rId118" Type="http://schemas.openxmlformats.org/officeDocument/2006/relationships/ctrlProp" Target="../ctrlProps/ctrlProp1039.xml"/><Relationship Id="rId126" Type="http://schemas.openxmlformats.org/officeDocument/2006/relationships/ctrlProp" Target="../ctrlProps/ctrlProp1047.xml"/><Relationship Id="rId134" Type="http://schemas.openxmlformats.org/officeDocument/2006/relationships/ctrlProp" Target="../ctrlProps/ctrlProp1055.xml"/><Relationship Id="rId8" Type="http://schemas.openxmlformats.org/officeDocument/2006/relationships/ctrlProp" Target="../ctrlProps/ctrlProp929.xml"/><Relationship Id="rId51" Type="http://schemas.openxmlformats.org/officeDocument/2006/relationships/ctrlProp" Target="../ctrlProps/ctrlProp972.xml"/><Relationship Id="rId72" Type="http://schemas.openxmlformats.org/officeDocument/2006/relationships/ctrlProp" Target="../ctrlProps/ctrlProp993.xml"/><Relationship Id="rId80" Type="http://schemas.openxmlformats.org/officeDocument/2006/relationships/ctrlProp" Target="../ctrlProps/ctrlProp1001.xml"/><Relationship Id="rId85" Type="http://schemas.openxmlformats.org/officeDocument/2006/relationships/ctrlProp" Target="../ctrlProps/ctrlProp1006.xml"/><Relationship Id="rId93" Type="http://schemas.openxmlformats.org/officeDocument/2006/relationships/ctrlProp" Target="../ctrlProps/ctrlProp1014.xml"/><Relationship Id="rId98" Type="http://schemas.openxmlformats.org/officeDocument/2006/relationships/ctrlProp" Target="../ctrlProps/ctrlProp1019.xml"/><Relationship Id="rId121" Type="http://schemas.openxmlformats.org/officeDocument/2006/relationships/ctrlProp" Target="../ctrlProps/ctrlProp1042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933.xml"/><Relationship Id="rId17" Type="http://schemas.openxmlformats.org/officeDocument/2006/relationships/ctrlProp" Target="../ctrlProps/ctrlProp938.xml"/><Relationship Id="rId25" Type="http://schemas.openxmlformats.org/officeDocument/2006/relationships/ctrlProp" Target="../ctrlProps/ctrlProp946.xml"/><Relationship Id="rId33" Type="http://schemas.openxmlformats.org/officeDocument/2006/relationships/ctrlProp" Target="../ctrlProps/ctrlProp954.xml"/><Relationship Id="rId38" Type="http://schemas.openxmlformats.org/officeDocument/2006/relationships/ctrlProp" Target="../ctrlProps/ctrlProp959.xml"/><Relationship Id="rId46" Type="http://schemas.openxmlformats.org/officeDocument/2006/relationships/ctrlProp" Target="../ctrlProps/ctrlProp967.xml"/><Relationship Id="rId59" Type="http://schemas.openxmlformats.org/officeDocument/2006/relationships/ctrlProp" Target="../ctrlProps/ctrlProp980.xml"/><Relationship Id="rId67" Type="http://schemas.openxmlformats.org/officeDocument/2006/relationships/ctrlProp" Target="../ctrlProps/ctrlProp988.xml"/><Relationship Id="rId103" Type="http://schemas.openxmlformats.org/officeDocument/2006/relationships/ctrlProp" Target="../ctrlProps/ctrlProp1024.xml"/><Relationship Id="rId108" Type="http://schemas.openxmlformats.org/officeDocument/2006/relationships/ctrlProp" Target="../ctrlProps/ctrlProp1029.xml"/><Relationship Id="rId116" Type="http://schemas.openxmlformats.org/officeDocument/2006/relationships/ctrlProp" Target="../ctrlProps/ctrlProp1037.xml"/><Relationship Id="rId124" Type="http://schemas.openxmlformats.org/officeDocument/2006/relationships/ctrlProp" Target="../ctrlProps/ctrlProp1045.xml"/><Relationship Id="rId129" Type="http://schemas.openxmlformats.org/officeDocument/2006/relationships/ctrlProp" Target="../ctrlProps/ctrlProp1050.xml"/><Relationship Id="rId20" Type="http://schemas.openxmlformats.org/officeDocument/2006/relationships/ctrlProp" Target="../ctrlProps/ctrlProp941.xml"/><Relationship Id="rId41" Type="http://schemas.openxmlformats.org/officeDocument/2006/relationships/ctrlProp" Target="../ctrlProps/ctrlProp962.xml"/><Relationship Id="rId54" Type="http://schemas.openxmlformats.org/officeDocument/2006/relationships/ctrlProp" Target="../ctrlProps/ctrlProp975.xml"/><Relationship Id="rId62" Type="http://schemas.openxmlformats.org/officeDocument/2006/relationships/ctrlProp" Target="../ctrlProps/ctrlProp983.xml"/><Relationship Id="rId70" Type="http://schemas.openxmlformats.org/officeDocument/2006/relationships/ctrlProp" Target="../ctrlProps/ctrlProp991.xml"/><Relationship Id="rId75" Type="http://schemas.openxmlformats.org/officeDocument/2006/relationships/ctrlProp" Target="../ctrlProps/ctrlProp996.xml"/><Relationship Id="rId83" Type="http://schemas.openxmlformats.org/officeDocument/2006/relationships/ctrlProp" Target="../ctrlProps/ctrlProp1004.xml"/><Relationship Id="rId88" Type="http://schemas.openxmlformats.org/officeDocument/2006/relationships/ctrlProp" Target="../ctrlProps/ctrlProp1009.xml"/><Relationship Id="rId91" Type="http://schemas.openxmlformats.org/officeDocument/2006/relationships/ctrlProp" Target="../ctrlProps/ctrlProp1012.xml"/><Relationship Id="rId96" Type="http://schemas.openxmlformats.org/officeDocument/2006/relationships/ctrlProp" Target="../ctrlProps/ctrlProp1017.xml"/><Relationship Id="rId111" Type="http://schemas.openxmlformats.org/officeDocument/2006/relationships/ctrlProp" Target="../ctrlProps/ctrlProp1032.xml"/><Relationship Id="rId132" Type="http://schemas.openxmlformats.org/officeDocument/2006/relationships/ctrlProp" Target="../ctrlProps/ctrlProp105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927.xml"/><Relationship Id="rId15" Type="http://schemas.openxmlformats.org/officeDocument/2006/relationships/ctrlProp" Target="../ctrlProps/ctrlProp936.xml"/><Relationship Id="rId23" Type="http://schemas.openxmlformats.org/officeDocument/2006/relationships/ctrlProp" Target="../ctrlProps/ctrlProp944.xml"/><Relationship Id="rId28" Type="http://schemas.openxmlformats.org/officeDocument/2006/relationships/ctrlProp" Target="../ctrlProps/ctrlProp949.xml"/><Relationship Id="rId36" Type="http://schemas.openxmlformats.org/officeDocument/2006/relationships/ctrlProp" Target="../ctrlProps/ctrlProp957.xml"/><Relationship Id="rId49" Type="http://schemas.openxmlformats.org/officeDocument/2006/relationships/ctrlProp" Target="../ctrlProps/ctrlProp970.xml"/><Relationship Id="rId57" Type="http://schemas.openxmlformats.org/officeDocument/2006/relationships/ctrlProp" Target="../ctrlProps/ctrlProp978.xml"/><Relationship Id="rId106" Type="http://schemas.openxmlformats.org/officeDocument/2006/relationships/ctrlProp" Target="../ctrlProps/ctrlProp1027.xml"/><Relationship Id="rId114" Type="http://schemas.openxmlformats.org/officeDocument/2006/relationships/ctrlProp" Target="../ctrlProps/ctrlProp1035.xml"/><Relationship Id="rId119" Type="http://schemas.openxmlformats.org/officeDocument/2006/relationships/ctrlProp" Target="../ctrlProps/ctrlProp1040.xml"/><Relationship Id="rId127" Type="http://schemas.openxmlformats.org/officeDocument/2006/relationships/ctrlProp" Target="../ctrlProps/ctrlProp1048.xml"/><Relationship Id="rId10" Type="http://schemas.openxmlformats.org/officeDocument/2006/relationships/ctrlProp" Target="../ctrlProps/ctrlProp931.xml"/><Relationship Id="rId31" Type="http://schemas.openxmlformats.org/officeDocument/2006/relationships/ctrlProp" Target="../ctrlProps/ctrlProp952.xml"/><Relationship Id="rId44" Type="http://schemas.openxmlformats.org/officeDocument/2006/relationships/ctrlProp" Target="../ctrlProps/ctrlProp965.xml"/><Relationship Id="rId52" Type="http://schemas.openxmlformats.org/officeDocument/2006/relationships/ctrlProp" Target="../ctrlProps/ctrlProp973.xml"/><Relationship Id="rId60" Type="http://schemas.openxmlformats.org/officeDocument/2006/relationships/ctrlProp" Target="../ctrlProps/ctrlProp981.xml"/><Relationship Id="rId65" Type="http://schemas.openxmlformats.org/officeDocument/2006/relationships/ctrlProp" Target="../ctrlProps/ctrlProp986.xml"/><Relationship Id="rId73" Type="http://schemas.openxmlformats.org/officeDocument/2006/relationships/ctrlProp" Target="../ctrlProps/ctrlProp994.xml"/><Relationship Id="rId78" Type="http://schemas.openxmlformats.org/officeDocument/2006/relationships/ctrlProp" Target="../ctrlProps/ctrlProp999.xml"/><Relationship Id="rId81" Type="http://schemas.openxmlformats.org/officeDocument/2006/relationships/ctrlProp" Target="../ctrlProps/ctrlProp1002.xml"/><Relationship Id="rId86" Type="http://schemas.openxmlformats.org/officeDocument/2006/relationships/ctrlProp" Target="../ctrlProps/ctrlProp1007.xml"/><Relationship Id="rId94" Type="http://schemas.openxmlformats.org/officeDocument/2006/relationships/ctrlProp" Target="../ctrlProps/ctrlProp1015.xml"/><Relationship Id="rId99" Type="http://schemas.openxmlformats.org/officeDocument/2006/relationships/ctrlProp" Target="../ctrlProps/ctrlProp1020.xml"/><Relationship Id="rId101" Type="http://schemas.openxmlformats.org/officeDocument/2006/relationships/ctrlProp" Target="../ctrlProps/ctrlProp1022.xml"/><Relationship Id="rId122" Type="http://schemas.openxmlformats.org/officeDocument/2006/relationships/ctrlProp" Target="../ctrlProps/ctrlProp1043.xml"/><Relationship Id="rId130" Type="http://schemas.openxmlformats.org/officeDocument/2006/relationships/ctrlProp" Target="../ctrlProps/ctrlProp1051.xml"/><Relationship Id="rId135" Type="http://schemas.openxmlformats.org/officeDocument/2006/relationships/ctrlProp" Target="../ctrlProps/ctrlProp1056.xml"/><Relationship Id="rId4" Type="http://schemas.openxmlformats.org/officeDocument/2006/relationships/ctrlProp" Target="../ctrlProps/ctrlProp925.xml"/><Relationship Id="rId9" Type="http://schemas.openxmlformats.org/officeDocument/2006/relationships/ctrlProp" Target="../ctrlProps/ctrlProp930.xml"/><Relationship Id="rId13" Type="http://schemas.openxmlformats.org/officeDocument/2006/relationships/ctrlProp" Target="../ctrlProps/ctrlProp934.xml"/><Relationship Id="rId18" Type="http://schemas.openxmlformats.org/officeDocument/2006/relationships/ctrlProp" Target="../ctrlProps/ctrlProp939.xml"/><Relationship Id="rId39" Type="http://schemas.openxmlformats.org/officeDocument/2006/relationships/ctrlProp" Target="../ctrlProps/ctrlProp960.xml"/><Relationship Id="rId109" Type="http://schemas.openxmlformats.org/officeDocument/2006/relationships/ctrlProp" Target="../ctrlProps/ctrlProp1030.xml"/><Relationship Id="rId34" Type="http://schemas.openxmlformats.org/officeDocument/2006/relationships/ctrlProp" Target="../ctrlProps/ctrlProp955.xml"/><Relationship Id="rId50" Type="http://schemas.openxmlformats.org/officeDocument/2006/relationships/ctrlProp" Target="../ctrlProps/ctrlProp971.xml"/><Relationship Id="rId55" Type="http://schemas.openxmlformats.org/officeDocument/2006/relationships/ctrlProp" Target="../ctrlProps/ctrlProp976.xml"/><Relationship Id="rId76" Type="http://schemas.openxmlformats.org/officeDocument/2006/relationships/ctrlProp" Target="../ctrlProps/ctrlProp997.xml"/><Relationship Id="rId97" Type="http://schemas.openxmlformats.org/officeDocument/2006/relationships/ctrlProp" Target="../ctrlProps/ctrlProp1018.xml"/><Relationship Id="rId104" Type="http://schemas.openxmlformats.org/officeDocument/2006/relationships/ctrlProp" Target="../ctrlProps/ctrlProp1025.xml"/><Relationship Id="rId120" Type="http://schemas.openxmlformats.org/officeDocument/2006/relationships/ctrlProp" Target="../ctrlProps/ctrlProp1041.xml"/><Relationship Id="rId125" Type="http://schemas.openxmlformats.org/officeDocument/2006/relationships/ctrlProp" Target="../ctrlProps/ctrlProp1046.xml"/><Relationship Id="rId7" Type="http://schemas.openxmlformats.org/officeDocument/2006/relationships/ctrlProp" Target="../ctrlProps/ctrlProp928.xml"/><Relationship Id="rId71" Type="http://schemas.openxmlformats.org/officeDocument/2006/relationships/ctrlProp" Target="../ctrlProps/ctrlProp992.xml"/><Relationship Id="rId92" Type="http://schemas.openxmlformats.org/officeDocument/2006/relationships/ctrlProp" Target="../ctrlProps/ctrlProp1013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950.xml"/><Relationship Id="rId24" Type="http://schemas.openxmlformats.org/officeDocument/2006/relationships/ctrlProp" Target="../ctrlProps/ctrlProp945.xml"/><Relationship Id="rId40" Type="http://schemas.openxmlformats.org/officeDocument/2006/relationships/ctrlProp" Target="../ctrlProps/ctrlProp961.xml"/><Relationship Id="rId45" Type="http://schemas.openxmlformats.org/officeDocument/2006/relationships/ctrlProp" Target="../ctrlProps/ctrlProp966.xml"/><Relationship Id="rId66" Type="http://schemas.openxmlformats.org/officeDocument/2006/relationships/ctrlProp" Target="../ctrlProps/ctrlProp987.xml"/><Relationship Id="rId87" Type="http://schemas.openxmlformats.org/officeDocument/2006/relationships/ctrlProp" Target="../ctrlProps/ctrlProp1008.xml"/><Relationship Id="rId110" Type="http://schemas.openxmlformats.org/officeDocument/2006/relationships/ctrlProp" Target="../ctrlProps/ctrlProp1031.xml"/><Relationship Id="rId115" Type="http://schemas.openxmlformats.org/officeDocument/2006/relationships/ctrlProp" Target="../ctrlProps/ctrlProp1036.xml"/><Relationship Id="rId131" Type="http://schemas.openxmlformats.org/officeDocument/2006/relationships/ctrlProp" Target="../ctrlProps/ctrlProp1052.xml"/><Relationship Id="rId136" Type="http://schemas.openxmlformats.org/officeDocument/2006/relationships/comments" Target="../comments8.xml"/><Relationship Id="rId61" Type="http://schemas.openxmlformats.org/officeDocument/2006/relationships/ctrlProp" Target="../ctrlProps/ctrlProp982.xml"/><Relationship Id="rId82" Type="http://schemas.openxmlformats.org/officeDocument/2006/relationships/ctrlProp" Target="../ctrlProps/ctrlProp1003.xml"/><Relationship Id="rId19" Type="http://schemas.openxmlformats.org/officeDocument/2006/relationships/ctrlProp" Target="../ctrlProps/ctrlProp940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79.xml"/><Relationship Id="rId117" Type="http://schemas.openxmlformats.org/officeDocument/2006/relationships/ctrlProp" Target="../ctrlProps/ctrlProp1170.xml"/><Relationship Id="rId21" Type="http://schemas.openxmlformats.org/officeDocument/2006/relationships/ctrlProp" Target="../ctrlProps/ctrlProp1074.xml"/><Relationship Id="rId42" Type="http://schemas.openxmlformats.org/officeDocument/2006/relationships/ctrlProp" Target="../ctrlProps/ctrlProp1095.xml"/><Relationship Id="rId47" Type="http://schemas.openxmlformats.org/officeDocument/2006/relationships/ctrlProp" Target="../ctrlProps/ctrlProp1100.xml"/><Relationship Id="rId63" Type="http://schemas.openxmlformats.org/officeDocument/2006/relationships/ctrlProp" Target="../ctrlProps/ctrlProp1116.xml"/><Relationship Id="rId68" Type="http://schemas.openxmlformats.org/officeDocument/2006/relationships/ctrlProp" Target="../ctrlProps/ctrlProp1121.xml"/><Relationship Id="rId84" Type="http://schemas.openxmlformats.org/officeDocument/2006/relationships/ctrlProp" Target="../ctrlProps/ctrlProp1137.xml"/><Relationship Id="rId89" Type="http://schemas.openxmlformats.org/officeDocument/2006/relationships/ctrlProp" Target="../ctrlProps/ctrlProp1142.xml"/><Relationship Id="rId112" Type="http://schemas.openxmlformats.org/officeDocument/2006/relationships/ctrlProp" Target="../ctrlProps/ctrlProp1165.xml"/><Relationship Id="rId133" Type="http://schemas.openxmlformats.org/officeDocument/2006/relationships/ctrlProp" Target="../ctrlProps/ctrlProp1186.xml"/><Relationship Id="rId16" Type="http://schemas.openxmlformats.org/officeDocument/2006/relationships/ctrlProp" Target="../ctrlProps/ctrlProp1069.xml"/><Relationship Id="rId107" Type="http://schemas.openxmlformats.org/officeDocument/2006/relationships/ctrlProp" Target="../ctrlProps/ctrlProp1160.xml"/><Relationship Id="rId11" Type="http://schemas.openxmlformats.org/officeDocument/2006/relationships/ctrlProp" Target="../ctrlProps/ctrlProp1064.xml"/><Relationship Id="rId32" Type="http://schemas.openxmlformats.org/officeDocument/2006/relationships/ctrlProp" Target="../ctrlProps/ctrlProp1085.xml"/><Relationship Id="rId37" Type="http://schemas.openxmlformats.org/officeDocument/2006/relationships/ctrlProp" Target="../ctrlProps/ctrlProp1090.xml"/><Relationship Id="rId53" Type="http://schemas.openxmlformats.org/officeDocument/2006/relationships/ctrlProp" Target="../ctrlProps/ctrlProp1106.xml"/><Relationship Id="rId58" Type="http://schemas.openxmlformats.org/officeDocument/2006/relationships/ctrlProp" Target="../ctrlProps/ctrlProp1111.xml"/><Relationship Id="rId74" Type="http://schemas.openxmlformats.org/officeDocument/2006/relationships/ctrlProp" Target="../ctrlProps/ctrlProp1127.xml"/><Relationship Id="rId79" Type="http://schemas.openxmlformats.org/officeDocument/2006/relationships/ctrlProp" Target="../ctrlProps/ctrlProp1132.xml"/><Relationship Id="rId102" Type="http://schemas.openxmlformats.org/officeDocument/2006/relationships/ctrlProp" Target="../ctrlProps/ctrlProp1155.xml"/><Relationship Id="rId123" Type="http://schemas.openxmlformats.org/officeDocument/2006/relationships/ctrlProp" Target="../ctrlProps/ctrlProp1176.xml"/><Relationship Id="rId128" Type="http://schemas.openxmlformats.org/officeDocument/2006/relationships/ctrlProp" Target="../ctrlProps/ctrlProp1181.xml"/><Relationship Id="rId5" Type="http://schemas.openxmlformats.org/officeDocument/2006/relationships/ctrlProp" Target="../ctrlProps/ctrlProp1058.xml"/><Relationship Id="rId90" Type="http://schemas.openxmlformats.org/officeDocument/2006/relationships/ctrlProp" Target="../ctrlProps/ctrlProp1143.xml"/><Relationship Id="rId95" Type="http://schemas.openxmlformats.org/officeDocument/2006/relationships/ctrlProp" Target="../ctrlProps/ctrlProp1148.xml"/><Relationship Id="rId14" Type="http://schemas.openxmlformats.org/officeDocument/2006/relationships/ctrlProp" Target="../ctrlProps/ctrlProp1067.xml"/><Relationship Id="rId22" Type="http://schemas.openxmlformats.org/officeDocument/2006/relationships/ctrlProp" Target="../ctrlProps/ctrlProp1075.xml"/><Relationship Id="rId27" Type="http://schemas.openxmlformats.org/officeDocument/2006/relationships/ctrlProp" Target="../ctrlProps/ctrlProp1080.xml"/><Relationship Id="rId30" Type="http://schemas.openxmlformats.org/officeDocument/2006/relationships/ctrlProp" Target="../ctrlProps/ctrlProp1083.xml"/><Relationship Id="rId35" Type="http://schemas.openxmlformats.org/officeDocument/2006/relationships/ctrlProp" Target="../ctrlProps/ctrlProp1088.xml"/><Relationship Id="rId43" Type="http://schemas.openxmlformats.org/officeDocument/2006/relationships/ctrlProp" Target="../ctrlProps/ctrlProp1096.xml"/><Relationship Id="rId48" Type="http://schemas.openxmlformats.org/officeDocument/2006/relationships/ctrlProp" Target="../ctrlProps/ctrlProp1101.xml"/><Relationship Id="rId56" Type="http://schemas.openxmlformats.org/officeDocument/2006/relationships/ctrlProp" Target="../ctrlProps/ctrlProp1109.xml"/><Relationship Id="rId64" Type="http://schemas.openxmlformats.org/officeDocument/2006/relationships/ctrlProp" Target="../ctrlProps/ctrlProp1117.xml"/><Relationship Id="rId69" Type="http://schemas.openxmlformats.org/officeDocument/2006/relationships/ctrlProp" Target="../ctrlProps/ctrlProp1122.xml"/><Relationship Id="rId77" Type="http://schemas.openxmlformats.org/officeDocument/2006/relationships/ctrlProp" Target="../ctrlProps/ctrlProp1130.xml"/><Relationship Id="rId100" Type="http://schemas.openxmlformats.org/officeDocument/2006/relationships/ctrlProp" Target="../ctrlProps/ctrlProp1153.xml"/><Relationship Id="rId105" Type="http://schemas.openxmlformats.org/officeDocument/2006/relationships/ctrlProp" Target="../ctrlProps/ctrlProp1158.xml"/><Relationship Id="rId113" Type="http://schemas.openxmlformats.org/officeDocument/2006/relationships/ctrlProp" Target="../ctrlProps/ctrlProp1166.xml"/><Relationship Id="rId118" Type="http://schemas.openxmlformats.org/officeDocument/2006/relationships/ctrlProp" Target="../ctrlProps/ctrlProp1171.xml"/><Relationship Id="rId126" Type="http://schemas.openxmlformats.org/officeDocument/2006/relationships/ctrlProp" Target="../ctrlProps/ctrlProp1179.xml"/><Relationship Id="rId134" Type="http://schemas.openxmlformats.org/officeDocument/2006/relationships/ctrlProp" Target="../ctrlProps/ctrlProp1187.xml"/><Relationship Id="rId8" Type="http://schemas.openxmlformats.org/officeDocument/2006/relationships/ctrlProp" Target="../ctrlProps/ctrlProp1061.xml"/><Relationship Id="rId51" Type="http://schemas.openxmlformats.org/officeDocument/2006/relationships/ctrlProp" Target="../ctrlProps/ctrlProp1104.xml"/><Relationship Id="rId72" Type="http://schemas.openxmlformats.org/officeDocument/2006/relationships/ctrlProp" Target="../ctrlProps/ctrlProp1125.xml"/><Relationship Id="rId80" Type="http://schemas.openxmlformats.org/officeDocument/2006/relationships/ctrlProp" Target="../ctrlProps/ctrlProp1133.xml"/><Relationship Id="rId85" Type="http://schemas.openxmlformats.org/officeDocument/2006/relationships/ctrlProp" Target="../ctrlProps/ctrlProp1138.xml"/><Relationship Id="rId93" Type="http://schemas.openxmlformats.org/officeDocument/2006/relationships/ctrlProp" Target="../ctrlProps/ctrlProp1146.xml"/><Relationship Id="rId98" Type="http://schemas.openxmlformats.org/officeDocument/2006/relationships/ctrlProp" Target="../ctrlProps/ctrlProp1151.xml"/><Relationship Id="rId121" Type="http://schemas.openxmlformats.org/officeDocument/2006/relationships/ctrlProp" Target="../ctrlProps/ctrlProp1174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1065.xml"/><Relationship Id="rId17" Type="http://schemas.openxmlformats.org/officeDocument/2006/relationships/ctrlProp" Target="../ctrlProps/ctrlProp1070.xml"/><Relationship Id="rId25" Type="http://schemas.openxmlformats.org/officeDocument/2006/relationships/ctrlProp" Target="../ctrlProps/ctrlProp1078.xml"/><Relationship Id="rId33" Type="http://schemas.openxmlformats.org/officeDocument/2006/relationships/ctrlProp" Target="../ctrlProps/ctrlProp1086.xml"/><Relationship Id="rId38" Type="http://schemas.openxmlformats.org/officeDocument/2006/relationships/ctrlProp" Target="../ctrlProps/ctrlProp1091.xml"/><Relationship Id="rId46" Type="http://schemas.openxmlformats.org/officeDocument/2006/relationships/ctrlProp" Target="../ctrlProps/ctrlProp1099.xml"/><Relationship Id="rId59" Type="http://schemas.openxmlformats.org/officeDocument/2006/relationships/ctrlProp" Target="../ctrlProps/ctrlProp1112.xml"/><Relationship Id="rId67" Type="http://schemas.openxmlformats.org/officeDocument/2006/relationships/ctrlProp" Target="../ctrlProps/ctrlProp1120.xml"/><Relationship Id="rId103" Type="http://schemas.openxmlformats.org/officeDocument/2006/relationships/ctrlProp" Target="../ctrlProps/ctrlProp1156.xml"/><Relationship Id="rId108" Type="http://schemas.openxmlformats.org/officeDocument/2006/relationships/ctrlProp" Target="../ctrlProps/ctrlProp1161.xml"/><Relationship Id="rId116" Type="http://schemas.openxmlformats.org/officeDocument/2006/relationships/ctrlProp" Target="../ctrlProps/ctrlProp1169.xml"/><Relationship Id="rId124" Type="http://schemas.openxmlformats.org/officeDocument/2006/relationships/ctrlProp" Target="../ctrlProps/ctrlProp1177.xml"/><Relationship Id="rId129" Type="http://schemas.openxmlformats.org/officeDocument/2006/relationships/ctrlProp" Target="../ctrlProps/ctrlProp1182.xml"/><Relationship Id="rId20" Type="http://schemas.openxmlformats.org/officeDocument/2006/relationships/ctrlProp" Target="../ctrlProps/ctrlProp1073.xml"/><Relationship Id="rId41" Type="http://schemas.openxmlformats.org/officeDocument/2006/relationships/ctrlProp" Target="../ctrlProps/ctrlProp1094.xml"/><Relationship Id="rId54" Type="http://schemas.openxmlformats.org/officeDocument/2006/relationships/ctrlProp" Target="../ctrlProps/ctrlProp1107.xml"/><Relationship Id="rId62" Type="http://schemas.openxmlformats.org/officeDocument/2006/relationships/ctrlProp" Target="../ctrlProps/ctrlProp1115.xml"/><Relationship Id="rId70" Type="http://schemas.openxmlformats.org/officeDocument/2006/relationships/ctrlProp" Target="../ctrlProps/ctrlProp1123.xml"/><Relationship Id="rId75" Type="http://schemas.openxmlformats.org/officeDocument/2006/relationships/ctrlProp" Target="../ctrlProps/ctrlProp1128.xml"/><Relationship Id="rId83" Type="http://schemas.openxmlformats.org/officeDocument/2006/relationships/ctrlProp" Target="../ctrlProps/ctrlProp1136.xml"/><Relationship Id="rId88" Type="http://schemas.openxmlformats.org/officeDocument/2006/relationships/ctrlProp" Target="../ctrlProps/ctrlProp1141.xml"/><Relationship Id="rId91" Type="http://schemas.openxmlformats.org/officeDocument/2006/relationships/ctrlProp" Target="../ctrlProps/ctrlProp1144.xml"/><Relationship Id="rId96" Type="http://schemas.openxmlformats.org/officeDocument/2006/relationships/ctrlProp" Target="../ctrlProps/ctrlProp1149.xml"/><Relationship Id="rId111" Type="http://schemas.openxmlformats.org/officeDocument/2006/relationships/ctrlProp" Target="../ctrlProps/ctrlProp1164.xml"/><Relationship Id="rId132" Type="http://schemas.openxmlformats.org/officeDocument/2006/relationships/ctrlProp" Target="../ctrlProps/ctrlProp1185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059.xml"/><Relationship Id="rId15" Type="http://schemas.openxmlformats.org/officeDocument/2006/relationships/ctrlProp" Target="../ctrlProps/ctrlProp1068.xml"/><Relationship Id="rId23" Type="http://schemas.openxmlformats.org/officeDocument/2006/relationships/ctrlProp" Target="../ctrlProps/ctrlProp1076.xml"/><Relationship Id="rId28" Type="http://schemas.openxmlformats.org/officeDocument/2006/relationships/ctrlProp" Target="../ctrlProps/ctrlProp1081.xml"/><Relationship Id="rId36" Type="http://schemas.openxmlformats.org/officeDocument/2006/relationships/ctrlProp" Target="../ctrlProps/ctrlProp1089.xml"/><Relationship Id="rId49" Type="http://schemas.openxmlformats.org/officeDocument/2006/relationships/ctrlProp" Target="../ctrlProps/ctrlProp1102.xml"/><Relationship Id="rId57" Type="http://schemas.openxmlformats.org/officeDocument/2006/relationships/ctrlProp" Target="../ctrlProps/ctrlProp1110.xml"/><Relationship Id="rId106" Type="http://schemas.openxmlformats.org/officeDocument/2006/relationships/ctrlProp" Target="../ctrlProps/ctrlProp1159.xml"/><Relationship Id="rId114" Type="http://schemas.openxmlformats.org/officeDocument/2006/relationships/ctrlProp" Target="../ctrlProps/ctrlProp1167.xml"/><Relationship Id="rId119" Type="http://schemas.openxmlformats.org/officeDocument/2006/relationships/ctrlProp" Target="../ctrlProps/ctrlProp1172.xml"/><Relationship Id="rId127" Type="http://schemas.openxmlformats.org/officeDocument/2006/relationships/ctrlProp" Target="../ctrlProps/ctrlProp1180.xml"/><Relationship Id="rId10" Type="http://schemas.openxmlformats.org/officeDocument/2006/relationships/ctrlProp" Target="../ctrlProps/ctrlProp1063.xml"/><Relationship Id="rId31" Type="http://schemas.openxmlformats.org/officeDocument/2006/relationships/ctrlProp" Target="../ctrlProps/ctrlProp1084.xml"/><Relationship Id="rId44" Type="http://schemas.openxmlformats.org/officeDocument/2006/relationships/ctrlProp" Target="../ctrlProps/ctrlProp1097.xml"/><Relationship Id="rId52" Type="http://schemas.openxmlformats.org/officeDocument/2006/relationships/ctrlProp" Target="../ctrlProps/ctrlProp1105.xml"/><Relationship Id="rId60" Type="http://schemas.openxmlformats.org/officeDocument/2006/relationships/ctrlProp" Target="../ctrlProps/ctrlProp1113.xml"/><Relationship Id="rId65" Type="http://schemas.openxmlformats.org/officeDocument/2006/relationships/ctrlProp" Target="../ctrlProps/ctrlProp1118.xml"/><Relationship Id="rId73" Type="http://schemas.openxmlformats.org/officeDocument/2006/relationships/ctrlProp" Target="../ctrlProps/ctrlProp1126.xml"/><Relationship Id="rId78" Type="http://schemas.openxmlformats.org/officeDocument/2006/relationships/ctrlProp" Target="../ctrlProps/ctrlProp1131.xml"/><Relationship Id="rId81" Type="http://schemas.openxmlformats.org/officeDocument/2006/relationships/ctrlProp" Target="../ctrlProps/ctrlProp1134.xml"/><Relationship Id="rId86" Type="http://schemas.openxmlformats.org/officeDocument/2006/relationships/ctrlProp" Target="../ctrlProps/ctrlProp1139.xml"/><Relationship Id="rId94" Type="http://schemas.openxmlformats.org/officeDocument/2006/relationships/ctrlProp" Target="../ctrlProps/ctrlProp1147.xml"/><Relationship Id="rId99" Type="http://schemas.openxmlformats.org/officeDocument/2006/relationships/ctrlProp" Target="../ctrlProps/ctrlProp1152.xml"/><Relationship Id="rId101" Type="http://schemas.openxmlformats.org/officeDocument/2006/relationships/ctrlProp" Target="../ctrlProps/ctrlProp1154.xml"/><Relationship Id="rId122" Type="http://schemas.openxmlformats.org/officeDocument/2006/relationships/ctrlProp" Target="../ctrlProps/ctrlProp1175.xml"/><Relationship Id="rId130" Type="http://schemas.openxmlformats.org/officeDocument/2006/relationships/ctrlProp" Target="../ctrlProps/ctrlProp1183.xml"/><Relationship Id="rId135" Type="http://schemas.openxmlformats.org/officeDocument/2006/relationships/ctrlProp" Target="../ctrlProps/ctrlProp1188.xml"/><Relationship Id="rId4" Type="http://schemas.openxmlformats.org/officeDocument/2006/relationships/ctrlProp" Target="../ctrlProps/ctrlProp1057.xml"/><Relationship Id="rId9" Type="http://schemas.openxmlformats.org/officeDocument/2006/relationships/ctrlProp" Target="../ctrlProps/ctrlProp1062.xml"/><Relationship Id="rId13" Type="http://schemas.openxmlformats.org/officeDocument/2006/relationships/ctrlProp" Target="../ctrlProps/ctrlProp1066.xml"/><Relationship Id="rId18" Type="http://schemas.openxmlformats.org/officeDocument/2006/relationships/ctrlProp" Target="../ctrlProps/ctrlProp1071.xml"/><Relationship Id="rId39" Type="http://schemas.openxmlformats.org/officeDocument/2006/relationships/ctrlProp" Target="../ctrlProps/ctrlProp1092.xml"/><Relationship Id="rId109" Type="http://schemas.openxmlformats.org/officeDocument/2006/relationships/ctrlProp" Target="../ctrlProps/ctrlProp1162.xml"/><Relationship Id="rId34" Type="http://schemas.openxmlformats.org/officeDocument/2006/relationships/ctrlProp" Target="../ctrlProps/ctrlProp1087.xml"/><Relationship Id="rId50" Type="http://schemas.openxmlformats.org/officeDocument/2006/relationships/ctrlProp" Target="../ctrlProps/ctrlProp1103.xml"/><Relationship Id="rId55" Type="http://schemas.openxmlformats.org/officeDocument/2006/relationships/ctrlProp" Target="../ctrlProps/ctrlProp1108.xml"/><Relationship Id="rId76" Type="http://schemas.openxmlformats.org/officeDocument/2006/relationships/ctrlProp" Target="../ctrlProps/ctrlProp1129.xml"/><Relationship Id="rId97" Type="http://schemas.openxmlformats.org/officeDocument/2006/relationships/ctrlProp" Target="../ctrlProps/ctrlProp1150.xml"/><Relationship Id="rId104" Type="http://schemas.openxmlformats.org/officeDocument/2006/relationships/ctrlProp" Target="../ctrlProps/ctrlProp1157.xml"/><Relationship Id="rId120" Type="http://schemas.openxmlformats.org/officeDocument/2006/relationships/ctrlProp" Target="../ctrlProps/ctrlProp1173.xml"/><Relationship Id="rId125" Type="http://schemas.openxmlformats.org/officeDocument/2006/relationships/ctrlProp" Target="../ctrlProps/ctrlProp1178.xml"/><Relationship Id="rId7" Type="http://schemas.openxmlformats.org/officeDocument/2006/relationships/ctrlProp" Target="../ctrlProps/ctrlProp1060.xml"/><Relationship Id="rId71" Type="http://schemas.openxmlformats.org/officeDocument/2006/relationships/ctrlProp" Target="../ctrlProps/ctrlProp1124.xml"/><Relationship Id="rId92" Type="http://schemas.openxmlformats.org/officeDocument/2006/relationships/ctrlProp" Target="../ctrlProps/ctrlProp1145.xml"/><Relationship Id="rId2" Type="http://schemas.openxmlformats.org/officeDocument/2006/relationships/drawing" Target="../drawings/drawing10.xml"/><Relationship Id="rId29" Type="http://schemas.openxmlformats.org/officeDocument/2006/relationships/ctrlProp" Target="../ctrlProps/ctrlProp1082.xml"/><Relationship Id="rId24" Type="http://schemas.openxmlformats.org/officeDocument/2006/relationships/ctrlProp" Target="../ctrlProps/ctrlProp1077.xml"/><Relationship Id="rId40" Type="http://schemas.openxmlformats.org/officeDocument/2006/relationships/ctrlProp" Target="../ctrlProps/ctrlProp1093.xml"/><Relationship Id="rId45" Type="http://schemas.openxmlformats.org/officeDocument/2006/relationships/ctrlProp" Target="../ctrlProps/ctrlProp1098.xml"/><Relationship Id="rId66" Type="http://schemas.openxmlformats.org/officeDocument/2006/relationships/ctrlProp" Target="../ctrlProps/ctrlProp1119.xml"/><Relationship Id="rId87" Type="http://schemas.openxmlformats.org/officeDocument/2006/relationships/ctrlProp" Target="../ctrlProps/ctrlProp1140.xml"/><Relationship Id="rId110" Type="http://schemas.openxmlformats.org/officeDocument/2006/relationships/ctrlProp" Target="../ctrlProps/ctrlProp1163.xml"/><Relationship Id="rId115" Type="http://schemas.openxmlformats.org/officeDocument/2006/relationships/ctrlProp" Target="../ctrlProps/ctrlProp1168.xml"/><Relationship Id="rId131" Type="http://schemas.openxmlformats.org/officeDocument/2006/relationships/ctrlProp" Target="../ctrlProps/ctrlProp1184.xml"/><Relationship Id="rId136" Type="http://schemas.openxmlformats.org/officeDocument/2006/relationships/comments" Target="../comments9.xml"/><Relationship Id="rId61" Type="http://schemas.openxmlformats.org/officeDocument/2006/relationships/ctrlProp" Target="../ctrlProps/ctrlProp1114.xml"/><Relationship Id="rId82" Type="http://schemas.openxmlformats.org/officeDocument/2006/relationships/ctrlProp" Target="../ctrlProps/ctrlProp1135.xml"/><Relationship Id="rId19" Type="http://schemas.openxmlformats.org/officeDocument/2006/relationships/ctrlProp" Target="../ctrlProps/ctrlProp107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3:B8"/>
  <sheetViews>
    <sheetView workbookViewId="0">
      <selection activeCell="D6" sqref="D6"/>
    </sheetView>
  </sheetViews>
  <sheetFormatPr defaultRowHeight="15" x14ac:dyDescent="0.25"/>
  <cols>
    <col min="2" max="2" width="4.28515625" style="1" customWidth="1"/>
  </cols>
  <sheetData>
    <row r="3" spans="1:2" ht="15.75" x14ac:dyDescent="0.25">
      <c r="B3" s="129" t="s">
        <v>55</v>
      </c>
    </row>
    <row r="4" spans="1:2" ht="15.75" x14ac:dyDescent="0.25">
      <c r="B4" s="2" t="s">
        <v>2</v>
      </c>
    </row>
    <row r="5" spans="1:2" ht="15.75" x14ac:dyDescent="0.25">
      <c r="B5" s="3" t="s">
        <v>3</v>
      </c>
    </row>
    <row r="6" spans="1:2" ht="15.75" x14ac:dyDescent="0.25">
      <c r="B6" s="4" t="s">
        <v>4</v>
      </c>
    </row>
    <row r="8" spans="1:2" x14ac:dyDescent="0.25">
      <c r="A8" t="s">
        <v>20</v>
      </c>
      <c r="B8" s="1">
        <v>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2"/>
  <sheetViews>
    <sheetView tabSelected="1" workbookViewId="0">
      <selection activeCell="I10" sqref="I10"/>
    </sheetView>
  </sheetViews>
  <sheetFormatPr defaultRowHeight="15" x14ac:dyDescent="0.25"/>
  <cols>
    <col min="1" max="1" width="10.28515625" style="145" customWidth="1"/>
    <col min="2" max="16384" width="9.140625" style="144"/>
  </cols>
  <sheetData>
    <row r="1" spans="1:13" ht="21.75" customHeight="1" x14ac:dyDescent="0.25">
      <c r="A1" s="159" t="s">
        <v>111</v>
      </c>
    </row>
    <row r="2" spans="1:13" ht="60" customHeight="1" x14ac:dyDescent="0.4">
      <c r="A2" s="165" t="s">
        <v>65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3" ht="15" customHeight="1" x14ac:dyDescent="0.25">
      <c r="A3" s="166" t="s">
        <v>79</v>
      </c>
      <c r="B3" s="164" t="s">
        <v>66</v>
      </c>
      <c r="C3" s="164"/>
      <c r="D3" s="164"/>
      <c r="E3" s="164"/>
      <c r="F3" s="164"/>
      <c r="G3" s="164"/>
      <c r="H3" s="164"/>
      <c r="I3" s="158"/>
      <c r="J3" s="158"/>
    </row>
    <row r="4" spans="1:13" ht="15" customHeight="1" x14ac:dyDescent="0.25">
      <c r="A4" s="166"/>
      <c r="B4" s="164"/>
      <c r="C4" s="164"/>
      <c r="D4" s="164"/>
      <c r="E4" s="164"/>
      <c r="F4" s="164"/>
      <c r="G4" s="164"/>
      <c r="H4" s="164"/>
      <c r="I4" s="158"/>
      <c r="J4" s="158"/>
    </row>
    <row r="5" spans="1:13" ht="15.75" customHeight="1" x14ac:dyDescent="0.25">
      <c r="A5" s="148" t="s">
        <v>67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3" ht="13.5" customHeight="1" x14ac:dyDescent="0.25">
      <c r="A6" s="148" t="s">
        <v>68</v>
      </c>
      <c r="B6" s="147"/>
      <c r="C6" s="147"/>
      <c r="D6" s="147"/>
      <c r="E6" s="147"/>
      <c r="F6" s="147"/>
      <c r="G6" s="147"/>
      <c r="H6" s="147"/>
      <c r="I6" s="147"/>
      <c r="J6" s="147"/>
    </row>
    <row r="7" spans="1:13" ht="5.25" customHeight="1" x14ac:dyDescent="0.25"/>
    <row r="8" spans="1:13" x14ac:dyDescent="0.25">
      <c r="A8" s="146" t="s">
        <v>90</v>
      </c>
    </row>
    <row r="9" spans="1:13" x14ac:dyDescent="0.25">
      <c r="A9" s="146"/>
    </row>
    <row r="10" spans="1:13" ht="33.75" customHeight="1" x14ac:dyDescent="0.25">
      <c r="A10" s="157" t="s">
        <v>91</v>
      </c>
    </row>
    <row r="11" spans="1:13" x14ac:dyDescent="0.25">
      <c r="A11" s="145" t="s">
        <v>17</v>
      </c>
      <c r="B11" s="144" t="s">
        <v>105</v>
      </c>
    </row>
    <row r="12" spans="1:13" x14ac:dyDescent="0.25">
      <c r="B12" s="144" t="s">
        <v>69</v>
      </c>
    </row>
    <row r="13" spans="1:13" x14ac:dyDescent="0.25">
      <c r="A13" s="145" t="s">
        <v>18</v>
      </c>
      <c r="B13" s="144" t="s">
        <v>77</v>
      </c>
    </row>
    <row r="14" spans="1:13" x14ac:dyDescent="0.25">
      <c r="B14" s="144" t="s">
        <v>70</v>
      </c>
    </row>
    <row r="15" spans="1:13" ht="87.75" customHeight="1" x14ac:dyDescent="0.25">
      <c r="B15" s="167" t="s">
        <v>71</v>
      </c>
      <c r="C15" s="167"/>
      <c r="D15" s="163"/>
      <c r="E15" s="163"/>
      <c r="F15" s="163"/>
      <c r="G15" s="163"/>
      <c r="H15" s="163"/>
      <c r="I15" s="163"/>
      <c r="J15" s="163"/>
      <c r="K15" s="163"/>
      <c r="L15" s="163"/>
      <c r="M15" s="163"/>
    </row>
    <row r="16" spans="1:13" x14ac:dyDescent="0.25">
      <c r="A16" s="145" t="s">
        <v>19</v>
      </c>
      <c r="B16" s="144" t="s">
        <v>106</v>
      </c>
    </row>
    <row r="17" spans="1:14" ht="15.75" x14ac:dyDescent="0.25">
      <c r="B17" s="162" t="s">
        <v>110</v>
      </c>
    </row>
    <row r="18" spans="1:14" x14ac:dyDescent="0.25">
      <c r="A18" s="145" t="s">
        <v>21</v>
      </c>
      <c r="B18" s="144" t="s">
        <v>107</v>
      </c>
    </row>
    <row r="19" spans="1:14" x14ac:dyDescent="0.25">
      <c r="B19" s="163"/>
      <c r="C19" s="163"/>
      <c r="D19" s="163"/>
      <c r="E19" s="163"/>
      <c r="F19" s="163"/>
      <c r="G19" s="163"/>
      <c r="H19" s="163"/>
      <c r="I19" s="144" t="s">
        <v>109</v>
      </c>
    </row>
    <row r="20" spans="1:14" x14ac:dyDescent="0.25">
      <c r="B20" s="163"/>
      <c r="C20" s="163"/>
      <c r="D20" s="163"/>
      <c r="E20" s="163"/>
      <c r="F20" s="163"/>
      <c r="G20" s="163"/>
      <c r="H20" s="163"/>
      <c r="I20" s="144" t="s">
        <v>72</v>
      </c>
    </row>
    <row r="21" spans="1:14" x14ac:dyDescent="0.25">
      <c r="B21" s="163"/>
      <c r="C21" s="163"/>
      <c r="D21" s="163"/>
      <c r="E21" s="163"/>
      <c r="F21" s="163"/>
      <c r="G21" s="163"/>
      <c r="H21" s="163"/>
      <c r="I21" s="144" t="s">
        <v>73</v>
      </c>
    </row>
    <row r="22" spans="1:14" x14ac:dyDescent="0.25">
      <c r="B22" s="163"/>
      <c r="C22" s="163"/>
      <c r="D22" s="163"/>
      <c r="E22" s="163"/>
      <c r="F22" s="163"/>
      <c r="G22" s="163"/>
      <c r="H22" s="163"/>
      <c r="I22" s="144" t="s">
        <v>74</v>
      </c>
    </row>
    <row r="23" spans="1:14" x14ac:dyDescent="0.25">
      <c r="B23" s="163"/>
      <c r="C23" s="163"/>
      <c r="D23" s="163"/>
      <c r="E23" s="163"/>
      <c r="F23" s="163"/>
      <c r="G23" s="163"/>
      <c r="H23" s="163"/>
    </row>
    <row r="24" spans="1:14" x14ac:dyDescent="0.25">
      <c r="B24" s="163"/>
      <c r="C24" s="163"/>
      <c r="D24" s="163"/>
      <c r="E24" s="163"/>
      <c r="F24" s="163"/>
      <c r="G24" s="163"/>
      <c r="H24" s="163"/>
      <c r="I24" s="169" t="s">
        <v>108</v>
      </c>
      <c r="J24" s="169"/>
      <c r="K24" s="169"/>
      <c r="L24" s="169"/>
      <c r="M24" s="169"/>
      <c r="N24" s="169"/>
    </row>
    <row r="25" spans="1:14" ht="15" customHeight="1" x14ac:dyDescent="0.25">
      <c r="B25" s="163"/>
      <c r="C25" s="163"/>
      <c r="D25" s="163"/>
      <c r="E25" s="163"/>
      <c r="F25" s="163"/>
      <c r="G25" s="163"/>
      <c r="H25" s="163"/>
      <c r="I25" s="169"/>
      <c r="J25" s="169"/>
      <c r="K25" s="169"/>
      <c r="L25" s="169"/>
      <c r="M25" s="169"/>
      <c r="N25" s="169"/>
    </row>
    <row r="26" spans="1:14" ht="18" customHeight="1" x14ac:dyDescent="0.25">
      <c r="B26" s="163"/>
      <c r="C26" s="163"/>
      <c r="D26" s="163"/>
      <c r="E26" s="163"/>
      <c r="F26" s="163"/>
      <c r="G26" s="163"/>
      <c r="H26" s="163"/>
      <c r="I26" s="169"/>
      <c r="J26" s="169"/>
      <c r="K26" s="169"/>
      <c r="L26" s="169"/>
      <c r="M26" s="169"/>
      <c r="N26" s="169"/>
    </row>
    <row r="27" spans="1:14" x14ac:dyDescent="0.25">
      <c r="A27" s="145" t="s">
        <v>22</v>
      </c>
      <c r="B27" s="144" t="s">
        <v>76</v>
      </c>
    </row>
    <row r="28" spans="1:14" x14ac:dyDescent="0.25">
      <c r="B28" s="144" t="s">
        <v>75</v>
      </c>
    </row>
    <row r="29" spans="1:14" ht="15" customHeight="1" x14ac:dyDescent="0.25">
      <c r="D29" s="163"/>
      <c r="E29" s="163"/>
      <c r="F29" s="163"/>
      <c r="G29" s="163"/>
      <c r="H29" s="163"/>
      <c r="I29" s="168" t="s">
        <v>80</v>
      </c>
      <c r="J29" s="168"/>
      <c r="K29" s="168"/>
      <c r="L29" s="155"/>
      <c r="M29" s="155"/>
    </row>
    <row r="30" spans="1:14" x14ac:dyDescent="0.25">
      <c r="D30" s="163"/>
      <c r="E30" s="163"/>
      <c r="F30" s="163"/>
      <c r="G30" s="163"/>
      <c r="H30" s="163"/>
      <c r="I30" s="168"/>
      <c r="J30" s="168"/>
      <c r="K30" s="168"/>
      <c r="L30" s="155"/>
      <c r="M30" s="155"/>
    </row>
    <row r="31" spans="1:14" x14ac:dyDescent="0.25">
      <c r="D31" s="163"/>
      <c r="E31" s="163"/>
      <c r="F31" s="163"/>
      <c r="G31" s="163"/>
      <c r="H31" s="163"/>
      <c r="I31" s="168"/>
      <c r="J31" s="168"/>
      <c r="K31" s="168"/>
      <c r="L31" s="155"/>
      <c r="M31" s="155"/>
    </row>
    <row r="32" spans="1:14" x14ac:dyDescent="0.25">
      <c r="D32" s="163"/>
      <c r="E32" s="163"/>
      <c r="F32" s="163"/>
      <c r="G32" s="163"/>
      <c r="H32" s="163"/>
      <c r="I32" s="168"/>
      <c r="J32" s="168"/>
      <c r="K32" s="168"/>
      <c r="L32" s="155"/>
      <c r="M32" s="155"/>
    </row>
    <row r="33" spans="1:13" x14ac:dyDescent="0.25">
      <c r="D33" s="163"/>
      <c r="E33" s="163"/>
      <c r="F33" s="163"/>
      <c r="G33" s="163"/>
      <c r="H33" s="163"/>
      <c r="I33" s="168"/>
      <c r="J33" s="168"/>
      <c r="K33" s="168"/>
      <c r="L33" s="155"/>
      <c r="M33" s="155"/>
    </row>
    <row r="34" spans="1:13" x14ac:dyDescent="0.25">
      <c r="D34" s="163"/>
      <c r="E34" s="163"/>
      <c r="F34" s="163"/>
      <c r="G34" s="163"/>
      <c r="H34" s="163"/>
      <c r="I34" s="168"/>
      <c r="J34" s="168"/>
      <c r="K34" s="168"/>
      <c r="L34" s="155"/>
      <c r="M34" s="155"/>
    </row>
    <row r="35" spans="1:13" x14ac:dyDescent="0.25">
      <c r="D35" s="163"/>
      <c r="E35" s="163"/>
      <c r="F35" s="163"/>
      <c r="G35" s="163"/>
      <c r="H35" s="163"/>
      <c r="I35" s="168"/>
      <c r="J35" s="168"/>
      <c r="K35" s="168"/>
      <c r="L35" s="155"/>
      <c r="M35" s="155"/>
    </row>
    <row r="36" spans="1:13" x14ac:dyDescent="0.25">
      <c r="D36" s="163"/>
      <c r="E36" s="163"/>
      <c r="F36" s="163"/>
      <c r="G36" s="163"/>
      <c r="H36" s="163"/>
      <c r="I36" s="168"/>
      <c r="J36" s="168"/>
      <c r="K36" s="168"/>
      <c r="L36" s="155"/>
      <c r="M36" s="155"/>
    </row>
    <row r="37" spans="1:13" x14ac:dyDescent="0.25">
      <c r="D37" s="163"/>
      <c r="E37" s="163"/>
      <c r="F37" s="163"/>
      <c r="G37" s="163"/>
      <c r="H37" s="163"/>
      <c r="I37" s="168"/>
      <c r="J37" s="168"/>
      <c r="K37" s="168"/>
      <c r="L37" s="155"/>
      <c r="M37" s="155"/>
    </row>
    <row r="38" spans="1:13" x14ac:dyDescent="0.25">
      <c r="D38" s="149"/>
      <c r="E38" s="149"/>
      <c r="F38" s="149"/>
      <c r="G38" s="149"/>
      <c r="H38" s="149"/>
      <c r="I38" s="149"/>
      <c r="J38" s="155"/>
      <c r="K38" s="155"/>
      <c r="L38" s="155"/>
      <c r="M38" s="155"/>
    </row>
    <row r="39" spans="1:13" x14ac:dyDescent="0.25">
      <c r="A39" s="144"/>
      <c r="B39" s="144" t="s">
        <v>81</v>
      </c>
      <c r="D39" s="149"/>
      <c r="E39" s="149"/>
      <c r="F39" s="149"/>
      <c r="G39" s="149"/>
      <c r="H39" s="149"/>
      <c r="I39" s="149"/>
    </row>
    <row r="40" spans="1:13" x14ac:dyDescent="0.25">
      <c r="A40" s="154"/>
      <c r="C40" s="163"/>
      <c r="D40" s="163"/>
      <c r="E40" s="163"/>
      <c r="F40" s="163"/>
      <c r="G40" s="163"/>
      <c r="H40" s="149"/>
      <c r="I40" s="149"/>
    </row>
    <row r="41" spans="1:13" x14ac:dyDescent="0.25">
      <c r="A41" s="154"/>
      <c r="C41" s="163"/>
      <c r="D41" s="163"/>
      <c r="E41" s="163"/>
      <c r="F41" s="163"/>
      <c r="G41" s="163"/>
      <c r="H41" s="149"/>
      <c r="I41" s="149"/>
    </row>
    <row r="42" spans="1:13" x14ac:dyDescent="0.25">
      <c r="A42" s="154"/>
      <c r="C42" s="163"/>
      <c r="D42" s="163"/>
      <c r="E42" s="163"/>
      <c r="F42" s="163"/>
      <c r="G42" s="163"/>
      <c r="H42" s="149"/>
      <c r="I42" s="149"/>
    </row>
    <row r="43" spans="1:13" x14ac:dyDescent="0.25">
      <c r="A43" s="154"/>
      <c r="C43" s="163"/>
      <c r="D43" s="163"/>
      <c r="E43" s="163"/>
      <c r="F43" s="163"/>
      <c r="G43" s="163"/>
      <c r="H43" s="149"/>
      <c r="I43" s="149"/>
    </row>
    <row r="44" spans="1:13" x14ac:dyDescent="0.25">
      <c r="A44" s="154"/>
      <c r="C44" s="163"/>
      <c r="D44" s="163"/>
      <c r="E44" s="163"/>
      <c r="F44" s="163"/>
      <c r="G44" s="163"/>
      <c r="H44" s="149"/>
      <c r="I44" s="149"/>
    </row>
    <row r="45" spans="1:13" x14ac:dyDescent="0.25">
      <c r="A45" s="154"/>
      <c r="C45" s="163"/>
      <c r="D45" s="163"/>
      <c r="E45" s="163"/>
      <c r="F45" s="163"/>
      <c r="G45" s="163"/>
      <c r="H45" s="149"/>
      <c r="I45" s="149"/>
    </row>
    <row r="46" spans="1:13" x14ac:dyDescent="0.25">
      <c r="A46" s="154"/>
      <c r="C46" s="163"/>
      <c r="D46" s="163"/>
      <c r="E46" s="163"/>
      <c r="F46" s="163"/>
      <c r="G46" s="163"/>
      <c r="H46" s="149"/>
      <c r="I46" s="149"/>
    </row>
    <row r="47" spans="1:13" x14ac:dyDescent="0.25">
      <c r="A47" s="154"/>
      <c r="C47" s="149"/>
      <c r="D47" s="149"/>
      <c r="E47" s="149"/>
      <c r="F47" s="149"/>
      <c r="G47" s="149"/>
      <c r="H47" s="149"/>
      <c r="I47" s="149"/>
    </row>
    <row r="48" spans="1:13" ht="31.5" customHeight="1" x14ac:dyDescent="0.25">
      <c r="A48" s="161" t="s">
        <v>98</v>
      </c>
    </row>
    <row r="49" spans="1:12" x14ac:dyDescent="0.25">
      <c r="B49" s="163"/>
      <c r="C49" s="163"/>
      <c r="D49" s="163"/>
      <c r="E49" s="163"/>
      <c r="F49" s="163"/>
      <c r="G49" s="163"/>
      <c r="H49" s="163"/>
      <c r="I49" s="156"/>
    </row>
    <row r="50" spans="1:12" x14ac:dyDescent="0.25">
      <c r="B50" s="163"/>
      <c r="C50" s="163"/>
      <c r="D50" s="163"/>
      <c r="E50" s="163"/>
      <c r="F50" s="163"/>
      <c r="G50" s="163"/>
      <c r="H50" s="163"/>
      <c r="I50" s="156"/>
    </row>
    <row r="51" spans="1:12" x14ac:dyDescent="0.25">
      <c r="B51" s="163"/>
      <c r="C51" s="163"/>
      <c r="D51" s="163"/>
      <c r="E51" s="163"/>
      <c r="F51" s="163"/>
      <c r="G51" s="163"/>
      <c r="H51" s="163"/>
      <c r="I51" s="156"/>
    </row>
    <row r="52" spans="1:12" x14ac:dyDescent="0.25">
      <c r="B52" s="163"/>
      <c r="C52" s="163"/>
      <c r="D52" s="163"/>
      <c r="E52" s="163"/>
      <c r="F52" s="163"/>
      <c r="G52" s="163"/>
      <c r="H52" s="163"/>
      <c r="I52" s="156"/>
    </row>
    <row r="53" spans="1:12" x14ac:dyDescent="0.25">
      <c r="B53" s="163"/>
      <c r="C53" s="163"/>
      <c r="D53" s="163"/>
      <c r="E53" s="163"/>
      <c r="F53" s="163"/>
      <c r="G53" s="163"/>
      <c r="H53" s="163"/>
      <c r="I53" s="156"/>
    </row>
    <row r="54" spans="1:12" x14ac:dyDescent="0.25">
      <c r="B54" s="163"/>
      <c r="C54" s="163"/>
      <c r="D54" s="163"/>
      <c r="E54" s="163"/>
      <c r="F54" s="163"/>
      <c r="G54" s="163"/>
      <c r="H54" s="163"/>
      <c r="I54" s="156"/>
    </row>
    <row r="55" spans="1:12" x14ac:dyDescent="0.25">
      <c r="B55" s="163"/>
      <c r="C55" s="163"/>
      <c r="D55" s="163"/>
      <c r="E55" s="163"/>
      <c r="F55" s="163"/>
      <c r="G55" s="163"/>
      <c r="H55" s="163"/>
      <c r="I55" s="156"/>
    </row>
    <row r="56" spans="1:12" x14ac:dyDescent="0.25">
      <c r="B56" s="163"/>
      <c r="C56" s="163"/>
      <c r="D56" s="163"/>
      <c r="E56" s="163"/>
      <c r="F56" s="163"/>
      <c r="G56" s="163"/>
      <c r="H56" s="163"/>
      <c r="I56" s="156"/>
    </row>
    <row r="57" spans="1:12" x14ac:dyDescent="0.25">
      <c r="B57" s="163"/>
      <c r="C57" s="163"/>
      <c r="D57" s="163"/>
      <c r="E57" s="163"/>
      <c r="F57" s="163"/>
      <c r="G57" s="163"/>
      <c r="H57" s="163"/>
      <c r="I57" s="156"/>
    </row>
    <row r="58" spans="1:12" x14ac:dyDescent="0.25">
      <c r="A58" s="145" t="s">
        <v>93</v>
      </c>
      <c r="B58" s="144" t="s">
        <v>99</v>
      </c>
    </row>
    <row r="59" spans="1:12" x14ac:dyDescent="0.25">
      <c r="A59" s="145" t="s">
        <v>94</v>
      </c>
      <c r="B59" s="144" t="s">
        <v>82</v>
      </c>
    </row>
    <row r="60" spans="1:12" ht="15.75" customHeight="1" x14ac:dyDescent="0.25">
      <c r="A60" s="145" t="s">
        <v>95</v>
      </c>
      <c r="B60" s="144" t="s">
        <v>85</v>
      </c>
    </row>
    <row r="61" spans="1:12" x14ac:dyDescent="0.25">
      <c r="B61" s="163"/>
      <c r="C61" s="163"/>
      <c r="D61" s="163"/>
      <c r="E61" s="163"/>
      <c r="F61" s="163"/>
      <c r="G61" s="163"/>
      <c r="H61" s="163"/>
      <c r="I61" s="163"/>
      <c r="J61" s="149"/>
    </row>
    <row r="62" spans="1:12" x14ac:dyDescent="0.25">
      <c r="B62" s="163"/>
      <c r="C62" s="163"/>
      <c r="D62" s="163"/>
      <c r="E62" s="163"/>
      <c r="F62" s="163"/>
      <c r="G62" s="163"/>
      <c r="H62" s="163"/>
      <c r="I62" s="163"/>
      <c r="J62" s="160"/>
      <c r="K62" s="160"/>
      <c r="L62" s="160"/>
    </row>
    <row r="63" spans="1:12" x14ac:dyDescent="0.25">
      <c r="B63" s="163"/>
      <c r="C63" s="163"/>
      <c r="D63" s="163"/>
      <c r="E63" s="163"/>
      <c r="F63" s="163"/>
      <c r="G63" s="163"/>
      <c r="H63" s="163"/>
      <c r="I63" s="163"/>
      <c r="J63" s="160"/>
      <c r="K63" s="160"/>
      <c r="L63" s="160"/>
    </row>
    <row r="64" spans="1:12" x14ac:dyDescent="0.25">
      <c r="B64" s="163"/>
      <c r="C64" s="163"/>
      <c r="D64" s="163"/>
      <c r="E64" s="163"/>
      <c r="F64" s="163"/>
      <c r="G64" s="163"/>
      <c r="H64" s="163"/>
      <c r="I64" s="163"/>
      <c r="J64" s="160"/>
      <c r="K64" s="160"/>
      <c r="L64" s="160"/>
    </row>
    <row r="65" spans="1:12" x14ac:dyDescent="0.25">
      <c r="B65" s="163"/>
      <c r="C65" s="163"/>
      <c r="D65" s="163"/>
      <c r="E65" s="163"/>
      <c r="F65" s="163"/>
      <c r="G65" s="163"/>
      <c r="H65" s="163"/>
      <c r="I65" s="163"/>
      <c r="J65" s="160"/>
      <c r="K65" s="160"/>
      <c r="L65" s="160"/>
    </row>
    <row r="66" spans="1:12" x14ac:dyDescent="0.25">
      <c r="B66" s="163"/>
      <c r="C66" s="163"/>
      <c r="D66" s="163"/>
      <c r="E66" s="163"/>
      <c r="F66" s="163"/>
      <c r="G66" s="163"/>
      <c r="H66" s="163"/>
      <c r="I66" s="163"/>
      <c r="J66" s="160"/>
      <c r="K66" s="160"/>
      <c r="L66" s="160"/>
    </row>
    <row r="67" spans="1:12" x14ac:dyDescent="0.25">
      <c r="B67" s="163"/>
      <c r="C67" s="163"/>
      <c r="D67" s="163"/>
      <c r="E67" s="163"/>
      <c r="F67" s="163"/>
      <c r="G67" s="163"/>
      <c r="H67" s="163"/>
      <c r="I67" s="163"/>
      <c r="J67" s="160"/>
      <c r="K67" s="160"/>
      <c r="L67" s="160"/>
    </row>
    <row r="68" spans="1:12" x14ac:dyDescent="0.25">
      <c r="B68" s="163"/>
      <c r="C68" s="163"/>
      <c r="D68" s="163"/>
      <c r="E68" s="163"/>
      <c r="F68" s="163"/>
      <c r="G68" s="163"/>
      <c r="H68" s="163"/>
      <c r="I68" s="163"/>
      <c r="J68" s="149"/>
    </row>
    <row r="69" spans="1:12" x14ac:dyDescent="0.25">
      <c r="B69" s="163"/>
      <c r="C69" s="163"/>
      <c r="D69" s="163"/>
      <c r="E69" s="163"/>
      <c r="F69" s="163"/>
      <c r="G69" s="163"/>
      <c r="H69" s="163"/>
      <c r="I69" s="163"/>
      <c r="J69" s="149"/>
    </row>
    <row r="70" spans="1:12" x14ac:dyDescent="0.25">
      <c r="B70" s="163"/>
      <c r="C70" s="163"/>
      <c r="D70" s="163"/>
      <c r="E70" s="163"/>
      <c r="F70" s="163"/>
      <c r="G70" s="163"/>
      <c r="H70" s="163"/>
      <c r="I70" s="163"/>
    </row>
    <row r="72" spans="1:12" ht="36.75" customHeight="1" x14ac:dyDescent="0.25">
      <c r="A72" s="157" t="s">
        <v>86</v>
      </c>
    </row>
    <row r="73" spans="1:12" x14ac:dyDescent="0.25">
      <c r="A73" s="145" t="s">
        <v>24</v>
      </c>
      <c r="B73" s="144" t="s">
        <v>84</v>
      </c>
    </row>
    <row r="74" spans="1:12" x14ac:dyDescent="0.25">
      <c r="C74" s="163"/>
      <c r="D74" s="163"/>
      <c r="E74" s="163"/>
      <c r="F74" s="163"/>
      <c r="G74" s="163"/>
      <c r="H74" s="163"/>
      <c r="I74" s="163"/>
      <c r="J74" s="163"/>
      <c r="K74" s="163"/>
    </row>
    <row r="75" spans="1:12" x14ac:dyDescent="0.25">
      <c r="C75" s="163"/>
      <c r="D75" s="163"/>
      <c r="E75" s="163"/>
      <c r="F75" s="163"/>
      <c r="G75" s="163"/>
      <c r="H75" s="163"/>
      <c r="I75" s="163"/>
      <c r="J75" s="163"/>
      <c r="K75" s="163"/>
    </row>
    <row r="76" spans="1:12" x14ac:dyDescent="0.25">
      <c r="C76" s="163"/>
      <c r="D76" s="163"/>
      <c r="E76" s="163"/>
      <c r="F76" s="163"/>
      <c r="G76" s="163"/>
      <c r="H76" s="163"/>
      <c r="I76" s="163"/>
      <c r="J76" s="163"/>
      <c r="K76" s="163"/>
    </row>
    <row r="77" spans="1:12" x14ac:dyDescent="0.25">
      <c r="C77" s="163"/>
      <c r="D77" s="163"/>
      <c r="E77" s="163"/>
      <c r="F77" s="163"/>
      <c r="G77" s="163"/>
      <c r="H77" s="163"/>
      <c r="I77" s="163"/>
      <c r="J77" s="163"/>
      <c r="K77" s="163"/>
    </row>
    <row r="78" spans="1:12" x14ac:dyDescent="0.25">
      <c r="C78" s="163"/>
      <c r="D78" s="163"/>
      <c r="E78" s="163"/>
      <c r="F78" s="163"/>
      <c r="G78" s="163"/>
      <c r="H78" s="163"/>
      <c r="I78" s="163"/>
      <c r="J78" s="163"/>
      <c r="K78" s="163"/>
    </row>
    <row r="79" spans="1:12" x14ac:dyDescent="0.25">
      <c r="C79" s="163"/>
      <c r="D79" s="163"/>
      <c r="E79" s="163"/>
      <c r="F79" s="163"/>
      <c r="G79" s="163"/>
      <c r="H79" s="163"/>
      <c r="I79" s="163"/>
      <c r="J79" s="163"/>
      <c r="K79" s="163"/>
    </row>
    <row r="80" spans="1:12" x14ac:dyDescent="0.25">
      <c r="C80" s="163"/>
      <c r="D80" s="163"/>
      <c r="E80" s="163"/>
      <c r="F80" s="163"/>
      <c r="G80" s="163"/>
      <c r="H80" s="163"/>
      <c r="I80" s="163"/>
      <c r="J80" s="163"/>
      <c r="K80" s="163"/>
    </row>
    <row r="81" spans="1:11" x14ac:dyDescent="0.25">
      <c r="C81" s="163"/>
      <c r="D81" s="163"/>
      <c r="E81" s="163"/>
      <c r="F81" s="163"/>
      <c r="G81" s="163"/>
      <c r="H81" s="163"/>
      <c r="I81" s="163"/>
      <c r="J81" s="163"/>
      <c r="K81" s="163"/>
    </row>
    <row r="82" spans="1:11" x14ac:dyDescent="0.25">
      <c r="C82" s="163"/>
      <c r="D82" s="163"/>
      <c r="E82" s="163"/>
      <c r="F82" s="163"/>
      <c r="G82" s="163"/>
      <c r="H82" s="163"/>
      <c r="I82" s="163"/>
      <c r="J82" s="163"/>
      <c r="K82" s="163"/>
    </row>
    <row r="83" spans="1:11" x14ac:dyDescent="0.25">
      <c r="B83" s="144" t="s">
        <v>83</v>
      </c>
    </row>
    <row r="84" spans="1:11" ht="41.25" customHeight="1" x14ac:dyDescent="0.25">
      <c r="A84" s="157" t="s">
        <v>87</v>
      </c>
    </row>
    <row r="85" spans="1:11" x14ac:dyDescent="0.25">
      <c r="A85" s="145" t="s">
        <v>25</v>
      </c>
      <c r="B85" s="144" t="s">
        <v>88</v>
      </c>
    </row>
    <row r="86" spans="1:11" x14ac:dyDescent="0.25">
      <c r="C86" s="163"/>
      <c r="D86" s="163"/>
      <c r="E86" s="163"/>
      <c r="F86" s="163"/>
      <c r="G86" s="163"/>
    </row>
    <row r="87" spans="1:11" x14ac:dyDescent="0.25">
      <c r="C87" s="163"/>
      <c r="D87" s="163"/>
      <c r="E87" s="163"/>
      <c r="F87" s="163"/>
      <c r="G87" s="163"/>
    </row>
    <row r="88" spans="1:11" x14ac:dyDescent="0.25">
      <c r="C88" s="163"/>
      <c r="D88" s="163"/>
      <c r="E88" s="163"/>
      <c r="F88" s="163"/>
      <c r="G88" s="163"/>
    </row>
    <row r="89" spans="1:11" x14ac:dyDescent="0.25">
      <c r="C89" s="163"/>
      <c r="D89" s="163"/>
      <c r="E89" s="163"/>
      <c r="F89" s="163"/>
      <c r="G89" s="163"/>
    </row>
    <row r="90" spans="1:11" x14ac:dyDescent="0.25">
      <c r="C90" s="163"/>
      <c r="D90" s="163"/>
      <c r="E90" s="163"/>
      <c r="F90" s="163"/>
      <c r="G90" s="163"/>
    </row>
    <row r="91" spans="1:11" x14ac:dyDescent="0.25">
      <c r="C91" s="163"/>
      <c r="D91" s="163"/>
      <c r="E91" s="163"/>
      <c r="F91" s="163"/>
      <c r="G91" s="163"/>
    </row>
    <row r="92" spans="1:11" x14ac:dyDescent="0.25">
      <c r="C92" s="163"/>
      <c r="D92" s="163"/>
      <c r="E92" s="163"/>
      <c r="F92" s="163"/>
      <c r="G92" s="163"/>
    </row>
    <row r="93" spans="1:11" x14ac:dyDescent="0.25">
      <c r="C93" s="163"/>
      <c r="D93" s="163"/>
      <c r="E93" s="163"/>
      <c r="F93" s="163"/>
      <c r="G93" s="163"/>
    </row>
    <row r="94" spans="1:11" x14ac:dyDescent="0.25">
      <c r="B94" s="144" t="s">
        <v>89</v>
      </c>
    </row>
    <row r="95" spans="1:11" x14ac:dyDescent="0.25">
      <c r="C95" s="163"/>
      <c r="D95" s="163"/>
      <c r="E95" s="163"/>
      <c r="F95" s="163"/>
      <c r="G95" s="163"/>
      <c r="H95" s="163"/>
      <c r="I95" s="163"/>
      <c r="J95" s="156"/>
    </row>
    <row r="96" spans="1:11" x14ac:dyDescent="0.25">
      <c r="C96" s="163"/>
      <c r="D96" s="163"/>
      <c r="E96" s="163"/>
      <c r="F96" s="163"/>
      <c r="G96" s="163"/>
      <c r="H96" s="163"/>
      <c r="I96" s="163"/>
      <c r="J96" s="156"/>
    </row>
    <row r="97" spans="1:10" x14ac:dyDescent="0.25">
      <c r="C97" s="163"/>
      <c r="D97" s="163"/>
      <c r="E97" s="163"/>
      <c r="F97" s="163"/>
      <c r="G97" s="163"/>
      <c r="H97" s="163"/>
      <c r="I97" s="163"/>
      <c r="J97" s="156"/>
    </row>
    <row r="98" spans="1:10" x14ac:dyDescent="0.25">
      <c r="C98" s="163"/>
      <c r="D98" s="163"/>
      <c r="E98" s="163"/>
      <c r="F98" s="163"/>
      <c r="G98" s="163"/>
      <c r="H98" s="163"/>
      <c r="I98" s="163"/>
      <c r="J98" s="156"/>
    </row>
    <row r="99" spans="1:10" x14ac:dyDescent="0.25">
      <c r="C99" s="163"/>
      <c r="D99" s="163"/>
      <c r="E99" s="163"/>
      <c r="F99" s="163"/>
      <c r="G99" s="163"/>
      <c r="H99" s="163"/>
      <c r="I99" s="163"/>
      <c r="J99" s="156"/>
    </row>
    <row r="100" spans="1:10" x14ac:dyDescent="0.25">
      <c r="C100" s="163"/>
      <c r="D100" s="163"/>
      <c r="E100" s="163"/>
      <c r="F100" s="163"/>
      <c r="G100" s="163"/>
      <c r="H100" s="163"/>
      <c r="I100" s="163"/>
      <c r="J100" s="156"/>
    </row>
    <row r="101" spans="1:10" x14ac:dyDescent="0.25">
      <c r="C101" s="163"/>
      <c r="D101" s="163"/>
      <c r="E101" s="163"/>
      <c r="F101" s="163"/>
      <c r="G101" s="163"/>
      <c r="H101" s="163"/>
      <c r="I101" s="163"/>
      <c r="J101" s="156"/>
    </row>
    <row r="102" spans="1:10" x14ac:dyDescent="0.25">
      <c r="C102" s="163"/>
      <c r="D102" s="163"/>
      <c r="E102" s="163"/>
      <c r="F102" s="163"/>
      <c r="G102" s="163"/>
      <c r="H102" s="163"/>
      <c r="I102" s="163"/>
      <c r="J102" s="156"/>
    </row>
    <row r="103" spans="1:10" x14ac:dyDescent="0.25">
      <c r="C103" s="163"/>
      <c r="D103" s="163"/>
      <c r="E103" s="163"/>
      <c r="F103" s="163"/>
      <c r="G103" s="163"/>
      <c r="H103" s="163"/>
      <c r="I103" s="163"/>
      <c r="J103" s="156"/>
    </row>
    <row r="105" spans="1:10" ht="29.25" customHeight="1" x14ac:dyDescent="0.25">
      <c r="A105" s="157" t="s">
        <v>92</v>
      </c>
    </row>
    <row r="106" spans="1:10" x14ac:dyDescent="0.25">
      <c r="A106" s="145" t="s">
        <v>93</v>
      </c>
      <c r="B106" s="146" t="s">
        <v>100</v>
      </c>
    </row>
    <row r="107" spans="1:10" x14ac:dyDescent="0.25">
      <c r="B107" s="146" t="s">
        <v>97</v>
      </c>
    </row>
    <row r="108" spans="1:10" x14ac:dyDescent="0.25">
      <c r="B108" s="146"/>
    </row>
    <row r="109" spans="1:10" x14ac:dyDescent="0.25">
      <c r="A109" s="145" t="s">
        <v>94</v>
      </c>
      <c r="B109" s="146" t="s">
        <v>96</v>
      </c>
    </row>
    <row r="110" spans="1:10" x14ac:dyDescent="0.25">
      <c r="B110" s="146" t="s">
        <v>101</v>
      </c>
    </row>
    <row r="111" spans="1:10" x14ac:dyDescent="0.25">
      <c r="B111" s="146"/>
    </row>
    <row r="112" spans="1:10" x14ac:dyDescent="0.25">
      <c r="A112" s="145" t="s">
        <v>95</v>
      </c>
      <c r="B112" s="144" t="s">
        <v>102</v>
      </c>
    </row>
    <row r="113" spans="1:2" x14ac:dyDescent="0.25">
      <c r="B113" s="144" t="s">
        <v>104</v>
      </c>
    </row>
    <row r="114" spans="1:2" x14ac:dyDescent="0.25">
      <c r="B114" s="146"/>
    </row>
    <row r="115" spans="1:2" x14ac:dyDescent="0.25">
      <c r="A115" s="159" t="s">
        <v>103</v>
      </c>
      <c r="B115" s="146"/>
    </row>
    <row r="116" spans="1:2" x14ac:dyDescent="0.25">
      <c r="A116" s="146"/>
      <c r="B116" s="146"/>
    </row>
    <row r="117" spans="1:2" x14ac:dyDescent="0.25">
      <c r="A117" s="146"/>
      <c r="B117" s="146"/>
    </row>
    <row r="118" spans="1:2" x14ac:dyDescent="0.25">
      <c r="B118" s="146"/>
    </row>
    <row r="119" spans="1:2" x14ac:dyDescent="0.25">
      <c r="B119" s="146"/>
    </row>
    <row r="120" spans="1:2" x14ac:dyDescent="0.25">
      <c r="B120" s="146"/>
    </row>
    <row r="121" spans="1:2" x14ac:dyDescent="0.25">
      <c r="B121" s="146"/>
    </row>
    <row r="122" spans="1:2" x14ac:dyDescent="0.25">
      <c r="B122" s="146"/>
    </row>
  </sheetData>
  <sheetProtection password="CF66" sheet="1" objects="1" scenarios="1"/>
  <mergeCells count="15">
    <mergeCell ref="C95:I103"/>
    <mergeCell ref="C74:K82"/>
    <mergeCell ref="C86:G93"/>
    <mergeCell ref="B3:H4"/>
    <mergeCell ref="A2:L2"/>
    <mergeCell ref="A3:A4"/>
    <mergeCell ref="B15:C15"/>
    <mergeCell ref="B19:H26"/>
    <mergeCell ref="D15:M15"/>
    <mergeCell ref="C40:G46"/>
    <mergeCell ref="D29:H37"/>
    <mergeCell ref="I29:K37"/>
    <mergeCell ref="B49:H57"/>
    <mergeCell ref="B61:I70"/>
    <mergeCell ref="I24:N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DN72"/>
  <sheetViews>
    <sheetView zoomScaleNormal="100" workbookViewId="0">
      <selection activeCell="B2" sqref="B2:B3"/>
    </sheetView>
  </sheetViews>
  <sheetFormatPr defaultRowHeight="15" x14ac:dyDescent="0.25"/>
  <cols>
    <col min="1" max="1" width="5.140625" style="10" customWidth="1"/>
    <col min="2" max="2" width="25.42578125" style="11" customWidth="1"/>
    <col min="3" max="3" width="11.5703125" style="14" hidden="1" customWidth="1"/>
    <col min="4" max="4" width="8.28515625" style="14" customWidth="1"/>
    <col min="5" max="5" width="10.7109375" style="12" bestFit="1" customWidth="1"/>
    <col min="6" max="7" width="9.7109375" style="12" bestFit="1" customWidth="1"/>
    <col min="8" max="36" width="9.140625" style="12"/>
    <col min="37" max="16384" width="9.140625" style="13"/>
  </cols>
  <sheetData>
    <row r="1" spans="1:118" s="5" customFormat="1" ht="18" customHeight="1" thickBot="1" x14ac:dyDescent="0.3">
      <c r="A1" s="23"/>
      <c r="B1" s="24"/>
      <c r="C1" s="98"/>
      <c r="D1" s="10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</row>
    <row r="2" spans="1:118" s="7" customFormat="1" ht="11.25" customHeight="1" x14ac:dyDescent="0.25">
      <c r="A2" s="174" t="s">
        <v>17</v>
      </c>
      <c r="B2" s="176"/>
      <c r="C2" s="170" t="str">
        <f>IF(ISTEXT(B2),SUM(E3:AI3),"")</f>
        <v/>
      </c>
      <c r="D2" s="106" t="s">
        <v>5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7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</row>
    <row r="3" spans="1:118" s="8" customFormat="1" ht="11.25" customHeight="1" thickBot="1" x14ac:dyDescent="0.3">
      <c r="A3" s="175"/>
      <c r="B3" s="177"/>
      <c r="C3" s="171"/>
      <c r="D3" s="107" t="s">
        <v>10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30"/>
    </row>
    <row r="4" spans="1:118" s="9" customFormat="1" ht="11.25" customHeight="1" x14ac:dyDescent="0.25">
      <c r="A4" s="179" t="s">
        <v>18</v>
      </c>
      <c r="B4" s="172"/>
      <c r="C4" s="170" t="str">
        <f>IF(ISTEXT(B4),SUM(E5:AI5),"")</f>
        <v/>
      </c>
      <c r="D4" s="108" t="s">
        <v>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7"/>
      <c r="BE4" s="6"/>
      <c r="BF4" s="6"/>
      <c r="BG4" s="6"/>
      <c r="BH4" s="6"/>
      <c r="BI4" s="6"/>
      <c r="BJ4" s="6"/>
      <c r="BK4" s="6"/>
      <c r="BL4" s="6"/>
      <c r="BM4" s="6"/>
    </row>
    <row r="5" spans="1:118" s="22" customFormat="1" ht="11.25" customHeight="1" thickBot="1" x14ac:dyDescent="0.3">
      <c r="A5" s="178"/>
      <c r="B5" s="173"/>
      <c r="C5" s="171"/>
      <c r="D5" s="109" t="s">
        <v>10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30"/>
      <c r="BE5" s="8"/>
      <c r="BF5" s="8"/>
      <c r="BG5" s="8"/>
      <c r="BH5" s="8"/>
      <c r="BI5" s="8"/>
      <c r="BJ5" s="8"/>
      <c r="BK5" s="8"/>
      <c r="BL5" s="8"/>
      <c r="BM5" s="8"/>
    </row>
    <row r="6" spans="1:118" s="31" customFormat="1" ht="11.25" customHeight="1" x14ac:dyDescent="0.25">
      <c r="A6" s="174" t="s">
        <v>19</v>
      </c>
      <c r="B6" s="172"/>
      <c r="C6" s="170" t="str">
        <f>IF(ISTEXT(B6),SUM(E7:AI7),"")</f>
        <v/>
      </c>
      <c r="D6" s="110" t="s">
        <v>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7"/>
      <c r="BE6" s="6"/>
      <c r="BF6" s="6"/>
      <c r="BG6" s="6"/>
      <c r="BH6" s="6"/>
      <c r="BI6" s="6"/>
      <c r="BJ6" s="6"/>
      <c r="BK6" s="6"/>
      <c r="BL6" s="6"/>
      <c r="BM6" s="6"/>
    </row>
    <row r="7" spans="1:118" s="29" customFormat="1" ht="11.25" customHeight="1" thickBot="1" x14ac:dyDescent="0.3">
      <c r="A7" s="175"/>
      <c r="B7" s="173"/>
      <c r="C7" s="171"/>
      <c r="D7" s="107" t="s">
        <v>10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BD7" s="30"/>
      <c r="BE7" s="8"/>
      <c r="BF7" s="8"/>
      <c r="BG7" s="8"/>
      <c r="BH7" s="8"/>
      <c r="BI7" s="8"/>
      <c r="BJ7" s="8"/>
      <c r="BK7" s="8"/>
      <c r="BL7" s="8"/>
      <c r="BM7" s="8"/>
    </row>
    <row r="8" spans="1:118" s="32" customFormat="1" ht="11.25" customHeight="1" x14ac:dyDescent="0.25">
      <c r="A8" s="178" t="s">
        <v>21</v>
      </c>
      <c r="B8" s="172"/>
      <c r="C8" s="170" t="str">
        <f>IF(ISTEXT(B8),SUM(E9:AI9),"")</f>
        <v/>
      </c>
      <c r="D8" s="111" t="s">
        <v>5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6"/>
      <c r="BF8" s="6"/>
      <c r="BG8" s="6"/>
      <c r="BH8" s="6"/>
      <c r="BI8" s="6"/>
      <c r="BJ8" s="6"/>
      <c r="BK8" s="6"/>
      <c r="BL8" s="6"/>
      <c r="BM8" s="6"/>
    </row>
    <row r="9" spans="1:118" s="22" customFormat="1" ht="11.25" customHeight="1" thickBot="1" x14ac:dyDescent="0.3">
      <c r="A9" s="178"/>
      <c r="B9" s="173"/>
      <c r="C9" s="171"/>
      <c r="D9" s="109" t="s">
        <v>10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30"/>
      <c r="BE9" s="8"/>
      <c r="BF9" s="8"/>
      <c r="BG9" s="8"/>
      <c r="BH9" s="8"/>
      <c r="BI9" s="8"/>
      <c r="BJ9" s="8"/>
      <c r="BK9" s="8"/>
      <c r="BL9" s="8"/>
      <c r="BM9" s="8"/>
    </row>
    <row r="10" spans="1:118" s="31" customFormat="1" ht="11.25" customHeight="1" x14ac:dyDescent="0.25">
      <c r="A10" s="174" t="s">
        <v>22</v>
      </c>
      <c r="B10" s="172"/>
      <c r="C10" s="170" t="str">
        <f>IF(ISTEXT(B10),SUM(E11:AI11),"")</f>
        <v/>
      </c>
      <c r="D10" s="110" t="s">
        <v>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7"/>
      <c r="BE10" s="6"/>
      <c r="BF10" s="6"/>
      <c r="BG10" s="6"/>
      <c r="BH10" s="6"/>
      <c r="BI10" s="6"/>
      <c r="BJ10" s="6"/>
      <c r="BK10" s="6"/>
      <c r="BL10" s="6"/>
      <c r="BM10" s="6"/>
    </row>
    <row r="11" spans="1:118" s="29" customFormat="1" ht="11.25" customHeight="1" thickBot="1" x14ac:dyDescent="0.3">
      <c r="A11" s="175"/>
      <c r="B11" s="173"/>
      <c r="C11" s="171"/>
      <c r="D11" s="107" t="s">
        <v>10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BD11" s="30"/>
      <c r="BE11" s="8"/>
      <c r="BF11" s="8"/>
      <c r="BG11" s="8"/>
      <c r="BH11" s="8"/>
      <c r="BI11" s="8"/>
      <c r="BJ11" s="8"/>
      <c r="BK11" s="8"/>
      <c r="BL11" s="8"/>
      <c r="BM11" s="8"/>
    </row>
    <row r="12" spans="1:118" s="6" customFormat="1" ht="11.25" customHeight="1" x14ac:dyDescent="0.25">
      <c r="A12" s="178" t="s">
        <v>23</v>
      </c>
      <c r="B12" s="172"/>
      <c r="C12" s="170" t="str">
        <f>IF(ISTEXT(B12),SUM(E13:AI13),"")</f>
        <v/>
      </c>
      <c r="D12" s="108" t="s">
        <v>5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7"/>
    </row>
    <row r="13" spans="1:118" s="22" customFormat="1" ht="11.25" customHeight="1" thickBot="1" x14ac:dyDescent="0.3">
      <c r="A13" s="178"/>
      <c r="B13" s="173"/>
      <c r="C13" s="171"/>
      <c r="D13" s="109" t="s">
        <v>10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30"/>
      <c r="BE13" s="8"/>
      <c r="BF13" s="8"/>
      <c r="BG13" s="8"/>
      <c r="BH13" s="8"/>
      <c r="BI13" s="8"/>
      <c r="BJ13" s="8"/>
      <c r="BK13" s="8"/>
      <c r="BL13" s="8"/>
      <c r="BM13" s="8"/>
    </row>
    <row r="14" spans="1:118" s="31" customFormat="1" ht="11.25" customHeight="1" x14ac:dyDescent="0.25">
      <c r="A14" s="174" t="s">
        <v>24</v>
      </c>
      <c r="B14" s="172"/>
      <c r="C14" s="170" t="str">
        <f>IF(ISTEXT(B14),SUM(E15:AI15),"")</f>
        <v/>
      </c>
      <c r="D14" s="110" t="s">
        <v>5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7"/>
      <c r="BE14" s="6"/>
      <c r="BF14" s="6"/>
      <c r="BG14" s="6"/>
      <c r="BH14" s="6"/>
      <c r="BI14" s="6"/>
      <c r="BJ14" s="6"/>
      <c r="BK14" s="6"/>
      <c r="BL14" s="6"/>
      <c r="BM14" s="6"/>
    </row>
    <row r="15" spans="1:118" s="29" customFormat="1" ht="11.25" customHeight="1" thickBot="1" x14ac:dyDescent="0.3">
      <c r="A15" s="175"/>
      <c r="B15" s="173"/>
      <c r="C15" s="171"/>
      <c r="D15" s="107" t="s">
        <v>10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BD15" s="30"/>
      <c r="BE15" s="8"/>
      <c r="BF15" s="8"/>
      <c r="BG15" s="8"/>
      <c r="BH15" s="8"/>
      <c r="BI15" s="8"/>
      <c r="BJ15" s="8"/>
      <c r="BK15" s="8"/>
      <c r="BL15" s="8"/>
      <c r="BM15" s="8"/>
    </row>
    <row r="16" spans="1:118" s="32" customFormat="1" ht="11.25" customHeight="1" x14ac:dyDescent="0.25">
      <c r="A16" s="178" t="s">
        <v>25</v>
      </c>
      <c r="B16" s="172"/>
      <c r="C16" s="170" t="str">
        <f>IF(ISTEXT(B16),SUM(E17:AI17),"")</f>
        <v/>
      </c>
      <c r="D16" s="111" t="s">
        <v>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7"/>
      <c r="BE16" s="6"/>
      <c r="BF16" s="6"/>
      <c r="BG16" s="6"/>
      <c r="BH16" s="6"/>
      <c r="BI16" s="6"/>
      <c r="BJ16" s="6"/>
      <c r="BK16" s="6"/>
      <c r="BL16" s="6"/>
      <c r="BM16" s="6"/>
    </row>
    <row r="17" spans="1:65" s="22" customFormat="1" ht="11.25" customHeight="1" thickBot="1" x14ac:dyDescent="0.3">
      <c r="A17" s="178"/>
      <c r="B17" s="173"/>
      <c r="C17" s="171"/>
      <c r="D17" s="109" t="s">
        <v>10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30"/>
      <c r="BE17" s="8"/>
      <c r="BF17" s="8"/>
      <c r="BG17" s="8"/>
      <c r="BH17" s="8"/>
      <c r="BI17" s="8"/>
      <c r="BJ17" s="8"/>
      <c r="BK17" s="8"/>
      <c r="BL17" s="8"/>
      <c r="BM17" s="8"/>
    </row>
    <row r="18" spans="1:65" s="31" customFormat="1" ht="11.25" customHeight="1" x14ac:dyDescent="0.25">
      <c r="A18" s="174" t="s">
        <v>26</v>
      </c>
      <c r="B18" s="172"/>
      <c r="C18" s="170" t="str">
        <f>IF(ISTEXT(B18),SUM(E19:AI19),"")</f>
        <v/>
      </c>
      <c r="D18" s="110" t="s">
        <v>5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7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29" customFormat="1" ht="11.25" customHeight="1" thickBot="1" x14ac:dyDescent="0.3">
      <c r="A19" s="175"/>
      <c r="B19" s="173"/>
      <c r="C19" s="171"/>
      <c r="D19" s="107" t="s">
        <v>10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BD19" s="30"/>
      <c r="BE19" s="8"/>
      <c r="BF19" s="8"/>
      <c r="BG19" s="8"/>
      <c r="BH19" s="8"/>
      <c r="BI19" s="8"/>
      <c r="BJ19" s="8"/>
      <c r="BK19" s="8"/>
      <c r="BL19" s="8"/>
      <c r="BM19" s="8"/>
    </row>
    <row r="20" spans="1:65" s="32" customFormat="1" ht="11.25" customHeight="1" x14ac:dyDescent="0.25">
      <c r="A20" s="178" t="s">
        <v>27</v>
      </c>
      <c r="B20" s="172"/>
      <c r="C20" s="170" t="str">
        <f>IF(ISTEXT(B20),SUM(E21:AI21),"")</f>
        <v/>
      </c>
      <c r="D20" s="111" t="s">
        <v>5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7"/>
      <c r="BE20" s="6"/>
      <c r="BF20" s="6"/>
      <c r="BG20" s="6"/>
      <c r="BH20" s="6"/>
      <c r="BI20" s="6"/>
      <c r="BJ20" s="6"/>
      <c r="BK20" s="6"/>
      <c r="BL20" s="6"/>
      <c r="BM20" s="6"/>
    </row>
    <row r="21" spans="1:65" s="22" customFormat="1" ht="11.25" customHeight="1" thickBot="1" x14ac:dyDescent="0.3">
      <c r="A21" s="178"/>
      <c r="B21" s="173"/>
      <c r="C21" s="171"/>
      <c r="D21" s="109" t="s">
        <v>10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0"/>
      <c r="BE21" s="8"/>
      <c r="BF21" s="8"/>
      <c r="BG21" s="8"/>
      <c r="BH21" s="8"/>
      <c r="BI21" s="8"/>
      <c r="BJ21" s="8"/>
      <c r="BK21" s="8"/>
      <c r="BL21" s="8"/>
      <c r="BM21" s="8"/>
    </row>
    <row r="22" spans="1:65" s="31" customFormat="1" ht="11.25" customHeight="1" x14ac:dyDescent="0.25">
      <c r="A22" s="174" t="s">
        <v>28</v>
      </c>
      <c r="B22" s="172"/>
      <c r="C22" s="170" t="str">
        <f>IF(ISTEXT(B22),SUM(E23:AI23),"")</f>
        <v/>
      </c>
      <c r="D22" s="110" t="s">
        <v>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7"/>
      <c r="BE22" s="6"/>
      <c r="BF22" s="6"/>
      <c r="BG22" s="6"/>
      <c r="BH22" s="6"/>
      <c r="BI22" s="6"/>
      <c r="BJ22" s="6"/>
      <c r="BK22" s="6"/>
      <c r="BL22" s="6"/>
      <c r="BM22" s="6"/>
    </row>
    <row r="23" spans="1:65" s="29" customFormat="1" ht="11.25" customHeight="1" thickBot="1" x14ac:dyDescent="0.3">
      <c r="A23" s="175"/>
      <c r="B23" s="173"/>
      <c r="C23" s="171"/>
      <c r="D23" s="107" t="s">
        <v>10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BD23" s="30"/>
      <c r="BE23" s="8"/>
      <c r="BF23" s="8"/>
      <c r="BG23" s="8"/>
      <c r="BH23" s="8"/>
      <c r="BI23" s="8"/>
      <c r="BJ23" s="8"/>
      <c r="BK23" s="8"/>
      <c r="BL23" s="8"/>
      <c r="BM23" s="8"/>
    </row>
    <row r="24" spans="1:65" s="32" customFormat="1" ht="11.25" customHeight="1" x14ac:dyDescent="0.25">
      <c r="A24" s="178" t="s">
        <v>29</v>
      </c>
      <c r="B24" s="172"/>
      <c r="C24" s="170" t="str">
        <f>IF(ISTEXT(B24),SUM(E25:AI25),"")</f>
        <v/>
      </c>
      <c r="D24" s="111" t="s">
        <v>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7"/>
      <c r="BE24" s="6"/>
      <c r="BF24" s="6"/>
      <c r="BG24" s="6"/>
      <c r="BH24" s="6"/>
      <c r="BI24" s="6"/>
      <c r="BJ24" s="6"/>
      <c r="BK24" s="6"/>
      <c r="BL24" s="6"/>
      <c r="BM24" s="6"/>
    </row>
    <row r="25" spans="1:65" s="22" customFormat="1" ht="11.25" customHeight="1" thickBot="1" x14ac:dyDescent="0.3">
      <c r="A25" s="178"/>
      <c r="B25" s="173"/>
      <c r="C25" s="171"/>
      <c r="D25" s="109" t="s">
        <v>10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30"/>
      <c r="BE25" s="8"/>
      <c r="BF25" s="8"/>
      <c r="BG25" s="8"/>
      <c r="BH25" s="8"/>
      <c r="BI25" s="8"/>
      <c r="BJ25" s="8"/>
      <c r="BK25" s="8"/>
      <c r="BL25" s="8"/>
      <c r="BM25" s="8"/>
    </row>
    <row r="26" spans="1:65" s="31" customFormat="1" ht="11.25" customHeight="1" x14ac:dyDescent="0.25">
      <c r="A26" s="174" t="s">
        <v>30</v>
      </c>
      <c r="B26" s="172"/>
      <c r="C26" s="170" t="str">
        <f>IF(ISTEXT(B26),SUM(E27:AI27),"")</f>
        <v/>
      </c>
      <c r="D26" s="110" t="s">
        <v>5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7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29" customFormat="1" ht="11.25" customHeight="1" thickBot="1" x14ac:dyDescent="0.3">
      <c r="A27" s="175"/>
      <c r="B27" s="173"/>
      <c r="C27" s="171"/>
      <c r="D27" s="107" t="s">
        <v>10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BD27" s="30"/>
      <c r="BE27" s="8"/>
      <c r="BF27" s="8"/>
      <c r="BG27" s="8"/>
      <c r="BH27" s="8"/>
      <c r="BI27" s="8"/>
      <c r="BJ27" s="8"/>
      <c r="BK27" s="8"/>
      <c r="BL27" s="8"/>
      <c r="BM27" s="8"/>
    </row>
    <row r="28" spans="1:65" s="32" customFormat="1" ht="11.25" customHeight="1" x14ac:dyDescent="0.25">
      <c r="A28" s="178" t="s">
        <v>31</v>
      </c>
      <c r="B28" s="172"/>
      <c r="C28" s="170" t="str">
        <f>IF(ISTEXT(B28),SUM(E29:AI29),"")</f>
        <v/>
      </c>
      <c r="D28" s="111" t="s">
        <v>5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7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22" customFormat="1" ht="11.25" customHeight="1" thickBot="1" x14ac:dyDescent="0.3">
      <c r="A29" s="178"/>
      <c r="B29" s="173"/>
      <c r="C29" s="171"/>
      <c r="D29" s="109" t="s">
        <v>10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30"/>
      <c r="BE29" s="8"/>
      <c r="BF29" s="8"/>
      <c r="BG29" s="8"/>
      <c r="BH29" s="8"/>
      <c r="BI29" s="8"/>
      <c r="BJ29" s="8"/>
      <c r="BK29" s="8"/>
      <c r="BL29" s="8"/>
      <c r="BM29" s="8"/>
    </row>
    <row r="30" spans="1:65" s="31" customFormat="1" ht="11.25" customHeight="1" x14ac:dyDescent="0.25">
      <c r="A30" s="174" t="s">
        <v>32</v>
      </c>
      <c r="B30" s="172"/>
      <c r="C30" s="170" t="str">
        <f>IF(ISTEXT(B30),SUM(E31:AI31),"")</f>
        <v/>
      </c>
      <c r="D30" s="110" t="s">
        <v>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7"/>
      <c r="BE30" s="6"/>
      <c r="BF30" s="6"/>
      <c r="BG30" s="6"/>
      <c r="BH30" s="6"/>
      <c r="BI30" s="6"/>
      <c r="BJ30" s="6"/>
      <c r="BK30" s="6"/>
      <c r="BL30" s="6"/>
      <c r="BM30" s="6"/>
    </row>
    <row r="31" spans="1:65" s="29" customFormat="1" ht="11.25" customHeight="1" thickBot="1" x14ac:dyDescent="0.3">
      <c r="A31" s="175"/>
      <c r="B31" s="173"/>
      <c r="C31" s="171"/>
      <c r="D31" s="107" t="s">
        <v>10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BD31" s="30"/>
      <c r="BE31" s="8"/>
      <c r="BF31" s="8"/>
      <c r="BG31" s="8"/>
      <c r="BH31" s="8"/>
      <c r="BI31" s="8"/>
      <c r="BJ31" s="8"/>
      <c r="BK31" s="8"/>
      <c r="BL31" s="8"/>
      <c r="BM31" s="8"/>
    </row>
    <row r="32" spans="1:65" s="32" customFormat="1" ht="11.25" customHeight="1" x14ac:dyDescent="0.25">
      <c r="A32" s="178" t="s">
        <v>33</v>
      </c>
      <c r="B32" s="172"/>
      <c r="C32" s="170" t="str">
        <f>IF(ISTEXT(B32),SUM(E33:AI33),"")</f>
        <v/>
      </c>
      <c r="D32" s="111" t="s">
        <v>5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7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22" customFormat="1" ht="11.25" customHeight="1" thickBot="1" x14ac:dyDescent="0.3">
      <c r="A33" s="178"/>
      <c r="B33" s="173"/>
      <c r="C33" s="171"/>
      <c r="D33" s="109" t="s">
        <v>10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30"/>
      <c r="BE33" s="8"/>
      <c r="BF33" s="8"/>
      <c r="BG33" s="8"/>
      <c r="BH33" s="8"/>
      <c r="BI33" s="8"/>
      <c r="BJ33" s="8"/>
      <c r="BK33" s="8"/>
      <c r="BL33" s="8"/>
      <c r="BM33" s="8"/>
    </row>
    <row r="34" spans="1:65" s="31" customFormat="1" ht="11.25" customHeight="1" x14ac:dyDescent="0.25">
      <c r="A34" s="174" t="s">
        <v>34</v>
      </c>
      <c r="B34" s="172"/>
      <c r="C34" s="170" t="str">
        <f>IF(ISTEXT(B34),SUM(E35:AI35),"")</f>
        <v/>
      </c>
      <c r="D34" s="110" t="s">
        <v>5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7"/>
      <c r="BE34" s="6"/>
      <c r="BF34" s="6"/>
      <c r="BG34" s="6"/>
      <c r="BH34" s="6"/>
      <c r="BI34" s="6"/>
      <c r="BJ34" s="6"/>
      <c r="BK34" s="6"/>
      <c r="BL34" s="6"/>
      <c r="BM34" s="6"/>
    </row>
    <row r="35" spans="1:65" s="29" customFormat="1" ht="11.25" customHeight="1" thickBot="1" x14ac:dyDescent="0.3">
      <c r="A35" s="175"/>
      <c r="B35" s="173"/>
      <c r="C35" s="171"/>
      <c r="D35" s="107" t="s">
        <v>10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BD35" s="30"/>
      <c r="BE35" s="8"/>
      <c r="BF35" s="8"/>
      <c r="BG35" s="8"/>
      <c r="BH35" s="8"/>
      <c r="BI35" s="8"/>
      <c r="BJ35" s="8"/>
      <c r="BK35" s="8"/>
      <c r="BL35" s="8"/>
      <c r="BM35" s="8"/>
    </row>
    <row r="36" spans="1:65" s="32" customFormat="1" ht="11.25" customHeight="1" x14ac:dyDescent="0.25">
      <c r="A36" s="178" t="s">
        <v>35</v>
      </c>
      <c r="B36" s="172"/>
      <c r="C36" s="170" t="str">
        <f>IF(ISTEXT(B36),SUM(E37:AI37),"")</f>
        <v/>
      </c>
      <c r="D36" s="111" t="s">
        <v>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7"/>
      <c r="BE36" s="6"/>
      <c r="BF36" s="6"/>
      <c r="BG36" s="6"/>
      <c r="BH36" s="6"/>
      <c r="BI36" s="6"/>
      <c r="BJ36" s="6"/>
      <c r="BK36" s="6"/>
      <c r="BL36" s="6"/>
      <c r="BM36" s="6"/>
    </row>
    <row r="37" spans="1:65" s="22" customFormat="1" ht="11.25" customHeight="1" thickBot="1" x14ac:dyDescent="0.3">
      <c r="A37" s="178"/>
      <c r="B37" s="173"/>
      <c r="C37" s="171"/>
      <c r="D37" s="109" t="s">
        <v>10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30"/>
      <c r="BE37" s="8"/>
      <c r="BF37" s="8"/>
      <c r="BG37" s="8"/>
      <c r="BH37" s="8"/>
      <c r="BI37" s="8"/>
      <c r="BJ37" s="8"/>
      <c r="BK37" s="8"/>
      <c r="BL37" s="8"/>
      <c r="BM37" s="8"/>
    </row>
    <row r="38" spans="1:65" s="31" customFormat="1" ht="11.25" customHeight="1" x14ac:dyDescent="0.25">
      <c r="A38" s="174" t="s">
        <v>36</v>
      </c>
      <c r="B38" s="172"/>
      <c r="C38" s="170" t="str">
        <f>IF(ISTEXT(B38),SUM(E39:AI39),"")</f>
        <v/>
      </c>
      <c r="D38" s="110" t="s">
        <v>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7"/>
      <c r="BE38" s="6"/>
      <c r="BF38" s="6"/>
      <c r="BG38" s="6"/>
      <c r="BH38" s="6"/>
      <c r="BI38" s="6"/>
      <c r="BJ38" s="6"/>
      <c r="BK38" s="6"/>
      <c r="BL38" s="6"/>
      <c r="BM38" s="6"/>
    </row>
    <row r="39" spans="1:65" s="29" customFormat="1" ht="11.25" customHeight="1" thickBot="1" x14ac:dyDescent="0.3">
      <c r="A39" s="175"/>
      <c r="B39" s="173"/>
      <c r="C39" s="171"/>
      <c r="D39" s="107" t="s">
        <v>10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BD39" s="30"/>
      <c r="BE39" s="8"/>
      <c r="BF39" s="8"/>
      <c r="BG39" s="8"/>
      <c r="BH39" s="8"/>
      <c r="BI39" s="8"/>
      <c r="BJ39" s="8"/>
      <c r="BK39" s="8"/>
      <c r="BL39" s="8"/>
      <c r="BM39" s="8"/>
    </row>
    <row r="40" spans="1:65" s="6" customFormat="1" ht="11.25" customHeight="1" x14ac:dyDescent="0.25">
      <c r="A40" s="178" t="s">
        <v>37</v>
      </c>
      <c r="B40" s="172"/>
      <c r="C40" s="170" t="str">
        <f>IF(ISTEXT(B40),SUM(E41:AI41),"")</f>
        <v/>
      </c>
      <c r="D40" s="108" t="s">
        <v>5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7"/>
    </row>
    <row r="41" spans="1:65" s="22" customFormat="1" ht="11.25" customHeight="1" thickBot="1" x14ac:dyDescent="0.3">
      <c r="A41" s="178"/>
      <c r="B41" s="173"/>
      <c r="C41" s="171"/>
      <c r="D41" s="109" t="s">
        <v>10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30"/>
      <c r="BE41" s="8"/>
      <c r="BF41" s="8"/>
      <c r="BG41" s="8"/>
      <c r="BH41" s="8"/>
      <c r="BI41" s="8"/>
      <c r="BJ41" s="8"/>
      <c r="BK41" s="8"/>
      <c r="BL41" s="8"/>
      <c r="BM41" s="8"/>
    </row>
    <row r="42" spans="1:65" s="26" customFormat="1" ht="11.25" customHeight="1" x14ac:dyDescent="0.25">
      <c r="A42" s="174" t="s">
        <v>38</v>
      </c>
      <c r="B42" s="172"/>
      <c r="C42" s="170" t="str">
        <f>IF(ISTEXT(B42),SUM(E43:AI43),"")</f>
        <v/>
      </c>
      <c r="D42" s="106" t="s">
        <v>5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BD42" s="27"/>
      <c r="BE42" s="6"/>
      <c r="BF42" s="6"/>
      <c r="BG42" s="6"/>
      <c r="BH42" s="6"/>
      <c r="BI42" s="6"/>
      <c r="BJ42" s="6"/>
      <c r="BK42" s="6"/>
      <c r="BL42" s="6"/>
      <c r="BM42" s="6"/>
    </row>
    <row r="43" spans="1:65" s="29" customFormat="1" ht="11.25" customHeight="1" thickBot="1" x14ac:dyDescent="0.3">
      <c r="A43" s="175"/>
      <c r="B43" s="173"/>
      <c r="C43" s="171"/>
      <c r="D43" s="107" t="s">
        <v>10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BD43" s="30"/>
      <c r="BE43" s="8"/>
      <c r="BF43" s="8"/>
      <c r="BG43" s="8"/>
      <c r="BH43" s="8"/>
      <c r="BI43" s="8"/>
      <c r="BJ43" s="8"/>
      <c r="BK43" s="8"/>
      <c r="BL43" s="8"/>
      <c r="BM43" s="8"/>
    </row>
    <row r="44" spans="1:65" s="6" customFormat="1" ht="11.25" customHeight="1" x14ac:dyDescent="0.25">
      <c r="A44" s="178" t="s">
        <v>40</v>
      </c>
      <c r="B44" s="172"/>
      <c r="C44" s="170" t="str">
        <f>IF(ISTEXT(B44),SUM(E45:AI45),"")</f>
        <v/>
      </c>
      <c r="D44" s="108" t="s">
        <v>5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7"/>
    </row>
    <row r="45" spans="1:65" s="22" customFormat="1" ht="11.25" customHeight="1" thickBot="1" x14ac:dyDescent="0.3">
      <c r="A45" s="178"/>
      <c r="B45" s="173"/>
      <c r="C45" s="171"/>
      <c r="D45" s="109" t="s">
        <v>10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30"/>
      <c r="BE45" s="8"/>
      <c r="BF45" s="8"/>
      <c r="BG45" s="8"/>
      <c r="BH45" s="8"/>
      <c r="BI45" s="8"/>
      <c r="BJ45" s="8"/>
      <c r="BK45" s="8"/>
      <c r="BL45" s="8"/>
      <c r="BM45" s="8"/>
    </row>
    <row r="46" spans="1:65" s="26" customFormat="1" ht="11.25" customHeight="1" x14ac:dyDescent="0.25">
      <c r="A46" s="174" t="s">
        <v>41</v>
      </c>
      <c r="B46" s="172"/>
      <c r="C46" s="170" t="str">
        <f>IF(ISTEXT(B46),SUM(E47:AI47),"")</f>
        <v/>
      </c>
      <c r="D46" s="106" t="s">
        <v>5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BD46" s="27"/>
      <c r="BE46" s="6"/>
      <c r="BF46" s="6"/>
      <c r="BG46" s="6"/>
      <c r="BH46" s="6"/>
      <c r="BI46" s="6"/>
      <c r="BJ46" s="6"/>
      <c r="BK46" s="6"/>
      <c r="BL46" s="6"/>
      <c r="BM46" s="6"/>
    </row>
    <row r="47" spans="1:65" s="29" customFormat="1" ht="11.25" customHeight="1" thickBot="1" x14ac:dyDescent="0.3">
      <c r="A47" s="175"/>
      <c r="B47" s="173"/>
      <c r="C47" s="171"/>
      <c r="D47" s="107" t="s">
        <v>10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BD47" s="30"/>
      <c r="BE47" s="8"/>
      <c r="BF47" s="8"/>
      <c r="BG47" s="8"/>
      <c r="BH47" s="8"/>
      <c r="BI47" s="8"/>
      <c r="BJ47" s="8"/>
      <c r="BK47" s="8"/>
      <c r="BL47" s="8"/>
      <c r="BM47" s="8"/>
    </row>
    <row r="48" spans="1:65" s="6" customFormat="1" ht="11.25" customHeight="1" x14ac:dyDescent="0.25">
      <c r="A48" s="178" t="s">
        <v>39</v>
      </c>
      <c r="B48" s="172"/>
      <c r="C48" s="170" t="str">
        <f>IF(ISTEXT(B48),SUM(E49:AI49),"")</f>
        <v/>
      </c>
      <c r="D48" s="108" t="s">
        <v>5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7"/>
    </row>
    <row r="49" spans="1:65" s="22" customFormat="1" ht="11.25" customHeight="1" thickBot="1" x14ac:dyDescent="0.3">
      <c r="A49" s="178"/>
      <c r="B49" s="173"/>
      <c r="C49" s="171"/>
      <c r="D49" s="109" t="s">
        <v>10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30"/>
      <c r="BE49" s="8"/>
      <c r="BF49" s="8"/>
      <c r="BG49" s="8"/>
      <c r="BH49" s="8"/>
      <c r="BI49" s="8"/>
      <c r="BJ49" s="8"/>
      <c r="BK49" s="8"/>
      <c r="BL49" s="8"/>
      <c r="BM49" s="8"/>
    </row>
    <row r="50" spans="1:65" s="26" customFormat="1" ht="11.25" customHeight="1" x14ac:dyDescent="0.25">
      <c r="A50" s="174" t="s">
        <v>42</v>
      </c>
      <c r="B50" s="172"/>
      <c r="C50" s="170" t="str">
        <f>IF(ISTEXT(B50),SUM(E51:AI51),"")</f>
        <v/>
      </c>
      <c r="D50" s="106" t="s">
        <v>5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BD50" s="27"/>
      <c r="BE50" s="6"/>
      <c r="BF50" s="6"/>
      <c r="BG50" s="6"/>
      <c r="BH50" s="6"/>
      <c r="BI50" s="6"/>
      <c r="BJ50" s="6"/>
      <c r="BK50" s="6"/>
      <c r="BL50" s="6"/>
      <c r="BM50" s="6"/>
    </row>
    <row r="51" spans="1:65" s="29" customFormat="1" ht="11.25" customHeight="1" thickBot="1" x14ac:dyDescent="0.3">
      <c r="A51" s="175"/>
      <c r="B51" s="173"/>
      <c r="C51" s="171"/>
      <c r="D51" s="107" t="s">
        <v>10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BD51" s="30"/>
      <c r="BE51" s="8"/>
      <c r="BF51" s="8"/>
      <c r="BG51" s="8"/>
      <c r="BH51" s="8"/>
      <c r="BI51" s="8"/>
      <c r="BJ51" s="8"/>
      <c r="BK51" s="8"/>
      <c r="BL51" s="8"/>
      <c r="BM51" s="8"/>
    </row>
    <row r="52" spans="1:65" s="6" customFormat="1" ht="11.25" customHeight="1" x14ac:dyDescent="0.25">
      <c r="A52" s="178" t="s">
        <v>43</v>
      </c>
      <c r="B52" s="172"/>
      <c r="C52" s="170" t="str">
        <f>IF(ISTEXT(B52),SUM(E53:AI53),"")</f>
        <v/>
      </c>
      <c r="D52" s="108" t="s">
        <v>5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7"/>
    </row>
    <row r="53" spans="1:65" s="22" customFormat="1" ht="11.25" customHeight="1" thickBot="1" x14ac:dyDescent="0.3">
      <c r="A53" s="178"/>
      <c r="B53" s="173"/>
      <c r="C53" s="171"/>
      <c r="D53" s="109" t="s">
        <v>10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30"/>
      <c r="BE53" s="8"/>
      <c r="BF53" s="8"/>
      <c r="BG53" s="8"/>
      <c r="BH53" s="8"/>
      <c r="BI53" s="8"/>
      <c r="BJ53" s="8"/>
      <c r="BK53" s="8"/>
      <c r="BL53" s="8"/>
      <c r="BM53" s="8"/>
    </row>
    <row r="54" spans="1:65" s="26" customFormat="1" ht="11.25" customHeight="1" x14ac:dyDescent="0.25">
      <c r="A54" s="174" t="s">
        <v>44</v>
      </c>
      <c r="B54" s="172"/>
      <c r="C54" s="170" t="str">
        <f>IF(ISTEXT(B54),SUM(E55:AI55),"")</f>
        <v/>
      </c>
      <c r="D54" s="106" t="s">
        <v>5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BD54" s="27"/>
      <c r="BE54" s="6"/>
      <c r="BF54" s="6"/>
      <c r="BG54" s="6"/>
      <c r="BH54" s="6"/>
      <c r="BI54" s="6"/>
      <c r="BJ54" s="6"/>
      <c r="BK54" s="6"/>
      <c r="BL54" s="6"/>
      <c r="BM54" s="6"/>
    </row>
    <row r="55" spans="1:65" s="29" customFormat="1" ht="11.25" customHeight="1" thickBot="1" x14ac:dyDescent="0.3">
      <c r="A55" s="175"/>
      <c r="B55" s="173"/>
      <c r="C55" s="171"/>
      <c r="D55" s="107" t="s">
        <v>10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BD55" s="30"/>
      <c r="BE55" s="8"/>
      <c r="BF55" s="8"/>
      <c r="BG55" s="8"/>
      <c r="BH55" s="8"/>
      <c r="BI55" s="8"/>
      <c r="BJ55" s="8"/>
      <c r="BK55" s="8"/>
      <c r="BL55" s="8"/>
      <c r="BM55" s="8"/>
    </row>
    <row r="56" spans="1:65" s="6" customFormat="1" ht="11.25" customHeight="1" x14ac:dyDescent="0.25">
      <c r="A56" s="178" t="s">
        <v>45</v>
      </c>
      <c r="B56" s="172"/>
      <c r="C56" s="170" t="str">
        <f>IF(ISTEXT(B56),SUM(E57:AI57),"")</f>
        <v/>
      </c>
      <c r="D56" s="108" t="s">
        <v>5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7"/>
    </row>
    <row r="57" spans="1:65" s="22" customFormat="1" ht="11.25" customHeight="1" thickBot="1" x14ac:dyDescent="0.3">
      <c r="A57" s="178"/>
      <c r="B57" s="173"/>
      <c r="C57" s="171"/>
      <c r="D57" s="109" t="s">
        <v>10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30"/>
      <c r="BE57" s="8"/>
      <c r="BF57" s="8"/>
      <c r="BG57" s="8"/>
      <c r="BH57" s="8"/>
      <c r="BI57" s="8"/>
      <c r="BJ57" s="8"/>
      <c r="BK57" s="8"/>
      <c r="BL57" s="8"/>
      <c r="BM57" s="8"/>
    </row>
    <row r="58" spans="1:65" s="26" customFormat="1" ht="11.25" customHeight="1" x14ac:dyDescent="0.25">
      <c r="A58" s="174" t="s">
        <v>46</v>
      </c>
      <c r="B58" s="172"/>
      <c r="C58" s="170" t="str">
        <f>IF(ISTEXT(B58),SUM(E59:AI59),"")</f>
        <v/>
      </c>
      <c r="D58" s="106" t="s">
        <v>5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BD58" s="27"/>
      <c r="BE58" s="6"/>
      <c r="BF58" s="6"/>
      <c r="BG58" s="6"/>
      <c r="BH58" s="6"/>
      <c r="BI58" s="6"/>
      <c r="BJ58" s="6"/>
      <c r="BK58" s="6"/>
      <c r="BL58" s="6"/>
      <c r="BM58" s="6"/>
    </row>
    <row r="59" spans="1:65" s="29" customFormat="1" ht="11.25" customHeight="1" thickBot="1" x14ac:dyDescent="0.3">
      <c r="A59" s="175"/>
      <c r="B59" s="173"/>
      <c r="C59" s="171"/>
      <c r="D59" s="107" t="s">
        <v>10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BD59" s="30"/>
      <c r="BE59" s="8"/>
      <c r="BF59" s="8"/>
      <c r="BG59" s="8"/>
      <c r="BH59" s="8"/>
      <c r="BI59" s="8"/>
      <c r="BJ59" s="8"/>
      <c r="BK59" s="8"/>
      <c r="BL59" s="8"/>
      <c r="BM59" s="8"/>
    </row>
    <row r="60" spans="1:65" s="6" customFormat="1" ht="11.25" customHeight="1" x14ac:dyDescent="0.25">
      <c r="A60" s="178" t="s">
        <v>47</v>
      </c>
      <c r="B60" s="172"/>
      <c r="C60" s="170" t="str">
        <f>IF(ISTEXT(B60),SUM(E61:AI61),"")</f>
        <v/>
      </c>
      <c r="D60" s="108" t="s">
        <v>5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7"/>
    </row>
    <row r="61" spans="1:65" s="22" customFormat="1" ht="11.25" customHeight="1" thickBot="1" x14ac:dyDescent="0.3">
      <c r="A61" s="178"/>
      <c r="B61" s="173"/>
      <c r="C61" s="171"/>
      <c r="D61" s="109" t="s">
        <v>10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30"/>
      <c r="BE61" s="8"/>
      <c r="BF61" s="8"/>
      <c r="BG61" s="8"/>
      <c r="BH61" s="8"/>
      <c r="BI61" s="8"/>
      <c r="BJ61" s="8"/>
      <c r="BK61" s="8"/>
      <c r="BL61" s="8"/>
      <c r="BM61" s="8"/>
    </row>
    <row r="62" spans="1:65" s="26" customFormat="1" ht="11.25" customHeight="1" x14ac:dyDescent="0.25">
      <c r="A62" s="174" t="s">
        <v>48</v>
      </c>
      <c r="B62" s="172"/>
      <c r="C62" s="170" t="str">
        <f>IF(ISTEXT(B62),SUM(E63:AI63),"")</f>
        <v/>
      </c>
      <c r="D62" s="106" t="s">
        <v>5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BD62" s="27"/>
      <c r="BE62" s="6"/>
      <c r="BF62" s="6"/>
      <c r="BG62" s="6"/>
      <c r="BH62" s="6"/>
      <c r="BI62" s="6"/>
      <c r="BJ62" s="6"/>
      <c r="BK62" s="6"/>
      <c r="BL62" s="6"/>
      <c r="BM62" s="6"/>
    </row>
    <row r="63" spans="1:65" s="29" customFormat="1" ht="11.25" customHeight="1" thickBot="1" x14ac:dyDescent="0.3">
      <c r="A63" s="175"/>
      <c r="B63" s="173"/>
      <c r="C63" s="171"/>
      <c r="D63" s="107" t="s">
        <v>10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BD63" s="30"/>
      <c r="BE63" s="8"/>
      <c r="BF63" s="8"/>
      <c r="BG63" s="8"/>
      <c r="BH63" s="8"/>
      <c r="BI63" s="8"/>
      <c r="BJ63" s="8"/>
      <c r="BK63" s="8"/>
      <c r="BL63" s="8"/>
      <c r="BM63" s="8"/>
    </row>
    <row r="64" spans="1:65" s="6" customFormat="1" ht="11.25" customHeight="1" x14ac:dyDescent="0.25">
      <c r="A64" s="178" t="s">
        <v>49</v>
      </c>
      <c r="B64" s="172"/>
      <c r="C64" s="170" t="str">
        <f>IF(ISTEXT(B64),SUM(E65:AI65),"")</f>
        <v/>
      </c>
      <c r="D64" s="108" t="s">
        <v>5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7"/>
    </row>
    <row r="65" spans="1:65" s="22" customFormat="1" ht="11.25" customHeight="1" thickBot="1" x14ac:dyDescent="0.3">
      <c r="A65" s="178"/>
      <c r="B65" s="173"/>
      <c r="C65" s="171"/>
      <c r="D65" s="109" t="s">
        <v>10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30"/>
      <c r="BE65" s="8"/>
      <c r="BF65" s="8"/>
      <c r="BG65" s="8"/>
      <c r="BH65" s="8"/>
      <c r="BI65" s="8"/>
      <c r="BJ65" s="8"/>
      <c r="BK65" s="8"/>
      <c r="BL65" s="8"/>
      <c r="BM65" s="8"/>
    </row>
    <row r="66" spans="1:65" s="26" customFormat="1" ht="11.25" customHeight="1" x14ac:dyDescent="0.25">
      <c r="A66" s="174" t="s">
        <v>50</v>
      </c>
      <c r="B66" s="172"/>
      <c r="C66" s="170" t="str">
        <f>IF(ISTEXT(B66),SUM(E67:AI67),"")</f>
        <v/>
      </c>
      <c r="D66" s="106" t="s">
        <v>5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1:65" s="29" customFormat="1" ht="11.25" customHeight="1" thickBot="1" x14ac:dyDescent="0.3">
      <c r="A67" s="175"/>
      <c r="B67" s="173"/>
      <c r="C67" s="171"/>
      <c r="D67" s="107" t="s">
        <v>10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</row>
    <row r="68" spans="1:65" ht="11.25" customHeight="1" x14ac:dyDescent="0.25">
      <c r="C68" s="72"/>
      <c r="D68" s="112"/>
    </row>
    <row r="69" spans="1:65" ht="15.75" x14ac:dyDescent="0.25">
      <c r="B69" s="119" t="str">
        <f>IF(D69&gt;=0,"Долг в столовую:",IF(D69&lt;0,"Переплата:",""))</f>
        <v>Долг в столовую:</v>
      </c>
      <c r="D69" s="180">
        <f>Май!F44-SUM(СПИСОК_КЛАССА!E72:AU72)</f>
        <v>0</v>
      </c>
      <c r="E69" s="180"/>
    </row>
    <row r="70" spans="1:65" ht="15.75" thickBot="1" x14ac:dyDescent="0.3"/>
    <row r="71" spans="1:65" x14ac:dyDescent="0.25">
      <c r="B71" s="181" t="s">
        <v>51</v>
      </c>
      <c r="C71" s="182"/>
      <c r="D71" s="113" t="s">
        <v>5</v>
      </c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</row>
    <row r="72" spans="1:65" s="104" customFormat="1" ht="15.75" thickBot="1" x14ac:dyDescent="0.3">
      <c r="A72" s="101"/>
      <c r="B72" s="183"/>
      <c r="C72" s="184"/>
      <c r="D72" s="114" t="s">
        <v>10</v>
      </c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</row>
  </sheetData>
  <sheetProtection password="CF66" sheet="1" objects="1" scenarios="1"/>
  <sortState ref="B3:B48">
    <sortCondition ref="B3"/>
  </sortState>
  <mergeCells count="101">
    <mergeCell ref="A64:A65"/>
    <mergeCell ref="A66:A67"/>
    <mergeCell ref="A58:A59"/>
    <mergeCell ref="C54:C55"/>
    <mergeCell ref="C56:C57"/>
    <mergeCell ref="C58:C59"/>
    <mergeCell ref="C20:C21"/>
    <mergeCell ref="C24:C25"/>
    <mergeCell ref="B71:C72"/>
    <mergeCell ref="A24:A25"/>
    <mergeCell ref="B24:B25"/>
    <mergeCell ref="C64:C65"/>
    <mergeCell ref="A54:A55"/>
    <mergeCell ref="A56:A57"/>
    <mergeCell ref="A46:A47"/>
    <mergeCell ref="A48:A49"/>
    <mergeCell ref="C36:C37"/>
    <mergeCell ref="C38:C39"/>
    <mergeCell ref="C40:C41"/>
    <mergeCell ref="C42:C43"/>
    <mergeCell ref="C44:C45"/>
    <mergeCell ref="C46:C47"/>
    <mergeCell ref="B48:B49"/>
    <mergeCell ref="B46:B47"/>
    <mergeCell ref="D69:E69"/>
    <mergeCell ref="A28:A29"/>
    <mergeCell ref="B28:B29"/>
    <mergeCell ref="C28:C29"/>
    <mergeCell ref="B34:B35"/>
    <mergeCell ref="C34:C35"/>
    <mergeCell ref="A30:A31"/>
    <mergeCell ref="B30:B31"/>
    <mergeCell ref="C30:C31"/>
    <mergeCell ref="A32:A33"/>
    <mergeCell ref="B32:B33"/>
    <mergeCell ref="C32:C33"/>
    <mergeCell ref="C62:C63"/>
    <mergeCell ref="B66:B67"/>
    <mergeCell ref="B64:B65"/>
    <mergeCell ref="B62:B63"/>
    <mergeCell ref="B60:B61"/>
    <mergeCell ref="B58:B59"/>
    <mergeCell ref="A60:A61"/>
    <mergeCell ref="A62:A63"/>
    <mergeCell ref="A52:A53"/>
    <mergeCell ref="B52:B53"/>
    <mergeCell ref="B50:B51"/>
    <mergeCell ref="C66:C67"/>
    <mergeCell ref="C60:C61"/>
    <mergeCell ref="C48:C49"/>
    <mergeCell ref="C50:C51"/>
    <mergeCell ref="C52:C53"/>
    <mergeCell ref="C14:C15"/>
    <mergeCell ref="C16:C17"/>
    <mergeCell ref="C18:C19"/>
    <mergeCell ref="C26:C27"/>
    <mergeCell ref="C22:C23"/>
    <mergeCell ref="B22:B23"/>
    <mergeCell ref="A18:A19"/>
    <mergeCell ref="A22:A23"/>
    <mergeCell ref="B10:B11"/>
    <mergeCell ref="B8:B9"/>
    <mergeCell ref="B6:B7"/>
    <mergeCell ref="B18:B19"/>
    <mergeCell ref="B56:B57"/>
    <mergeCell ref="B54:B55"/>
    <mergeCell ref="A50:A51"/>
    <mergeCell ref="A20:A21"/>
    <mergeCell ref="B44:B45"/>
    <mergeCell ref="B42:B43"/>
    <mergeCell ref="B40:B41"/>
    <mergeCell ref="A42:A43"/>
    <mergeCell ref="A44:A45"/>
    <mergeCell ref="B38:B39"/>
    <mergeCell ref="B36:B37"/>
    <mergeCell ref="A40:A41"/>
    <mergeCell ref="A36:A37"/>
    <mergeCell ref="A38:A39"/>
    <mergeCell ref="A26:A27"/>
    <mergeCell ref="A34:A35"/>
    <mergeCell ref="B26:B27"/>
    <mergeCell ref="C2:C3"/>
    <mergeCell ref="B12:B13"/>
    <mergeCell ref="A14:A15"/>
    <mergeCell ref="B14:B15"/>
    <mergeCell ref="A2:A3"/>
    <mergeCell ref="B20:B21"/>
    <mergeCell ref="B2:B3"/>
    <mergeCell ref="C4:C5"/>
    <mergeCell ref="C6:C7"/>
    <mergeCell ref="C8:C9"/>
    <mergeCell ref="C10:C11"/>
    <mergeCell ref="B4:B5"/>
    <mergeCell ref="A12:A13"/>
    <mergeCell ref="A4:A5"/>
    <mergeCell ref="A6:A7"/>
    <mergeCell ref="A8:A9"/>
    <mergeCell ref="A10:A11"/>
    <mergeCell ref="A16:A17"/>
    <mergeCell ref="B16:B17"/>
    <mergeCell ref="C12:C13"/>
  </mergeCells>
  <conditionalFormatting sqref="D69:E69">
    <cfRule type="cellIs" dxfId="99" priority="1" operator="lessThan">
      <formula>0</formula>
    </cfRule>
    <cfRule type="cellIs" dxfId="98" priority="2" operator="greater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6" tint="0.39997558519241921"/>
  </sheetPr>
  <dimension ref="A1:AW45"/>
  <sheetViews>
    <sheetView topLeftCell="B1" zoomScale="85" zoomScaleNormal="85" workbookViewId="0">
      <selection activeCell="F6" sqref="F6"/>
    </sheetView>
  </sheetViews>
  <sheetFormatPr defaultRowHeight="15.75" x14ac:dyDescent="0.25"/>
  <cols>
    <col min="1" max="1" width="17" style="16" hidden="1" customWidth="1"/>
    <col min="2" max="2" width="2" style="16" customWidth="1"/>
    <col min="3" max="3" width="3.42578125" style="44" customWidth="1"/>
    <col min="4" max="4" width="4.42578125" style="49" customWidth="1"/>
    <col min="5" max="5" width="23.5703125" style="33" customWidth="1"/>
    <col min="6" max="6" width="14.7109375" style="16" customWidth="1"/>
    <col min="7" max="33" width="3.7109375" style="17" customWidth="1"/>
    <col min="34" max="34" width="5.28515625" style="17" hidden="1" customWidth="1"/>
    <col min="35" max="35" width="4.85546875" style="21" hidden="1" customWidth="1"/>
    <col min="36" max="36" width="3.85546875" style="16" hidden="1" customWidth="1"/>
    <col min="37" max="37" width="3.42578125" style="16" customWidth="1"/>
    <col min="38" max="38" width="10" style="16" hidden="1" customWidth="1"/>
    <col min="39" max="39" width="11.42578125" style="55" hidden="1" customWidth="1"/>
    <col min="40" max="40" width="3.85546875" style="16" customWidth="1"/>
    <col min="41" max="41" width="11.140625" style="16" hidden="1" customWidth="1"/>
    <col min="42" max="42" width="11.42578125" style="16" hidden="1" customWidth="1"/>
    <col min="43" max="43" width="3.7109375" style="16" customWidth="1"/>
    <col min="44" max="44" width="9.42578125" style="16" hidden="1" customWidth="1"/>
    <col min="45" max="45" width="12.42578125" style="44" hidden="1" customWidth="1"/>
    <col min="46" max="46" width="1" style="16" customWidth="1"/>
    <col min="47" max="47" width="3.85546875" style="49" customWidth="1"/>
    <col min="48" max="48" width="9.140625" style="16"/>
    <col min="49" max="49" width="12.5703125" style="21" customWidth="1"/>
    <col min="50" max="16384" width="9.140625" style="16"/>
  </cols>
  <sheetData>
    <row r="1" spans="1:49" s="46" customFormat="1" ht="31.5" customHeight="1" x14ac:dyDescent="0.3">
      <c r="C1" s="191" t="s">
        <v>13</v>
      </c>
      <c r="D1" s="49"/>
      <c r="E1" s="118" t="s">
        <v>8</v>
      </c>
      <c r="F1" s="47"/>
      <c r="G1" s="193" t="s">
        <v>9</v>
      </c>
      <c r="H1" s="194"/>
      <c r="I1" s="194"/>
      <c r="J1" s="195"/>
      <c r="K1" s="192"/>
      <c r="L1" s="192"/>
      <c r="M1" s="19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96"/>
      <c r="AI1" s="196"/>
      <c r="AM1" s="53"/>
      <c r="AS1" s="56"/>
      <c r="AU1" s="197" t="str">
        <f>IF(OR(AND(AL37&gt;0,ISBLANK(AW6)),AND(AO37&gt;0,ISBLANK(AW7)),AND(AR37&gt;0,ISBLANK(AW8))),"Внимание!                       Не забудьте указать стоимость сухпайков!","")</f>
        <v/>
      </c>
      <c r="AV1" s="197"/>
      <c r="AW1" s="197"/>
    </row>
    <row r="2" spans="1:49" ht="15.75" customHeight="1" x14ac:dyDescent="0.25">
      <c r="C2" s="191"/>
      <c r="D2" s="201" t="s">
        <v>0</v>
      </c>
      <c r="E2" s="202" t="s">
        <v>1</v>
      </c>
      <c r="F2" s="203" t="s">
        <v>52</v>
      </c>
      <c r="G2" s="204" t="s">
        <v>5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199" t="s">
        <v>2</v>
      </c>
      <c r="AI2" s="199" t="s">
        <v>3</v>
      </c>
      <c r="AJ2" s="199" t="s">
        <v>4</v>
      </c>
      <c r="AK2" s="200" t="s">
        <v>15</v>
      </c>
      <c r="AL2" s="200"/>
      <c r="AM2" s="200"/>
      <c r="AN2" s="200"/>
      <c r="AO2" s="200"/>
      <c r="AP2" s="200"/>
      <c r="AQ2" s="200"/>
      <c r="AR2" s="51"/>
      <c r="AS2" s="51"/>
      <c r="AU2" s="197"/>
      <c r="AV2" s="197"/>
      <c r="AW2" s="197"/>
    </row>
    <row r="3" spans="1:49" s="17" customFormat="1" x14ac:dyDescent="0.25">
      <c r="C3" s="191"/>
      <c r="D3" s="201"/>
      <c r="E3" s="202"/>
      <c r="F3" s="203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99"/>
      <c r="AI3" s="199"/>
      <c r="AJ3" s="199"/>
      <c r="AK3" s="61">
        <v>1</v>
      </c>
      <c r="AL3" s="18"/>
      <c r="AM3" s="54"/>
      <c r="AN3" s="61">
        <v>2</v>
      </c>
      <c r="AQ3" s="61">
        <v>3</v>
      </c>
      <c r="AR3" s="18"/>
      <c r="AS3" s="18"/>
      <c r="AU3" s="198"/>
      <c r="AV3" s="198"/>
      <c r="AW3" s="198"/>
    </row>
    <row r="4" spans="1:49" ht="15.75" customHeight="1" x14ac:dyDescent="0.25">
      <c r="A4" s="16" t="b">
        <v>0</v>
      </c>
      <c r="C4" s="15"/>
      <c r="D4" s="93" t="str">
        <f>СПИСОК_КЛАССА!A2</f>
        <v>1.</v>
      </c>
      <c r="E4" s="58" t="str">
        <f>IF(СПИСОК_КЛАССА!B2&lt;&gt;"",СПИСОК_КЛАССА!B2,"")</f>
        <v/>
      </c>
      <c r="F4" s="59" t="str">
        <f>IF(E4&lt;&gt;"",AH4*F$1+AI4*$K$1+AM4+AP4+AS4-СПИСОК_КЛАССА!C2,"")</f>
        <v/>
      </c>
      <c r="AH4" s="142">
        <f>COUNTIF(G4:AG4,"з")+AJ4</f>
        <v>0</v>
      </c>
      <c r="AI4" s="60">
        <f t="shared" ref="AI4:AI36" si="0">COUNTIF(G4:AG4,"о")+AJ4</f>
        <v>0</v>
      </c>
      <c r="AJ4" s="15">
        <f t="shared" ref="AJ4:AJ36" si="1">COUNTIF(G4:AG4,"зо")</f>
        <v>0</v>
      </c>
      <c r="AK4" s="19"/>
      <c r="AL4" s="19" t="b">
        <v>0</v>
      </c>
      <c r="AM4" s="50">
        <f t="shared" ref="AM4:AM36" si="2">IF(AL4=TRUE,$AW$6,)</f>
        <v>0</v>
      </c>
      <c r="AN4" s="19"/>
      <c r="AO4" s="19" t="b">
        <v>0</v>
      </c>
      <c r="AP4" s="50">
        <f t="shared" ref="AP4:AP36" si="3">IF(AO4=TRUE,$AW$7,)</f>
        <v>0</v>
      </c>
      <c r="AQ4" s="19"/>
      <c r="AR4" s="52" t="b">
        <v>0</v>
      </c>
      <c r="AS4" s="57">
        <f t="shared" ref="AS4:AS36" si="4">IF(AR4=TRUE,$AW$8,)</f>
        <v>0</v>
      </c>
      <c r="AT4" s="68"/>
      <c r="AU4" s="188" t="s">
        <v>14</v>
      </c>
      <c r="AV4" s="188"/>
      <c r="AW4" s="189"/>
    </row>
    <row r="5" spans="1:49" ht="15.75" customHeight="1" x14ac:dyDescent="0.25">
      <c r="A5" s="16" t="b">
        <v>0</v>
      </c>
      <c r="C5" s="15"/>
      <c r="D5" s="93" t="str">
        <f>СПИСОК_КЛАССА!A4</f>
        <v>2.</v>
      </c>
      <c r="E5" s="58" t="str">
        <f>IF(СПИСОК_КЛАССА!B4&lt;&gt;"",СПИСОК_КЛАССА!B4,"")</f>
        <v/>
      </c>
      <c r="F5" s="63" t="str">
        <f>IF(E5&lt;&gt;"",AH5*F$1+AI5*$K$1+AM5+AP5+AS5-СПИСОК_КЛАССА!C4,"")</f>
        <v/>
      </c>
      <c r="AH5" s="122">
        <f>COUNTIF(G5:AG5,"з")+AJ5</f>
        <v>0</v>
      </c>
      <c r="AI5" s="121">
        <f>COUNTIF(G5:AG5,"о")+AJ5</f>
        <v>0</v>
      </c>
      <c r="AJ5" s="15">
        <f>COUNTIF(G5:AG5,"зо")</f>
        <v>0</v>
      </c>
      <c r="AK5" s="19"/>
      <c r="AL5" s="19" t="b">
        <v>0</v>
      </c>
      <c r="AM5" s="50">
        <f t="shared" si="2"/>
        <v>0</v>
      </c>
      <c r="AN5" s="19"/>
      <c r="AO5" s="19" t="b">
        <v>0</v>
      </c>
      <c r="AP5" s="50">
        <f t="shared" si="3"/>
        <v>0</v>
      </c>
      <c r="AQ5" s="19"/>
      <c r="AR5" s="52" t="b">
        <v>0</v>
      </c>
      <c r="AS5" s="57">
        <f t="shared" si="4"/>
        <v>0</v>
      </c>
      <c r="AT5" s="69"/>
      <c r="AU5" s="65"/>
      <c r="AV5" s="91" t="s">
        <v>5</v>
      </c>
      <c r="AW5" s="91" t="s">
        <v>16</v>
      </c>
    </row>
    <row r="6" spans="1:49" x14ac:dyDescent="0.25">
      <c r="A6" s="16" t="b">
        <v>0</v>
      </c>
      <c r="C6" s="15"/>
      <c r="D6" s="93" t="str">
        <f>СПИСОК_КЛАССА!A6</f>
        <v>3.</v>
      </c>
      <c r="E6" s="58" t="str">
        <f>IF(СПИСОК_КЛАССА!B6&lt;&gt;"",СПИСОК_КЛАССА!B6,"")</f>
        <v/>
      </c>
      <c r="F6" s="59" t="str">
        <f>IF(E6&lt;&gt;"",AH6*F$1+AI6*$K$1+AM6+AP6+AS6-СПИСОК_КЛАССА!C6,"")</f>
        <v/>
      </c>
      <c r="AH6" s="122">
        <f>COUNTIF(G6:AG6,"з")+AJ6</f>
        <v>0</v>
      </c>
      <c r="AI6" s="121">
        <f>COUNTIF(G6:AG6,"о")+AJ6</f>
        <v>0</v>
      </c>
      <c r="AJ6" s="15">
        <f>COUNTIF(G6:AG6,"зо")</f>
        <v>0</v>
      </c>
      <c r="AK6" s="19"/>
      <c r="AL6" s="19" t="b">
        <v>0</v>
      </c>
      <c r="AM6" s="50">
        <f t="shared" si="2"/>
        <v>0</v>
      </c>
      <c r="AN6" s="19"/>
      <c r="AO6" s="19" t="b">
        <v>0</v>
      </c>
      <c r="AP6" s="50">
        <f t="shared" si="3"/>
        <v>0</v>
      </c>
      <c r="AQ6" s="19"/>
      <c r="AR6" s="52" t="b">
        <v>0</v>
      </c>
      <c r="AS6" s="57">
        <f t="shared" si="4"/>
        <v>0</v>
      </c>
      <c r="AT6" s="69"/>
      <c r="AU6" s="94" t="s">
        <v>17</v>
      </c>
      <c r="AV6" s="66"/>
      <c r="AW6" s="70"/>
    </row>
    <row r="7" spans="1:49" x14ac:dyDescent="0.25">
      <c r="A7" s="16" t="b">
        <v>0</v>
      </c>
      <c r="C7" s="15"/>
      <c r="D7" s="93" t="str">
        <f>СПИСОК_КЛАССА!A8</f>
        <v>4.</v>
      </c>
      <c r="E7" s="58" t="str">
        <f>IF(СПИСОК_КЛАССА!B8&lt;&gt;"",СПИСОК_КЛАССА!B8,"")</f>
        <v/>
      </c>
      <c r="F7" s="59" t="str">
        <f>IF(E7&lt;&gt;"",AH7*F$1+AI7*$K$1+AM7+AP7+AS7-СПИСОК_КЛАССА!C8,"")</f>
        <v/>
      </c>
      <c r="AH7" s="122">
        <f>COUNTIF(G7:AG7,"з")+AJ7</f>
        <v>0</v>
      </c>
      <c r="AI7" s="121">
        <f>COUNTIF(G7:AG7,"о")+AJ7</f>
        <v>0</v>
      </c>
      <c r="AJ7" s="15">
        <f>COUNTIF(G7:AG7,"зо")</f>
        <v>0</v>
      </c>
      <c r="AK7" s="19"/>
      <c r="AL7" s="19" t="b">
        <v>0</v>
      </c>
      <c r="AM7" s="50">
        <f t="shared" si="2"/>
        <v>0</v>
      </c>
      <c r="AN7" s="19"/>
      <c r="AO7" s="19" t="b">
        <v>0</v>
      </c>
      <c r="AP7" s="50">
        <f t="shared" si="3"/>
        <v>0</v>
      </c>
      <c r="AQ7" s="19"/>
      <c r="AR7" s="52" t="b">
        <v>0</v>
      </c>
      <c r="AS7" s="57">
        <f t="shared" si="4"/>
        <v>0</v>
      </c>
      <c r="AT7" s="69"/>
      <c r="AU7" s="94" t="s">
        <v>18</v>
      </c>
      <c r="AV7" s="67"/>
      <c r="AW7" s="71"/>
    </row>
    <row r="8" spans="1:49" x14ac:dyDescent="0.25">
      <c r="A8" s="16" t="b">
        <v>0</v>
      </c>
      <c r="C8" s="15"/>
      <c r="D8" s="93" t="str">
        <f>СПИСОК_КЛАССА!A10</f>
        <v>5.</v>
      </c>
      <c r="E8" s="58" t="str">
        <f>IF(СПИСОК_КЛАССА!B10&lt;&gt;"",СПИСОК_КЛАССА!B10,"")</f>
        <v/>
      </c>
      <c r="F8" s="59" t="str">
        <f>IF(E8&lt;&gt;"",AH8*F$1+AI8*$K$1+AM8+AP8+AS8-СПИСОК_КЛАССА!C10,"")</f>
        <v/>
      </c>
      <c r="AH8" s="61">
        <f t="shared" ref="AH8:AH36" si="5">COUNTIF(G8:AG8,"з")+AJ8</f>
        <v>0</v>
      </c>
      <c r="AI8" s="60">
        <f t="shared" si="0"/>
        <v>0</v>
      </c>
      <c r="AJ8" s="15">
        <f t="shared" si="1"/>
        <v>0</v>
      </c>
      <c r="AK8" s="19"/>
      <c r="AL8" s="19" t="b">
        <v>0</v>
      </c>
      <c r="AM8" s="50">
        <f t="shared" si="2"/>
        <v>0</v>
      </c>
      <c r="AN8" s="19"/>
      <c r="AO8" s="19" t="b">
        <v>0</v>
      </c>
      <c r="AP8" s="50">
        <f t="shared" si="3"/>
        <v>0</v>
      </c>
      <c r="AQ8" s="19"/>
      <c r="AR8" s="52" t="b">
        <v>0</v>
      </c>
      <c r="AS8" s="57">
        <f t="shared" si="4"/>
        <v>0</v>
      </c>
      <c r="AT8" s="69"/>
      <c r="AU8" s="95" t="s">
        <v>19</v>
      </c>
      <c r="AV8" s="67"/>
      <c r="AW8" s="71"/>
    </row>
    <row r="9" spans="1:49" x14ac:dyDescent="0.25">
      <c r="A9" s="16" t="b">
        <v>0</v>
      </c>
      <c r="C9" s="15"/>
      <c r="D9" s="93" t="str">
        <f>СПИСОК_КЛАССА!A12</f>
        <v>6.</v>
      </c>
      <c r="E9" s="58" t="str">
        <f>IF(СПИСОК_КЛАССА!B12&lt;&gt;"",СПИСОК_КЛАССА!B12,"")</f>
        <v/>
      </c>
      <c r="F9" s="59" t="str">
        <f>IF(E9&lt;&gt;"",AH9*F$1+AI9*$K$1+AM9+AP9+AS9-СПИСОК_КЛАССА!C12,"")</f>
        <v/>
      </c>
      <c r="AH9" s="61">
        <f t="shared" si="5"/>
        <v>0</v>
      </c>
      <c r="AI9" s="60">
        <f t="shared" si="0"/>
        <v>0</v>
      </c>
      <c r="AJ9" s="15">
        <f t="shared" si="1"/>
        <v>0</v>
      </c>
      <c r="AK9" s="19"/>
      <c r="AL9" s="19" t="b">
        <v>0</v>
      </c>
      <c r="AM9" s="50">
        <f t="shared" si="2"/>
        <v>0</v>
      </c>
      <c r="AN9" s="19"/>
      <c r="AO9" s="19" t="b">
        <v>0</v>
      </c>
      <c r="AP9" s="50">
        <f t="shared" si="3"/>
        <v>0</v>
      </c>
      <c r="AQ9" s="19"/>
      <c r="AR9" s="52" t="b">
        <v>0</v>
      </c>
      <c r="AS9" s="57">
        <f t="shared" si="4"/>
        <v>0</v>
      </c>
      <c r="AT9" s="115"/>
      <c r="AU9" s="92"/>
    </row>
    <row r="10" spans="1:49" ht="15.75" customHeight="1" x14ac:dyDescent="0.4">
      <c r="A10" s="16" t="b">
        <v>0</v>
      </c>
      <c r="C10" s="15"/>
      <c r="D10" s="93" t="str">
        <f>СПИСОК_КЛАССА!A14</f>
        <v>7.</v>
      </c>
      <c r="E10" s="58" t="str">
        <f>IF(СПИСОК_КЛАССА!B14&lt;&gt;"",СПИСОК_КЛАССА!B14,"")</f>
        <v/>
      </c>
      <c r="F10" s="59" t="str">
        <f>IF(E10&lt;&gt;"",AH10*F$1+AI10*$K$1+AM10+AP10+AS10-СПИСОК_КЛАССА!C14,"")</f>
        <v/>
      </c>
      <c r="AH10" s="61">
        <f t="shared" si="5"/>
        <v>0</v>
      </c>
      <c r="AI10" s="60">
        <f t="shared" si="0"/>
        <v>0</v>
      </c>
      <c r="AJ10" s="15">
        <f t="shared" si="1"/>
        <v>0</v>
      </c>
      <c r="AK10" s="19"/>
      <c r="AL10" s="19" t="b">
        <v>0</v>
      </c>
      <c r="AM10" s="50">
        <f t="shared" si="2"/>
        <v>0</v>
      </c>
      <c r="AN10" s="19"/>
      <c r="AO10" s="19" t="b">
        <v>0</v>
      </c>
      <c r="AP10" s="50">
        <f t="shared" si="3"/>
        <v>0</v>
      </c>
      <c r="AQ10" s="19"/>
      <c r="AR10" s="52" t="b">
        <v>0</v>
      </c>
      <c r="AS10" s="57">
        <f t="shared" si="4"/>
        <v>0</v>
      </c>
      <c r="AT10" s="115"/>
      <c r="AU10" s="92"/>
      <c r="AV10" s="130"/>
    </row>
    <row r="11" spans="1:49" ht="15.75" customHeight="1" x14ac:dyDescent="0.4">
      <c r="A11" s="16" t="b">
        <v>0</v>
      </c>
      <c r="C11" s="15"/>
      <c r="D11" s="93" t="str">
        <f>СПИСОК_КЛАССА!A16</f>
        <v>8.</v>
      </c>
      <c r="E11" s="58" t="str">
        <f>IF(СПИСОК_КЛАССА!B16&lt;&gt;"",СПИСОК_КЛАССА!B16,"")</f>
        <v/>
      </c>
      <c r="F11" s="59" t="str">
        <f>IF(E11&lt;&gt;"",AH11*F$1+AI11*$K$1+AM11+AP11+AS11-СПИСОК_КЛАССА!C16,"")</f>
        <v/>
      </c>
      <c r="AH11" s="61">
        <f t="shared" si="5"/>
        <v>0</v>
      </c>
      <c r="AI11" s="60">
        <f t="shared" si="0"/>
        <v>0</v>
      </c>
      <c r="AJ11" s="15">
        <f t="shared" si="1"/>
        <v>0</v>
      </c>
      <c r="AK11" s="19"/>
      <c r="AL11" s="19" t="b">
        <v>0</v>
      </c>
      <c r="AM11" s="50">
        <f t="shared" si="2"/>
        <v>0</v>
      </c>
      <c r="AN11" s="19"/>
      <c r="AO11" s="19" t="b">
        <v>0</v>
      </c>
      <c r="AP11" s="50">
        <f t="shared" si="3"/>
        <v>0</v>
      </c>
      <c r="AQ11" s="19"/>
      <c r="AR11" s="52" t="b">
        <v>0</v>
      </c>
      <c r="AS11" s="57">
        <f t="shared" si="4"/>
        <v>0</v>
      </c>
      <c r="AT11" s="115"/>
      <c r="AU11" s="92"/>
      <c r="AV11" s="130"/>
    </row>
    <row r="12" spans="1:49" ht="15.75" customHeight="1" x14ac:dyDescent="0.4">
      <c r="A12" s="16" t="b">
        <v>0</v>
      </c>
      <c r="C12" s="15"/>
      <c r="D12" s="93" t="str">
        <f>СПИСОК_КЛАССА!A18</f>
        <v>9.</v>
      </c>
      <c r="E12" s="58" t="str">
        <f>IF(СПИСОК_КЛАССА!B18&lt;&gt;"",СПИСОК_КЛАССА!B18,"")</f>
        <v/>
      </c>
      <c r="F12" s="59" t="str">
        <f>IF(E12&lt;&gt;"",AH12*F$1+AI12*$K$1+AM12+AP12+AS12-СПИСОК_КЛАССА!C18,"")</f>
        <v/>
      </c>
      <c r="AH12" s="61">
        <f t="shared" si="5"/>
        <v>0</v>
      </c>
      <c r="AI12" s="60">
        <f t="shared" si="0"/>
        <v>0</v>
      </c>
      <c r="AJ12" s="15">
        <f t="shared" si="1"/>
        <v>0</v>
      </c>
      <c r="AK12" s="19"/>
      <c r="AL12" s="19" t="b">
        <v>0</v>
      </c>
      <c r="AM12" s="50">
        <f t="shared" si="2"/>
        <v>0</v>
      </c>
      <c r="AN12" s="19"/>
      <c r="AO12" s="19" t="b">
        <v>0</v>
      </c>
      <c r="AP12" s="50">
        <f t="shared" si="3"/>
        <v>0</v>
      </c>
      <c r="AQ12" s="19"/>
      <c r="AR12" s="52" t="b">
        <v>0</v>
      </c>
      <c r="AS12" s="57">
        <f t="shared" si="4"/>
        <v>0</v>
      </c>
      <c r="AT12" s="115"/>
      <c r="AU12" s="117"/>
      <c r="AV12" s="130"/>
    </row>
    <row r="13" spans="1:49" x14ac:dyDescent="0.25">
      <c r="A13" s="16" t="b">
        <v>0</v>
      </c>
      <c r="C13" s="15"/>
      <c r="D13" s="93" t="str">
        <f>СПИСОК_КЛАССА!A20</f>
        <v>10.</v>
      </c>
      <c r="E13" s="58" t="str">
        <f>IF(СПИСОК_КЛАССА!B20&lt;&gt;"",СПИСОК_КЛАССА!B20,"")</f>
        <v/>
      </c>
      <c r="F13" s="59" t="str">
        <f>IF(E13&lt;&gt;"",AH13*F$1+AI13*$K$1+AM13+AP13+AS13-СПИСОК_КЛАССА!C20,"")</f>
        <v/>
      </c>
      <c r="AH13" s="61">
        <f t="shared" si="5"/>
        <v>0</v>
      </c>
      <c r="AI13" s="60">
        <f t="shared" si="0"/>
        <v>0</v>
      </c>
      <c r="AJ13" s="15">
        <f t="shared" si="1"/>
        <v>0</v>
      </c>
      <c r="AK13" s="19"/>
      <c r="AL13" s="19" t="b">
        <v>0</v>
      </c>
      <c r="AM13" s="50">
        <f t="shared" si="2"/>
        <v>0</v>
      </c>
      <c r="AN13" s="19"/>
      <c r="AO13" s="19" t="b">
        <v>0</v>
      </c>
      <c r="AP13" s="50">
        <f t="shared" si="3"/>
        <v>0</v>
      </c>
      <c r="AQ13" s="19"/>
      <c r="AR13" s="52" t="b">
        <v>0</v>
      </c>
      <c r="AS13" s="57">
        <f t="shared" si="4"/>
        <v>0</v>
      </c>
      <c r="AT13" s="115"/>
      <c r="AU13" s="92"/>
    </row>
    <row r="14" spans="1:49" x14ac:dyDescent="0.25">
      <c r="A14" s="16" t="b">
        <v>0</v>
      </c>
      <c r="C14" s="15"/>
      <c r="D14" s="93" t="str">
        <f>СПИСОК_КЛАССА!A22</f>
        <v>11.</v>
      </c>
      <c r="E14" s="58" t="str">
        <f>IF(СПИСОК_КЛАССА!B22&lt;&gt;"",СПИСОК_КЛАССА!B22,"")</f>
        <v/>
      </c>
      <c r="F14" s="59" t="str">
        <f>IF(E14&lt;&gt;"",AH14*F$1+AI14*$K$1+AM14+AP14+AS14-СПИСОК_КЛАССА!C22,"")</f>
        <v/>
      </c>
      <c r="AH14" s="61">
        <f t="shared" si="5"/>
        <v>0</v>
      </c>
      <c r="AI14" s="60">
        <f t="shared" si="0"/>
        <v>0</v>
      </c>
      <c r="AJ14" s="15">
        <f t="shared" si="1"/>
        <v>0</v>
      </c>
      <c r="AK14" s="19"/>
      <c r="AL14" s="19" t="b">
        <v>0</v>
      </c>
      <c r="AM14" s="50">
        <f t="shared" si="2"/>
        <v>0</v>
      </c>
      <c r="AN14" s="19"/>
      <c r="AO14" s="19" t="b">
        <v>0</v>
      </c>
      <c r="AP14" s="50">
        <f t="shared" si="3"/>
        <v>0</v>
      </c>
      <c r="AQ14" s="19"/>
      <c r="AR14" s="52" t="b">
        <v>0</v>
      </c>
      <c r="AS14" s="57">
        <f t="shared" si="4"/>
        <v>0</v>
      </c>
      <c r="AT14" s="115"/>
      <c r="AU14" s="92"/>
    </row>
    <row r="15" spans="1:49" x14ac:dyDescent="0.25">
      <c r="A15" s="16" t="b">
        <v>0</v>
      </c>
      <c r="C15" s="15"/>
      <c r="D15" s="93" t="str">
        <f>СПИСОК_КЛАССА!A24</f>
        <v>12.</v>
      </c>
      <c r="E15" s="58" t="str">
        <f>IF(СПИСОК_КЛАССА!B24&lt;&gt;"",СПИСОК_КЛАССА!B24,"")</f>
        <v/>
      </c>
      <c r="F15" s="59" t="str">
        <f>IF(E15&lt;&gt;"",AH15*F$1+AI15*$K$1+AM15+AP15+AS15-СПИСОК_КЛАССА!C24,"")</f>
        <v/>
      </c>
      <c r="AH15" s="61">
        <f t="shared" si="5"/>
        <v>0</v>
      </c>
      <c r="AI15" s="60">
        <f t="shared" si="0"/>
        <v>0</v>
      </c>
      <c r="AJ15" s="15">
        <f t="shared" si="1"/>
        <v>0</v>
      </c>
      <c r="AK15" s="19"/>
      <c r="AL15" s="19" t="b">
        <v>0</v>
      </c>
      <c r="AM15" s="50">
        <f t="shared" si="2"/>
        <v>0</v>
      </c>
      <c r="AN15" s="19"/>
      <c r="AO15" s="19" t="b">
        <v>0</v>
      </c>
      <c r="AP15" s="50">
        <f t="shared" si="3"/>
        <v>0</v>
      </c>
      <c r="AQ15" s="19"/>
      <c r="AR15" s="52" t="b">
        <v>0</v>
      </c>
      <c r="AS15" s="57">
        <f t="shared" si="4"/>
        <v>0</v>
      </c>
      <c r="AT15" s="115"/>
      <c r="AU15" s="92"/>
    </row>
    <row r="16" spans="1:49" x14ac:dyDescent="0.25">
      <c r="A16" s="16" t="b">
        <v>0</v>
      </c>
      <c r="C16" s="15"/>
      <c r="D16" s="93" t="str">
        <f>СПИСОК_КЛАССА!A26</f>
        <v>13.</v>
      </c>
      <c r="E16" s="58" t="str">
        <f>IF(СПИСОК_КЛАССА!B26&lt;&gt;"",СПИСОК_КЛАССА!B26,"")</f>
        <v/>
      </c>
      <c r="F16" s="59" t="str">
        <f>IF(E16&lt;&gt;"",AH16*F$1+AI16*$K$1+AM16+AP16+AS16-СПИСОК_КЛАССА!C26,"")</f>
        <v/>
      </c>
      <c r="AH16" s="61">
        <f>COUNTIF(G16:AG16,"з")+AJ16</f>
        <v>0</v>
      </c>
      <c r="AI16" s="60">
        <f>COUNTIF(G16:AG16,"о")+AJ16</f>
        <v>0</v>
      </c>
      <c r="AJ16" s="15">
        <f>COUNTIF(G16:AG16,"зо")</f>
        <v>0</v>
      </c>
      <c r="AK16" s="19"/>
      <c r="AL16" s="19" t="b">
        <v>0</v>
      </c>
      <c r="AM16" s="50">
        <f t="shared" si="2"/>
        <v>0</v>
      </c>
      <c r="AN16" s="19"/>
      <c r="AO16" s="19" t="b">
        <v>0</v>
      </c>
      <c r="AP16" s="50">
        <f t="shared" si="3"/>
        <v>0</v>
      </c>
      <c r="AQ16" s="19"/>
      <c r="AR16" s="52" t="b">
        <v>0</v>
      </c>
      <c r="AS16" s="57">
        <f t="shared" si="4"/>
        <v>0</v>
      </c>
      <c r="AT16" s="115"/>
      <c r="AU16" s="92"/>
    </row>
    <row r="17" spans="1:47" x14ac:dyDescent="0.25">
      <c r="A17" s="16" t="b">
        <v>0</v>
      </c>
      <c r="C17" s="15"/>
      <c r="D17" s="93" t="str">
        <f>СПИСОК_КЛАССА!A28</f>
        <v>14.</v>
      </c>
      <c r="E17" s="58" t="str">
        <f>IF(СПИСОК_КЛАССА!B28&lt;&gt;"",СПИСОК_КЛАССА!B28,"")</f>
        <v/>
      </c>
      <c r="F17" s="59" t="str">
        <f>IF(E17&lt;&gt;"",AH17*F$1+AI17*$K$1+AM17+AP17+AS17-СПИСОК_КЛАССА!C28,"")</f>
        <v/>
      </c>
      <c r="AH17" s="61">
        <f t="shared" si="5"/>
        <v>0</v>
      </c>
      <c r="AI17" s="60">
        <f t="shared" si="0"/>
        <v>0</v>
      </c>
      <c r="AJ17" s="15">
        <f t="shared" si="1"/>
        <v>0</v>
      </c>
      <c r="AK17" s="19"/>
      <c r="AL17" s="19" t="b">
        <v>0</v>
      </c>
      <c r="AM17" s="50">
        <f t="shared" si="2"/>
        <v>0</v>
      </c>
      <c r="AN17" s="19"/>
      <c r="AO17" s="19" t="b">
        <v>0</v>
      </c>
      <c r="AP17" s="50">
        <f t="shared" si="3"/>
        <v>0</v>
      </c>
      <c r="AQ17" s="19"/>
      <c r="AR17" s="52" t="b">
        <v>0</v>
      </c>
      <c r="AS17" s="57">
        <f t="shared" si="4"/>
        <v>0</v>
      </c>
      <c r="AT17" s="115"/>
      <c r="AU17" s="92"/>
    </row>
    <row r="18" spans="1:47" x14ac:dyDescent="0.25">
      <c r="A18" s="16" t="b">
        <v>0</v>
      </c>
      <c r="C18" s="15"/>
      <c r="D18" s="93" t="str">
        <f>СПИСОК_КЛАССА!A30</f>
        <v>15.</v>
      </c>
      <c r="E18" s="58" t="str">
        <f>IF(СПИСОК_КЛАССА!B30&lt;&gt;"",СПИСОК_КЛАССА!B30,"")</f>
        <v/>
      </c>
      <c r="F18" s="59" t="str">
        <f>IF(E18&lt;&gt;"",AH18*F$1+AI18*$K$1+AM18+AP18+AS18-СПИСОК_КЛАССА!C30,"")</f>
        <v/>
      </c>
      <c r="AH18" s="61">
        <f t="shared" si="5"/>
        <v>0</v>
      </c>
      <c r="AI18" s="60">
        <f t="shared" si="0"/>
        <v>0</v>
      </c>
      <c r="AJ18" s="15">
        <f t="shared" si="1"/>
        <v>0</v>
      </c>
      <c r="AK18" s="19"/>
      <c r="AL18" s="19" t="b">
        <v>0</v>
      </c>
      <c r="AM18" s="50">
        <f t="shared" si="2"/>
        <v>0</v>
      </c>
      <c r="AN18" s="19"/>
      <c r="AO18" s="19" t="b">
        <v>0</v>
      </c>
      <c r="AP18" s="50">
        <f t="shared" si="3"/>
        <v>0</v>
      </c>
      <c r="AQ18" s="19"/>
      <c r="AR18" s="52" t="b">
        <v>0</v>
      </c>
      <c r="AS18" s="57">
        <f t="shared" si="4"/>
        <v>0</v>
      </c>
      <c r="AT18" s="115"/>
      <c r="AU18" s="92"/>
    </row>
    <row r="19" spans="1:47" x14ac:dyDescent="0.25">
      <c r="A19" s="16" t="b">
        <v>0</v>
      </c>
      <c r="C19" s="15"/>
      <c r="D19" s="93" t="str">
        <f>СПИСОК_КЛАССА!A32</f>
        <v>16.</v>
      </c>
      <c r="E19" s="58" t="str">
        <f>IF(СПИСОК_КЛАССА!B32&lt;&gt;"",СПИСОК_КЛАССА!B32,"")</f>
        <v/>
      </c>
      <c r="F19" s="59" t="str">
        <f>IF(E19&lt;&gt;"",AH19*F$1+AI19*$K$1+AM19+AP19+AS19-СПИСОК_КЛАССА!C32,"")</f>
        <v/>
      </c>
      <c r="AH19" s="61">
        <f t="shared" si="5"/>
        <v>0</v>
      </c>
      <c r="AI19" s="60">
        <f t="shared" si="0"/>
        <v>0</v>
      </c>
      <c r="AJ19" s="15">
        <f t="shared" si="1"/>
        <v>0</v>
      </c>
      <c r="AK19" s="19"/>
      <c r="AL19" s="19" t="b">
        <v>0</v>
      </c>
      <c r="AM19" s="50">
        <f t="shared" si="2"/>
        <v>0</v>
      </c>
      <c r="AN19" s="19"/>
      <c r="AO19" s="19" t="b">
        <v>0</v>
      </c>
      <c r="AP19" s="50">
        <f t="shared" si="3"/>
        <v>0</v>
      </c>
      <c r="AQ19" s="19"/>
      <c r="AR19" s="52" t="b">
        <v>0</v>
      </c>
      <c r="AS19" s="57">
        <f t="shared" si="4"/>
        <v>0</v>
      </c>
      <c r="AT19" s="115"/>
      <c r="AU19" s="92"/>
    </row>
    <row r="20" spans="1:47" x14ac:dyDescent="0.25">
      <c r="A20" s="16" t="b">
        <v>0</v>
      </c>
      <c r="C20" s="15"/>
      <c r="D20" s="93" t="str">
        <f>СПИСОК_КЛАССА!A34</f>
        <v>17.</v>
      </c>
      <c r="E20" s="58" t="str">
        <f>IF(СПИСОК_КЛАССА!B34&lt;&gt;"",СПИСОК_КЛАССА!B34,"")</f>
        <v/>
      </c>
      <c r="F20" s="59" t="str">
        <f>IF(E20&lt;&gt;"",AH20*F$1+AI20*$K$1+AM20+AP20+AS20-СПИСОК_КЛАССА!C34,"")</f>
        <v/>
      </c>
      <c r="AH20" s="61">
        <f t="shared" si="5"/>
        <v>0</v>
      </c>
      <c r="AI20" s="60">
        <f t="shared" si="0"/>
        <v>0</v>
      </c>
      <c r="AJ20" s="15">
        <f t="shared" si="1"/>
        <v>0</v>
      </c>
      <c r="AK20" s="19"/>
      <c r="AL20" s="19" t="b">
        <v>0</v>
      </c>
      <c r="AM20" s="50">
        <f t="shared" si="2"/>
        <v>0</v>
      </c>
      <c r="AN20" s="19"/>
      <c r="AO20" s="19" t="b">
        <v>0</v>
      </c>
      <c r="AP20" s="50">
        <f t="shared" si="3"/>
        <v>0</v>
      </c>
      <c r="AQ20" s="19"/>
      <c r="AR20" s="52" t="b">
        <v>0</v>
      </c>
      <c r="AS20" s="57">
        <f t="shared" si="4"/>
        <v>0</v>
      </c>
      <c r="AT20" s="115"/>
      <c r="AU20" s="92"/>
    </row>
    <row r="21" spans="1:47" x14ac:dyDescent="0.25">
      <c r="A21" s="16" t="b">
        <v>0</v>
      </c>
      <c r="C21" s="15"/>
      <c r="D21" s="93" t="str">
        <f>СПИСОК_КЛАССА!A36</f>
        <v>18.</v>
      </c>
      <c r="E21" s="58" t="str">
        <f>IF(СПИСОК_КЛАССА!B36&lt;&gt;"",СПИСОК_КЛАССА!B36,"")</f>
        <v/>
      </c>
      <c r="F21" s="59" t="str">
        <f>IF(E21&lt;&gt;"",AH21*F$1+AI21*$K$1+AM21+AP21+AS21-СПИСОК_КЛАССА!C36,"")</f>
        <v/>
      </c>
      <c r="AH21" s="61">
        <f t="shared" si="5"/>
        <v>0</v>
      </c>
      <c r="AI21" s="60">
        <f t="shared" si="0"/>
        <v>0</v>
      </c>
      <c r="AJ21" s="15">
        <f t="shared" si="1"/>
        <v>0</v>
      </c>
      <c r="AK21" s="19"/>
      <c r="AL21" s="19" t="b">
        <v>0</v>
      </c>
      <c r="AM21" s="50">
        <f t="shared" si="2"/>
        <v>0</v>
      </c>
      <c r="AN21" s="19"/>
      <c r="AO21" s="19" t="b">
        <v>0</v>
      </c>
      <c r="AP21" s="50">
        <f t="shared" si="3"/>
        <v>0</v>
      </c>
      <c r="AQ21" s="19"/>
      <c r="AR21" s="52" t="b">
        <v>0</v>
      </c>
      <c r="AS21" s="57">
        <f t="shared" si="4"/>
        <v>0</v>
      </c>
      <c r="AT21" s="115"/>
      <c r="AU21" s="92"/>
    </row>
    <row r="22" spans="1:47" x14ac:dyDescent="0.25">
      <c r="A22" s="16" t="b">
        <v>0</v>
      </c>
      <c r="C22" s="15"/>
      <c r="D22" s="93" t="str">
        <f>СПИСОК_КЛАССА!A38</f>
        <v>19.</v>
      </c>
      <c r="E22" s="58" t="str">
        <f>IF(СПИСОК_КЛАССА!B38&lt;&gt;"",СПИСОК_КЛАССА!B38,"")</f>
        <v/>
      </c>
      <c r="F22" s="59" t="str">
        <f>IF(E22&lt;&gt;"",AH22*F$1+AI22*$K$1+AM22+AP22+AS22-СПИСОК_КЛАССА!C38,"")</f>
        <v/>
      </c>
      <c r="AH22" s="61">
        <f t="shared" si="5"/>
        <v>0</v>
      </c>
      <c r="AI22" s="60">
        <f t="shared" si="0"/>
        <v>0</v>
      </c>
      <c r="AJ22" s="15">
        <f t="shared" si="1"/>
        <v>0</v>
      </c>
      <c r="AK22" s="19"/>
      <c r="AL22" s="19" t="b">
        <v>0</v>
      </c>
      <c r="AM22" s="50">
        <f t="shared" si="2"/>
        <v>0</v>
      </c>
      <c r="AN22" s="19"/>
      <c r="AO22" s="19" t="b">
        <v>0</v>
      </c>
      <c r="AP22" s="50">
        <f t="shared" si="3"/>
        <v>0</v>
      </c>
      <c r="AQ22" s="19"/>
      <c r="AR22" s="52" t="b">
        <v>0</v>
      </c>
      <c r="AS22" s="57">
        <f t="shared" si="4"/>
        <v>0</v>
      </c>
      <c r="AT22" s="115"/>
      <c r="AU22" s="92"/>
    </row>
    <row r="23" spans="1:47" x14ac:dyDescent="0.25">
      <c r="A23" s="16" t="b">
        <v>0</v>
      </c>
      <c r="C23" s="15"/>
      <c r="D23" s="93" t="str">
        <f>СПИСОК_КЛАССА!A40</f>
        <v>20.</v>
      </c>
      <c r="E23" s="58" t="str">
        <f>IF(СПИСОК_КЛАССА!B40&lt;&gt;"",СПИСОК_КЛАССА!B40,"")</f>
        <v/>
      </c>
      <c r="F23" s="59" t="str">
        <f>IF(E23&lt;&gt;"",AH23*F$1+AI23*$K$1+AM23+AP23+AS23-СПИСОК_КЛАССА!C40,"")</f>
        <v/>
      </c>
      <c r="AH23" s="61">
        <f t="shared" si="5"/>
        <v>0</v>
      </c>
      <c r="AI23" s="60">
        <f t="shared" si="0"/>
        <v>0</v>
      </c>
      <c r="AJ23" s="15">
        <f t="shared" si="1"/>
        <v>0</v>
      </c>
      <c r="AK23" s="19"/>
      <c r="AL23" s="19" t="b">
        <v>0</v>
      </c>
      <c r="AM23" s="50">
        <f t="shared" si="2"/>
        <v>0</v>
      </c>
      <c r="AN23" s="19"/>
      <c r="AO23" s="19" t="b">
        <v>0</v>
      </c>
      <c r="AP23" s="50">
        <f t="shared" si="3"/>
        <v>0</v>
      </c>
      <c r="AQ23" s="19"/>
      <c r="AR23" s="52" t="b">
        <v>0</v>
      </c>
      <c r="AS23" s="57">
        <f t="shared" si="4"/>
        <v>0</v>
      </c>
      <c r="AT23" s="116"/>
      <c r="AU23" s="92"/>
    </row>
    <row r="24" spans="1:47" x14ac:dyDescent="0.25">
      <c r="A24" s="16" t="b">
        <v>0</v>
      </c>
      <c r="C24" s="15"/>
      <c r="D24" s="93" t="str">
        <f>СПИСОК_КЛАССА!A42</f>
        <v>21.</v>
      </c>
      <c r="E24" s="58" t="str">
        <f>IF(СПИСОК_КЛАССА!B42&lt;&gt;"",СПИСОК_КЛАССА!B42,"")</f>
        <v/>
      </c>
      <c r="F24" s="59" t="str">
        <f>IF(E24&lt;&gt;"",AH24*F$1+AI24*$K$1+AM24+AP24+AS24-СПИСОК_КЛАССА!C42,"")</f>
        <v/>
      </c>
      <c r="AH24" s="61">
        <f t="shared" si="5"/>
        <v>0</v>
      </c>
      <c r="AI24" s="60">
        <f t="shared" si="0"/>
        <v>0</v>
      </c>
      <c r="AJ24" s="15">
        <f t="shared" si="1"/>
        <v>0</v>
      </c>
      <c r="AK24" s="19"/>
      <c r="AL24" s="19" t="b">
        <v>0</v>
      </c>
      <c r="AM24" s="50">
        <f t="shared" si="2"/>
        <v>0</v>
      </c>
      <c r="AN24" s="19"/>
      <c r="AO24" s="19" t="b">
        <v>0</v>
      </c>
      <c r="AP24" s="50">
        <f t="shared" si="3"/>
        <v>0</v>
      </c>
      <c r="AQ24" s="19"/>
      <c r="AR24" s="52" t="b">
        <v>0</v>
      </c>
      <c r="AS24" s="57">
        <f t="shared" si="4"/>
        <v>0</v>
      </c>
      <c r="AT24" s="64"/>
    </row>
    <row r="25" spans="1:47" x14ac:dyDescent="0.25">
      <c r="A25" s="16" t="b">
        <v>0</v>
      </c>
      <c r="C25" s="15"/>
      <c r="D25" s="93" t="str">
        <f>СПИСОК_КЛАССА!A44</f>
        <v>22.</v>
      </c>
      <c r="E25" s="58" t="str">
        <f>IF(СПИСОК_КЛАССА!B44&lt;&gt;"",СПИСОК_КЛАССА!B44,"")</f>
        <v/>
      </c>
      <c r="F25" s="59" t="str">
        <f>IF(E25&lt;&gt;"",AH25*F$1+AI25*$K$1+AM25+AP25+AS25-СПИСОК_КЛАССА!C44,"")</f>
        <v/>
      </c>
      <c r="AH25" s="61">
        <f t="shared" si="5"/>
        <v>0</v>
      </c>
      <c r="AI25" s="60">
        <f t="shared" si="0"/>
        <v>0</v>
      </c>
      <c r="AJ25" s="15">
        <f t="shared" si="1"/>
        <v>0</v>
      </c>
      <c r="AK25" s="19"/>
      <c r="AL25" s="19" t="b">
        <v>0</v>
      </c>
      <c r="AM25" s="50">
        <f t="shared" si="2"/>
        <v>0</v>
      </c>
      <c r="AN25" s="19"/>
      <c r="AO25" s="19" t="b">
        <v>0</v>
      </c>
      <c r="AP25" s="50">
        <f t="shared" si="3"/>
        <v>0</v>
      </c>
      <c r="AQ25" s="19"/>
      <c r="AR25" s="52" t="b">
        <v>0</v>
      </c>
      <c r="AS25" s="57">
        <f t="shared" si="4"/>
        <v>0</v>
      </c>
      <c r="AT25" s="64"/>
    </row>
    <row r="26" spans="1:47" x14ac:dyDescent="0.25">
      <c r="A26" s="16" t="b">
        <v>0</v>
      </c>
      <c r="C26" s="15"/>
      <c r="D26" s="93" t="str">
        <f>СПИСОК_КЛАССА!A46</f>
        <v>23.</v>
      </c>
      <c r="E26" s="58" t="str">
        <f>IF(СПИСОК_КЛАССА!B46&lt;&gt;"",СПИСОК_КЛАССА!B46,"")</f>
        <v/>
      </c>
      <c r="F26" s="59" t="str">
        <f>IF(E26&lt;&gt;"",AH26*F$1+AI26*$K$1+AM26+AP26+AS26-СПИСОК_КЛАССА!C46,"")</f>
        <v/>
      </c>
      <c r="AH26" s="61">
        <f t="shared" si="5"/>
        <v>0</v>
      </c>
      <c r="AI26" s="60">
        <f t="shared" si="0"/>
        <v>0</v>
      </c>
      <c r="AJ26" s="15">
        <f t="shared" si="1"/>
        <v>0</v>
      </c>
      <c r="AK26" s="19"/>
      <c r="AL26" s="19" t="b">
        <v>0</v>
      </c>
      <c r="AM26" s="50">
        <f t="shared" si="2"/>
        <v>0</v>
      </c>
      <c r="AN26" s="19"/>
      <c r="AO26" s="19" t="b">
        <v>0</v>
      </c>
      <c r="AP26" s="50">
        <f t="shared" si="3"/>
        <v>0</v>
      </c>
      <c r="AQ26" s="19"/>
      <c r="AR26" s="52" t="b">
        <v>0</v>
      </c>
      <c r="AS26" s="57">
        <f t="shared" si="4"/>
        <v>0</v>
      </c>
      <c r="AT26" s="64"/>
    </row>
    <row r="27" spans="1:47" x14ac:dyDescent="0.25">
      <c r="A27" s="16" t="b">
        <v>0</v>
      </c>
      <c r="C27" s="15"/>
      <c r="D27" s="93" t="str">
        <f>СПИСОК_КЛАССА!A48</f>
        <v>24.</v>
      </c>
      <c r="E27" s="58" t="str">
        <f>IF(СПИСОК_КЛАССА!B48&lt;&gt;"",СПИСОК_КЛАССА!B48,"")</f>
        <v/>
      </c>
      <c r="F27" s="59" t="str">
        <f>IF(E27&lt;&gt;"",AH27*F$1+AI27*$K$1+AM27+AP27+AS27-СПИСОК_КЛАССА!C48,"")</f>
        <v/>
      </c>
      <c r="AH27" s="61">
        <f t="shared" si="5"/>
        <v>0</v>
      </c>
      <c r="AI27" s="60">
        <f t="shared" si="0"/>
        <v>0</v>
      </c>
      <c r="AJ27" s="15">
        <f t="shared" si="1"/>
        <v>0</v>
      </c>
      <c r="AK27" s="19"/>
      <c r="AL27" s="19" t="b">
        <v>0</v>
      </c>
      <c r="AM27" s="50">
        <f t="shared" si="2"/>
        <v>0</v>
      </c>
      <c r="AN27" s="19"/>
      <c r="AO27" s="19" t="b">
        <v>0</v>
      </c>
      <c r="AP27" s="50">
        <f t="shared" si="3"/>
        <v>0</v>
      </c>
      <c r="AQ27" s="19"/>
      <c r="AR27" s="52" t="b">
        <v>0</v>
      </c>
      <c r="AS27" s="57">
        <f t="shared" si="4"/>
        <v>0</v>
      </c>
      <c r="AT27" s="64"/>
    </row>
    <row r="28" spans="1:47" x14ac:dyDescent="0.25">
      <c r="A28" s="16" t="b">
        <v>0</v>
      </c>
      <c r="C28" s="15"/>
      <c r="D28" s="93" t="str">
        <f>СПИСОК_КЛАССА!A50</f>
        <v>25.</v>
      </c>
      <c r="E28" s="58" t="str">
        <f>IF(СПИСОК_КЛАССА!B50&lt;&gt;"",СПИСОК_КЛАССА!B50,"")</f>
        <v/>
      </c>
      <c r="F28" s="59" t="str">
        <f>IF(E28&lt;&gt;"",AH28*F$1+AI28*$K$1+AM28+AP28+AS28-СПИСОК_КЛАССА!C50,"")</f>
        <v/>
      </c>
      <c r="AH28" s="61">
        <f t="shared" si="5"/>
        <v>0</v>
      </c>
      <c r="AI28" s="60">
        <f t="shared" si="0"/>
        <v>0</v>
      </c>
      <c r="AJ28" s="15">
        <f t="shared" si="1"/>
        <v>0</v>
      </c>
      <c r="AK28" s="19"/>
      <c r="AL28" s="19" t="b">
        <v>0</v>
      </c>
      <c r="AM28" s="50">
        <f t="shared" si="2"/>
        <v>0</v>
      </c>
      <c r="AN28" s="19"/>
      <c r="AO28" s="19" t="b">
        <v>0</v>
      </c>
      <c r="AP28" s="50">
        <f t="shared" si="3"/>
        <v>0</v>
      </c>
      <c r="AQ28" s="19"/>
      <c r="AR28" s="52" t="b">
        <v>0</v>
      </c>
      <c r="AS28" s="57">
        <f t="shared" si="4"/>
        <v>0</v>
      </c>
      <c r="AT28" s="64"/>
    </row>
    <row r="29" spans="1:47" x14ac:dyDescent="0.25">
      <c r="A29" s="16" t="b">
        <v>0</v>
      </c>
      <c r="C29" s="15"/>
      <c r="D29" s="93" t="str">
        <f>СПИСОК_КЛАССА!A52</f>
        <v>26.</v>
      </c>
      <c r="E29" s="58" t="str">
        <f>IF(СПИСОК_КЛАССА!B52&lt;&gt;"",СПИСОК_КЛАССА!B52,"")</f>
        <v/>
      </c>
      <c r="F29" s="59" t="str">
        <f>IF(E29&lt;&gt;"",AH29*F$1+AI29*$K$1+AM29+AP29+AS29-СПИСОК_КЛАССА!C52,"")</f>
        <v/>
      </c>
      <c r="AH29" s="61">
        <f t="shared" si="5"/>
        <v>0</v>
      </c>
      <c r="AI29" s="60">
        <f t="shared" si="0"/>
        <v>0</v>
      </c>
      <c r="AJ29" s="15">
        <f t="shared" si="1"/>
        <v>0</v>
      </c>
      <c r="AK29" s="19"/>
      <c r="AL29" s="19" t="b">
        <v>0</v>
      </c>
      <c r="AM29" s="50">
        <f t="shared" si="2"/>
        <v>0</v>
      </c>
      <c r="AN29" s="19"/>
      <c r="AO29" s="19" t="b">
        <v>0</v>
      </c>
      <c r="AP29" s="50">
        <f t="shared" si="3"/>
        <v>0</v>
      </c>
      <c r="AQ29" s="19"/>
      <c r="AR29" s="52" t="b">
        <v>0</v>
      </c>
      <c r="AS29" s="57">
        <f t="shared" si="4"/>
        <v>0</v>
      </c>
    </row>
    <row r="30" spans="1:47" x14ac:dyDescent="0.25">
      <c r="A30" s="16" t="b">
        <v>0</v>
      </c>
      <c r="C30" s="15"/>
      <c r="D30" s="93" t="str">
        <f>СПИСОК_КЛАССА!A54</f>
        <v>27.</v>
      </c>
      <c r="E30" s="58" t="str">
        <f>IF(СПИСОК_КЛАССА!B54&lt;&gt;"",СПИСОК_КЛАССА!B54,"")</f>
        <v/>
      </c>
      <c r="F30" s="59" t="str">
        <f>IF(E30&lt;&gt;"",AH30*F$1+AI30*$K$1+AM30+AP30+AS30-СПИСОК_КЛАССА!C54,"")</f>
        <v/>
      </c>
      <c r="AH30" s="61">
        <f t="shared" si="5"/>
        <v>0</v>
      </c>
      <c r="AI30" s="60">
        <f t="shared" si="0"/>
        <v>0</v>
      </c>
      <c r="AJ30" s="15">
        <f t="shared" si="1"/>
        <v>0</v>
      </c>
      <c r="AK30" s="19"/>
      <c r="AL30" s="19" t="b">
        <v>0</v>
      </c>
      <c r="AM30" s="50">
        <f t="shared" si="2"/>
        <v>0</v>
      </c>
      <c r="AN30" s="19"/>
      <c r="AO30" s="19" t="b">
        <v>0</v>
      </c>
      <c r="AP30" s="50">
        <f t="shared" si="3"/>
        <v>0</v>
      </c>
      <c r="AQ30" s="19"/>
      <c r="AR30" s="52" t="b">
        <v>0</v>
      </c>
      <c r="AS30" s="57">
        <f t="shared" si="4"/>
        <v>0</v>
      </c>
    </row>
    <row r="31" spans="1:47" ht="17.25" x14ac:dyDescent="0.25">
      <c r="A31" s="16" t="b">
        <v>0</v>
      </c>
      <c r="C31" s="15"/>
      <c r="D31" s="93" t="str">
        <f>СПИСОК_КЛАССА!A56</f>
        <v>38.</v>
      </c>
      <c r="E31" s="58" t="str">
        <f>IF(СПИСОК_КЛАССА!B56&lt;&gt;"",СПИСОК_КЛАССА!B56,"")</f>
        <v/>
      </c>
      <c r="F31" s="59" t="str">
        <f>IF(E31&lt;&gt;"",AH31*F$1+AI31*$K$1+AM31+AP31+AS31-СПИСОК_КЛАССА!C56,"")</f>
        <v/>
      </c>
      <c r="T31" s="136"/>
      <c r="AH31" s="61">
        <f t="shared" si="5"/>
        <v>0</v>
      </c>
      <c r="AI31" s="60">
        <f t="shared" si="0"/>
        <v>0</v>
      </c>
      <c r="AJ31" s="15">
        <f t="shared" si="1"/>
        <v>0</v>
      </c>
      <c r="AK31" s="19"/>
      <c r="AL31" s="19" t="b">
        <v>0</v>
      </c>
      <c r="AM31" s="50">
        <f t="shared" si="2"/>
        <v>0</v>
      </c>
      <c r="AN31" s="19"/>
      <c r="AO31" s="19" t="b">
        <v>0</v>
      </c>
      <c r="AP31" s="50">
        <f t="shared" si="3"/>
        <v>0</v>
      </c>
      <c r="AQ31" s="19"/>
      <c r="AR31" s="52" t="b">
        <v>0</v>
      </c>
      <c r="AS31" s="57">
        <f t="shared" si="4"/>
        <v>0</v>
      </c>
    </row>
    <row r="32" spans="1:47" x14ac:dyDescent="0.25">
      <c r="A32" s="16" t="b">
        <v>0</v>
      </c>
      <c r="C32" s="15"/>
      <c r="D32" s="93" t="str">
        <f>СПИСОК_КЛАССА!A58</f>
        <v>29.</v>
      </c>
      <c r="E32" s="58" t="str">
        <f>IF(СПИСОК_КЛАССА!B58&lt;&gt;"",СПИСОК_КЛАССА!B58,"")</f>
        <v/>
      </c>
      <c r="F32" s="59" t="str">
        <f>IF(E32&lt;&gt;"",AH32*F$1+AI32*$K$1+AM32+AP32+AS32-СПИСОК_КЛАССА!C58,"")</f>
        <v/>
      </c>
      <c r="AH32" s="61">
        <f t="shared" si="5"/>
        <v>0</v>
      </c>
      <c r="AI32" s="60">
        <f t="shared" si="0"/>
        <v>0</v>
      </c>
      <c r="AJ32" s="15">
        <f t="shared" si="1"/>
        <v>0</v>
      </c>
      <c r="AK32" s="19"/>
      <c r="AL32" s="19" t="b">
        <v>0</v>
      </c>
      <c r="AM32" s="50">
        <f t="shared" si="2"/>
        <v>0</v>
      </c>
      <c r="AN32" s="19"/>
      <c r="AO32" s="19" t="b">
        <v>0</v>
      </c>
      <c r="AP32" s="50">
        <f t="shared" si="3"/>
        <v>0</v>
      </c>
      <c r="AQ32" s="19"/>
      <c r="AR32" s="52" t="b">
        <v>0</v>
      </c>
      <c r="AS32" s="57">
        <f t="shared" si="4"/>
        <v>0</v>
      </c>
    </row>
    <row r="33" spans="1:45" x14ac:dyDescent="0.25">
      <c r="A33" s="16" t="b">
        <v>0</v>
      </c>
      <c r="C33" s="15"/>
      <c r="D33" s="93" t="str">
        <f>СПИСОК_КЛАССА!A60</f>
        <v>30.</v>
      </c>
      <c r="E33" s="58" t="str">
        <f>IF(СПИСОК_КЛАССА!B60&lt;&gt;"",СПИСОК_КЛАССА!B60,"")</f>
        <v/>
      </c>
      <c r="F33" s="59" t="str">
        <f>IF(E33&lt;&gt;"",AH33*F$1+AI33*$K$1+AM33+AP33+AS33-СПИСОК_КЛАССА!C60,"")</f>
        <v/>
      </c>
      <c r="AH33" s="61">
        <f t="shared" si="5"/>
        <v>0</v>
      </c>
      <c r="AI33" s="60">
        <f t="shared" si="0"/>
        <v>0</v>
      </c>
      <c r="AJ33" s="15">
        <f t="shared" si="1"/>
        <v>0</v>
      </c>
      <c r="AK33" s="19"/>
      <c r="AL33" s="19" t="b">
        <v>0</v>
      </c>
      <c r="AM33" s="50">
        <f t="shared" si="2"/>
        <v>0</v>
      </c>
      <c r="AN33" s="19"/>
      <c r="AO33" s="19" t="b">
        <v>0</v>
      </c>
      <c r="AP33" s="50">
        <f t="shared" si="3"/>
        <v>0</v>
      </c>
      <c r="AQ33" s="19"/>
      <c r="AR33" s="52" t="b">
        <v>0</v>
      </c>
      <c r="AS33" s="57">
        <f t="shared" si="4"/>
        <v>0</v>
      </c>
    </row>
    <row r="34" spans="1:45" x14ac:dyDescent="0.25">
      <c r="A34" s="16" t="b">
        <v>0</v>
      </c>
      <c r="C34" s="15"/>
      <c r="D34" s="93" t="str">
        <f>СПИСОК_КЛАССА!A62</f>
        <v>31.</v>
      </c>
      <c r="E34" s="58" t="str">
        <f>IF(СПИСОК_КЛАССА!B62&lt;&gt;"",СПИСОК_КЛАССА!B62,"")</f>
        <v/>
      </c>
      <c r="F34" s="59" t="str">
        <f>IF(E34&lt;&gt;"",AH34*F$1+AI34*$K$1+AM34+AP34+AS34-СПИСОК_КЛАССА!C62,"")</f>
        <v/>
      </c>
      <c r="AH34" s="61">
        <f t="shared" si="5"/>
        <v>0</v>
      </c>
      <c r="AI34" s="60">
        <f t="shared" si="0"/>
        <v>0</v>
      </c>
      <c r="AJ34" s="15">
        <f t="shared" si="1"/>
        <v>0</v>
      </c>
      <c r="AK34" s="19"/>
      <c r="AL34" s="19" t="b">
        <v>0</v>
      </c>
      <c r="AM34" s="50">
        <f t="shared" si="2"/>
        <v>0</v>
      </c>
      <c r="AN34" s="19"/>
      <c r="AO34" s="19" t="b">
        <v>0</v>
      </c>
      <c r="AP34" s="50">
        <f t="shared" si="3"/>
        <v>0</v>
      </c>
      <c r="AQ34" s="19"/>
      <c r="AR34" s="52" t="b">
        <v>0</v>
      </c>
      <c r="AS34" s="57">
        <f t="shared" si="4"/>
        <v>0</v>
      </c>
    </row>
    <row r="35" spans="1:45" x14ac:dyDescent="0.25">
      <c r="A35" s="16" t="b">
        <v>0</v>
      </c>
      <c r="C35" s="15"/>
      <c r="D35" s="93" t="str">
        <f>СПИСОК_КЛАССА!A64</f>
        <v>32.</v>
      </c>
      <c r="E35" s="58" t="str">
        <f>IF(СПИСОК_КЛАССА!B64&lt;&gt;"",СПИСОК_КЛАССА!B64,"")</f>
        <v/>
      </c>
      <c r="F35" s="59" t="str">
        <f>IF(E35&lt;&gt;"",AH35*F$1+AI35*$K$1+AM35+AP35+AS35-СПИСОК_КЛАССА!C64,"")</f>
        <v/>
      </c>
      <c r="AH35" s="61">
        <f t="shared" si="5"/>
        <v>0</v>
      </c>
      <c r="AI35" s="60">
        <f t="shared" si="0"/>
        <v>0</v>
      </c>
      <c r="AJ35" s="15">
        <f t="shared" si="1"/>
        <v>0</v>
      </c>
      <c r="AK35" s="19"/>
      <c r="AL35" s="19" t="b">
        <v>0</v>
      </c>
      <c r="AM35" s="50">
        <f t="shared" si="2"/>
        <v>0</v>
      </c>
      <c r="AN35" s="19"/>
      <c r="AO35" s="19" t="b">
        <v>0</v>
      </c>
      <c r="AP35" s="50">
        <f t="shared" si="3"/>
        <v>0</v>
      </c>
      <c r="AQ35" s="19"/>
      <c r="AR35" s="52" t="b">
        <v>0</v>
      </c>
      <c r="AS35" s="57">
        <f t="shared" si="4"/>
        <v>0</v>
      </c>
    </row>
    <row r="36" spans="1:45" x14ac:dyDescent="0.25">
      <c r="A36" s="16" t="b">
        <v>0</v>
      </c>
      <c r="C36" s="15"/>
      <c r="D36" s="93" t="str">
        <f>СПИСОК_КЛАССА!A66</f>
        <v>33.</v>
      </c>
      <c r="E36" s="58" t="str">
        <f>IF(СПИСОК_КЛАССА!B66&lt;&gt;"",СПИСОК_КЛАССА!B66,"")</f>
        <v/>
      </c>
      <c r="F36" s="59" t="str">
        <f>IF(E36&lt;&gt;"",AH36*F$1+AI36*$K$1+AM36+AP36+AS36-СПИСОК_КЛАССА!C66,"")</f>
        <v/>
      </c>
      <c r="AH36" s="61">
        <f t="shared" si="5"/>
        <v>0</v>
      </c>
      <c r="AI36" s="60">
        <f t="shared" si="0"/>
        <v>0</v>
      </c>
      <c r="AJ36" s="15">
        <f t="shared" si="1"/>
        <v>0</v>
      </c>
      <c r="AK36" s="19"/>
      <c r="AL36" s="19" t="b">
        <v>0</v>
      </c>
      <c r="AM36" s="50">
        <f t="shared" si="2"/>
        <v>0</v>
      </c>
      <c r="AN36" s="19"/>
      <c r="AO36" s="19" t="b">
        <v>0</v>
      </c>
      <c r="AP36" s="50">
        <f t="shared" si="3"/>
        <v>0</v>
      </c>
      <c r="AQ36" s="19"/>
      <c r="AR36" s="52" t="b">
        <v>0</v>
      </c>
      <c r="AS36" s="57">
        <f t="shared" si="4"/>
        <v>0</v>
      </c>
    </row>
    <row r="37" spans="1:45" ht="18" customHeight="1" x14ac:dyDescent="0.3">
      <c r="C37" s="62"/>
      <c r="E37" s="73" t="s">
        <v>56</v>
      </c>
      <c r="F37" s="135">
        <f>IF(Окт!F42=0,SUM(F4:F36),"см. Окт")</f>
        <v>0</v>
      </c>
      <c r="G37" s="186" t="str">
        <f>IF(OR($K$1=0,$F$1=0),"Укажите в верхней строке стоимость завтрака и обеда!","")</f>
        <v>Укажите в верхней строке стоимость завтрака и обеда!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K37" s="20"/>
      <c r="AL37" s="141">
        <f>COUNTIF(AL4:AL36,TRUE)</f>
        <v>0</v>
      </c>
      <c r="AN37" s="20"/>
      <c r="AO37" s="141">
        <f>COUNTIF(AO4:AO36,TRUE)</f>
        <v>0</v>
      </c>
      <c r="AP37" s="141"/>
      <c r="AQ37" s="141"/>
      <c r="AR37" s="141">
        <f>COUNTIF(AR4:AR36,TRUE)</f>
        <v>0</v>
      </c>
      <c r="AS37" s="52"/>
    </row>
    <row r="38" spans="1:45" ht="16.5" customHeight="1" x14ac:dyDescent="0.25">
      <c r="C38" s="62"/>
      <c r="D38" s="92"/>
      <c r="E38" s="134"/>
      <c r="F38" s="133" t="s">
        <v>53</v>
      </c>
      <c r="G38" s="120" t="str">
        <f>IF(SUM(G42:G44)&lt;&gt;0,G42+G43,"")</f>
        <v/>
      </c>
      <c r="H38" s="120" t="str">
        <f>IF(SUM(H42:H44)&lt;&gt;0,H42+H43,"")</f>
        <v/>
      </c>
      <c r="I38" s="120" t="str">
        <f>IF(SUM(I42:I44)&lt;&gt;0,I42+I43,"")</f>
        <v/>
      </c>
      <c r="J38" s="120" t="str">
        <f>IF(SUM(J42:J44)&lt;&gt;0,J42+J43,"")</f>
        <v/>
      </c>
      <c r="K38" s="120" t="str">
        <f>IF(SUM(K42:K44)&lt;&gt;0,K42+K43,"")</f>
        <v/>
      </c>
      <c r="L38" s="120" t="str">
        <f t="shared" ref="L38:AJ38" si="6">IF(SUM(L42:L44)&lt;&gt;0,L42+L43,"")</f>
        <v/>
      </c>
      <c r="M38" s="120" t="str">
        <f t="shared" si="6"/>
        <v/>
      </c>
      <c r="N38" s="120" t="str">
        <f t="shared" si="6"/>
        <v/>
      </c>
      <c r="O38" s="120" t="str">
        <f t="shared" si="6"/>
        <v/>
      </c>
      <c r="P38" s="120" t="str">
        <f t="shared" si="6"/>
        <v/>
      </c>
      <c r="Q38" s="120" t="str">
        <f t="shared" si="6"/>
        <v/>
      </c>
      <c r="R38" s="120" t="str">
        <f t="shared" si="6"/>
        <v/>
      </c>
      <c r="S38" s="120" t="str">
        <f t="shared" si="6"/>
        <v/>
      </c>
      <c r="T38" s="120" t="str">
        <f t="shared" si="6"/>
        <v/>
      </c>
      <c r="U38" s="120" t="str">
        <f t="shared" si="6"/>
        <v/>
      </c>
      <c r="V38" s="120" t="str">
        <f t="shared" si="6"/>
        <v/>
      </c>
      <c r="W38" s="120" t="str">
        <f t="shared" si="6"/>
        <v/>
      </c>
      <c r="X38" s="120" t="str">
        <f t="shared" si="6"/>
        <v/>
      </c>
      <c r="Y38" s="120" t="str">
        <f t="shared" si="6"/>
        <v/>
      </c>
      <c r="Z38" s="120" t="str">
        <f t="shared" si="6"/>
        <v/>
      </c>
      <c r="AA38" s="120" t="str">
        <f t="shared" si="6"/>
        <v/>
      </c>
      <c r="AB38" s="120" t="str">
        <f t="shared" si="6"/>
        <v/>
      </c>
      <c r="AC38" s="120" t="str">
        <f t="shared" si="6"/>
        <v/>
      </c>
      <c r="AD38" s="120" t="str">
        <f t="shared" si="6"/>
        <v/>
      </c>
      <c r="AE38" s="120" t="str">
        <f t="shared" ref="AE38:AG38" si="7">IF(SUM(AE42:AE44)&lt;&gt;0,AE42+AE43,"")</f>
        <v/>
      </c>
      <c r="AF38" s="120" t="str">
        <f t="shared" si="7"/>
        <v/>
      </c>
      <c r="AG38" s="120" t="str">
        <f t="shared" si="7"/>
        <v/>
      </c>
      <c r="AH38" s="120" t="str">
        <f t="shared" si="6"/>
        <v/>
      </c>
      <c r="AI38" s="120" t="str">
        <f t="shared" si="6"/>
        <v/>
      </c>
      <c r="AJ38" s="120" t="str">
        <f t="shared" si="6"/>
        <v/>
      </c>
      <c r="AK38" s="185">
        <f>SUM(G38:AJ38)</f>
        <v>0</v>
      </c>
      <c r="AL38" s="185"/>
      <c r="AM38" s="185"/>
      <c r="AN38" s="185"/>
    </row>
    <row r="39" spans="1:45" ht="16.5" customHeight="1" x14ac:dyDescent="0.25">
      <c r="C39" s="62"/>
      <c r="E39" s="190"/>
      <c r="F39" s="132" t="s">
        <v>54</v>
      </c>
      <c r="G39" s="120" t="str">
        <f>IF(SUM(G42:G44)&lt;&gt;0,G44+G43,"")</f>
        <v/>
      </c>
      <c r="H39" s="120" t="str">
        <f>IF(SUM(H42:H44)&lt;&gt;0,H44+H43,"")</f>
        <v/>
      </c>
      <c r="I39" s="120" t="str">
        <f>IF(SUM(I42:I44)&lt;&gt;0,I44+I43,"")</f>
        <v/>
      </c>
      <c r="J39" s="120" t="str">
        <f>IF(SUM(J42:J44)&lt;&gt;0,J44+J43,"")</f>
        <v/>
      </c>
      <c r="K39" s="120" t="str">
        <f>IF(SUM(K42:K44)&lt;&gt;0,K44+K43,"")</f>
        <v/>
      </c>
      <c r="L39" s="120" t="str">
        <f t="shared" ref="L39:AJ39" si="8">IF(SUM(L42:L44)&lt;&gt;0,L44+L43,"")</f>
        <v/>
      </c>
      <c r="M39" s="120" t="str">
        <f t="shared" si="8"/>
        <v/>
      </c>
      <c r="N39" s="120" t="str">
        <f t="shared" si="8"/>
        <v/>
      </c>
      <c r="O39" s="120" t="str">
        <f t="shared" si="8"/>
        <v/>
      </c>
      <c r="P39" s="120" t="str">
        <f t="shared" si="8"/>
        <v/>
      </c>
      <c r="Q39" s="120" t="str">
        <f t="shared" si="8"/>
        <v/>
      </c>
      <c r="R39" s="120" t="str">
        <f t="shared" si="8"/>
        <v/>
      </c>
      <c r="S39" s="120" t="str">
        <f t="shared" si="8"/>
        <v/>
      </c>
      <c r="T39" s="120" t="str">
        <f t="shared" si="8"/>
        <v/>
      </c>
      <c r="U39" s="120" t="str">
        <f t="shared" si="8"/>
        <v/>
      </c>
      <c r="V39" s="120" t="str">
        <f t="shared" si="8"/>
        <v/>
      </c>
      <c r="W39" s="120" t="str">
        <f t="shared" si="8"/>
        <v/>
      </c>
      <c r="X39" s="120" t="str">
        <f t="shared" si="8"/>
        <v/>
      </c>
      <c r="Y39" s="120" t="str">
        <f t="shared" si="8"/>
        <v/>
      </c>
      <c r="Z39" s="120" t="str">
        <f t="shared" si="8"/>
        <v/>
      </c>
      <c r="AA39" s="120" t="str">
        <f t="shared" si="8"/>
        <v/>
      </c>
      <c r="AB39" s="120" t="str">
        <f t="shared" si="8"/>
        <v/>
      </c>
      <c r="AC39" s="120" t="str">
        <f t="shared" si="8"/>
        <v/>
      </c>
      <c r="AD39" s="120" t="str">
        <f t="shared" si="8"/>
        <v/>
      </c>
      <c r="AE39" s="120" t="str">
        <f t="shared" ref="AE39:AG39" si="9">IF(SUM(AE42:AE44)&lt;&gt;0,AE44+AE43,"")</f>
        <v/>
      </c>
      <c r="AF39" s="120" t="str">
        <f t="shared" si="9"/>
        <v/>
      </c>
      <c r="AG39" s="120" t="str">
        <f t="shared" si="9"/>
        <v/>
      </c>
      <c r="AH39" s="120" t="str">
        <f t="shared" si="8"/>
        <v/>
      </c>
      <c r="AI39" s="120" t="str">
        <f t="shared" si="8"/>
        <v/>
      </c>
      <c r="AJ39" s="120" t="str">
        <f t="shared" si="8"/>
        <v/>
      </c>
      <c r="AK39" s="185">
        <f>SUM(G39:AJ39)</f>
        <v>0</v>
      </c>
      <c r="AL39" s="185"/>
      <c r="AM39" s="185"/>
      <c r="AN39" s="185"/>
    </row>
    <row r="40" spans="1:45" x14ac:dyDescent="0.25">
      <c r="E40" s="190"/>
      <c r="F40" s="131" t="s">
        <v>78</v>
      </c>
      <c r="G40" s="17" t="str">
        <f>IF(G45&lt;&gt;0,G45,"")</f>
        <v/>
      </c>
      <c r="H40" s="17" t="str">
        <f t="shared" ref="H40:AD40" si="10">IF(H45&lt;&gt;0,H45,"")</f>
        <v/>
      </c>
      <c r="I40" s="17" t="str">
        <f t="shared" si="10"/>
        <v/>
      </c>
      <c r="J40" s="17" t="str">
        <f t="shared" si="10"/>
        <v/>
      </c>
      <c r="K40" s="17" t="str">
        <f t="shared" si="10"/>
        <v/>
      </c>
      <c r="L40" s="17" t="str">
        <f t="shared" si="10"/>
        <v/>
      </c>
      <c r="M40" s="17" t="str">
        <f t="shared" si="10"/>
        <v/>
      </c>
      <c r="N40" s="17" t="str">
        <f t="shared" si="10"/>
        <v/>
      </c>
      <c r="O40" s="17" t="str">
        <f t="shared" si="10"/>
        <v/>
      </c>
      <c r="P40" s="17" t="str">
        <f t="shared" si="10"/>
        <v/>
      </c>
      <c r="Q40" s="17" t="str">
        <f t="shared" si="10"/>
        <v/>
      </c>
      <c r="R40" s="17" t="str">
        <f t="shared" si="10"/>
        <v/>
      </c>
      <c r="S40" s="17" t="str">
        <f t="shared" si="10"/>
        <v/>
      </c>
      <c r="T40" s="17" t="str">
        <f t="shared" si="10"/>
        <v/>
      </c>
      <c r="U40" s="17" t="str">
        <f t="shared" si="10"/>
        <v/>
      </c>
      <c r="V40" s="17" t="str">
        <f t="shared" si="10"/>
        <v/>
      </c>
      <c r="W40" s="17" t="str">
        <f t="shared" si="10"/>
        <v/>
      </c>
      <c r="X40" s="17" t="str">
        <f t="shared" si="10"/>
        <v/>
      </c>
      <c r="Y40" s="17" t="str">
        <f t="shared" si="10"/>
        <v/>
      </c>
      <c r="Z40" s="17" t="str">
        <f t="shared" si="10"/>
        <v/>
      </c>
      <c r="AA40" s="17" t="str">
        <f t="shared" si="10"/>
        <v/>
      </c>
      <c r="AB40" s="17" t="str">
        <f t="shared" si="10"/>
        <v/>
      </c>
      <c r="AC40" s="17" t="str">
        <f t="shared" si="10"/>
        <v/>
      </c>
      <c r="AD40" s="17" t="str">
        <f t="shared" si="10"/>
        <v/>
      </c>
      <c r="AE40" s="17" t="str">
        <f t="shared" ref="AE40:AG40" si="11">IF(AE45&lt;&gt;0,AE45,"")</f>
        <v/>
      </c>
      <c r="AF40" s="17" t="str">
        <f t="shared" si="11"/>
        <v/>
      </c>
      <c r="AG40" s="17" t="str">
        <f t="shared" si="11"/>
        <v/>
      </c>
      <c r="AK40" s="185">
        <f>SUM(G40:AJ40)</f>
        <v>0</v>
      </c>
      <c r="AL40" s="185"/>
      <c r="AM40" s="185"/>
      <c r="AN40" s="185"/>
    </row>
    <row r="42" spans="1:45" hidden="1" x14ac:dyDescent="0.25">
      <c r="F42" s="138">
        <f>SUM(AK38:AN40)</f>
        <v>0</v>
      </c>
      <c r="G42" s="17">
        <f>COUNTIF(G4:G36,"з")</f>
        <v>0</v>
      </c>
      <c r="H42" s="17">
        <f t="shared" ref="H42:AD42" si="12">COUNTIF(H4:H36,"з")</f>
        <v>0</v>
      </c>
      <c r="I42" s="17">
        <f t="shared" si="12"/>
        <v>0</v>
      </c>
      <c r="J42" s="17">
        <f t="shared" si="12"/>
        <v>0</v>
      </c>
      <c r="K42" s="17">
        <f t="shared" si="12"/>
        <v>0</v>
      </c>
      <c r="L42" s="17">
        <f t="shared" si="12"/>
        <v>0</v>
      </c>
      <c r="M42" s="17">
        <f t="shared" si="12"/>
        <v>0</v>
      </c>
      <c r="N42" s="17">
        <f t="shared" si="12"/>
        <v>0</v>
      </c>
      <c r="O42" s="17">
        <f t="shared" si="12"/>
        <v>0</v>
      </c>
      <c r="P42" s="17">
        <f t="shared" si="12"/>
        <v>0</v>
      </c>
      <c r="Q42" s="17">
        <f t="shared" si="12"/>
        <v>0</v>
      </c>
      <c r="R42" s="17">
        <f t="shared" si="12"/>
        <v>0</v>
      </c>
      <c r="S42" s="17">
        <f t="shared" si="12"/>
        <v>0</v>
      </c>
      <c r="T42" s="17">
        <f t="shared" si="12"/>
        <v>0</v>
      </c>
      <c r="U42" s="17">
        <f t="shared" si="12"/>
        <v>0</v>
      </c>
      <c r="V42" s="17">
        <f t="shared" si="12"/>
        <v>0</v>
      </c>
      <c r="W42" s="17">
        <f t="shared" si="12"/>
        <v>0</v>
      </c>
      <c r="X42" s="17">
        <f t="shared" si="12"/>
        <v>0</v>
      </c>
      <c r="Y42" s="17">
        <f t="shared" si="12"/>
        <v>0</v>
      </c>
      <c r="Z42" s="17">
        <f t="shared" si="12"/>
        <v>0</v>
      </c>
      <c r="AA42" s="17">
        <f t="shared" si="12"/>
        <v>0</v>
      </c>
      <c r="AB42" s="17">
        <f t="shared" si="12"/>
        <v>0</v>
      </c>
      <c r="AC42" s="17">
        <f t="shared" si="12"/>
        <v>0</v>
      </c>
      <c r="AD42" s="17">
        <f t="shared" si="12"/>
        <v>0</v>
      </c>
      <c r="AE42" s="17">
        <f t="shared" ref="AE42:AG42" si="13">COUNTIF(AE4:AE36,"з")</f>
        <v>0</v>
      </c>
      <c r="AF42" s="17">
        <f t="shared" si="13"/>
        <v>0</v>
      </c>
      <c r="AG42" s="17">
        <f t="shared" si="13"/>
        <v>0</v>
      </c>
      <c r="AL42" s="139"/>
      <c r="AM42" s="139"/>
      <c r="AN42" s="139"/>
    </row>
    <row r="43" spans="1:45" hidden="1" x14ac:dyDescent="0.25">
      <c r="G43" s="17">
        <f>COUNTIF(G4:G36,"зо")</f>
        <v>0</v>
      </c>
      <c r="H43" s="17">
        <f t="shared" ref="H43:AD43" si="14">COUNTIF(H4:H36,"зо")</f>
        <v>0</v>
      </c>
      <c r="I43" s="17">
        <f t="shared" si="14"/>
        <v>0</v>
      </c>
      <c r="J43" s="17">
        <f t="shared" si="14"/>
        <v>0</v>
      </c>
      <c r="K43" s="17">
        <f t="shared" si="14"/>
        <v>0</v>
      </c>
      <c r="L43" s="17">
        <f t="shared" si="14"/>
        <v>0</v>
      </c>
      <c r="M43" s="17">
        <f t="shared" si="14"/>
        <v>0</v>
      </c>
      <c r="N43" s="17">
        <f t="shared" si="14"/>
        <v>0</v>
      </c>
      <c r="O43" s="17">
        <f t="shared" si="14"/>
        <v>0</v>
      </c>
      <c r="P43" s="17">
        <f t="shared" si="14"/>
        <v>0</v>
      </c>
      <c r="Q43" s="17">
        <f t="shared" si="14"/>
        <v>0</v>
      </c>
      <c r="R43" s="17">
        <f t="shared" si="14"/>
        <v>0</v>
      </c>
      <c r="S43" s="17">
        <f t="shared" si="14"/>
        <v>0</v>
      </c>
      <c r="T43" s="17">
        <f t="shared" si="14"/>
        <v>0</v>
      </c>
      <c r="U43" s="17">
        <f t="shared" si="14"/>
        <v>0</v>
      </c>
      <c r="V43" s="17">
        <f t="shared" si="14"/>
        <v>0</v>
      </c>
      <c r="W43" s="17">
        <f t="shared" si="14"/>
        <v>0</v>
      </c>
      <c r="X43" s="17">
        <f t="shared" si="14"/>
        <v>0</v>
      </c>
      <c r="Y43" s="17">
        <f t="shared" si="14"/>
        <v>0</v>
      </c>
      <c r="Z43" s="17">
        <f t="shared" si="14"/>
        <v>0</v>
      </c>
      <c r="AA43" s="17">
        <f t="shared" si="14"/>
        <v>0</v>
      </c>
      <c r="AB43" s="17">
        <f t="shared" si="14"/>
        <v>0</v>
      </c>
      <c r="AC43" s="17">
        <f t="shared" si="14"/>
        <v>0</v>
      </c>
      <c r="AD43" s="17">
        <f t="shared" si="14"/>
        <v>0</v>
      </c>
      <c r="AE43" s="17">
        <f t="shared" ref="AE43:AG43" si="15">COUNTIF(AE4:AE36,"зо")</f>
        <v>0</v>
      </c>
      <c r="AF43" s="17">
        <f t="shared" si="15"/>
        <v>0</v>
      </c>
      <c r="AG43" s="17">
        <f t="shared" si="15"/>
        <v>0</v>
      </c>
      <c r="AL43" s="44"/>
      <c r="AM43" s="57"/>
      <c r="AN43" s="44"/>
    </row>
    <row r="44" spans="1:45" hidden="1" x14ac:dyDescent="0.25">
      <c r="F44" s="140">
        <f>AK38*F1+AK39*K1</f>
        <v>0</v>
      </c>
      <c r="G44" s="17">
        <f>COUNTIF(G4:G36,"о")</f>
        <v>0</v>
      </c>
      <c r="H44" s="17">
        <f t="shared" ref="H44:AD44" si="16">COUNTIF(H4:H36,"о")</f>
        <v>0</v>
      </c>
      <c r="I44" s="17">
        <f t="shared" si="16"/>
        <v>0</v>
      </c>
      <c r="J44" s="17">
        <f t="shared" si="16"/>
        <v>0</v>
      </c>
      <c r="K44" s="17">
        <f t="shared" si="16"/>
        <v>0</v>
      </c>
      <c r="L44" s="17">
        <f t="shared" si="16"/>
        <v>0</v>
      </c>
      <c r="M44" s="17">
        <f t="shared" si="16"/>
        <v>0</v>
      </c>
      <c r="N44" s="17">
        <f t="shared" si="16"/>
        <v>0</v>
      </c>
      <c r="O44" s="17">
        <f t="shared" si="16"/>
        <v>0</v>
      </c>
      <c r="P44" s="17">
        <f t="shared" si="16"/>
        <v>0</v>
      </c>
      <c r="Q44" s="17">
        <f t="shared" si="16"/>
        <v>0</v>
      </c>
      <c r="R44" s="17">
        <f t="shared" si="16"/>
        <v>0</v>
      </c>
      <c r="S44" s="17">
        <f t="shared" si="16"/>
        <v>0</v>
      </c>
      <c r="T44" s="17">
        <f t="shared" si="16"/>
        <v>0</v>
      </c>
      <c r="U44" s="17">
        <f t="shared" si="16"/>
        <v>0</v>
      </c>
      <c r="V44" s="17">
        <f t="shared" si="16"/>
        <v>0</v>
      </c>
      <c r="W44" s="17">
        <f t="shared" si="16"/>
        <v>0</v>
      </c>
      <c r="X44" s="17">
        <f t="shared" si="16"/>
        <v>0</v>
      </c>
      <c r="Y44" s="17">
        <f t="shared" si="16"/>
        <v>0</v>
      </c>
      <c r="Z44" s="17">
        <f t="shared" si="16"/>
        <v>0</v>
      </c>
      <c r="AA44" s="17">
        <f t="shared" si="16"/>
        <v>0</v>
      </c>
      <c r="AB44" s="17">
        <f t="shared" si="16"/>
        <v>0</v>
      </c>
      <c r="AC44" s="17">
        <f t="shared" si="16"/>
        <v>0</v>
      </c>
      <c r="AD44" s="17">
        <f t="shared" si="16"/>
        <v>0</v>
      </c>
      <c r="AE44" s="17">
        <f t="shared" ref="AE44:AG44" si="17">COUNTIF(AE4:AE36,"о")</f>
        <v>0</v>
      </c>
      <c r="AF44" s="17">
        <f t="shared" si="17"/>
        <v>0</v>
      </c>
      <c r="AG44" s="17">
        <f t="shared" si="17"/>
        <v>0</v>
      </c>
      <c r="AL44" s="44"/>
      <c r="AM44" s="57"/>
      <c r="AN44" s="44"/>
    </row>
    <row r="45" spans="1:45" hidden="1" x14ac:dyDescent="0.25">
      <c r="G45" s="17">
        <f t="shared" ref="G45:AD45" si="18">COUNTIF(G4:G36,"л")</f>
        <v>0</v>
      </c>
      <c r="H45" s="17">
        <f t="shared" si="18"/>
        <v>0</v>
      </c>
      <c r="I45" s="17">
        <f t="shared" si="18"/>
        <v>0</v>
      </c>
      <c r="J45" s="17">
        <f t="shared" si="18"/>
        <v>0</v>
      </c>
      <c r="K45" s="17">
        <f t="shared" si="18"/>
        <v>0</v>
      </c>
      <c r="L45" s="17">
        <f t="shared" si="18"/>
        <v>0</v>
      </c>
      <c r="M45" s="17">
        <f t="shared" si="18"/>
        <v>0</v>
      </c>
      <c r="N45" s="17">
        <f t="shared" si="18"/>
        <v>0</v>
      </c>
      <c r="O45" s="17">
        <f t="shared" si="18"/>
        <v>0</v>
      </c>
      <c r="P45" s="17">
        <f t="shared" si="18"/>
        <v>0</v>
      </c>
      <c r="Q45" s="17">
        <f t="shared" si="18"/>
        <v>0</v>
      </c>
      <c r="R45" s="17">
        <f t="shared" si="18"/>
        <v>0</v>
      </c>
      <c r="S45" s="17">
        <f t="shared" si="18"/>
        <v>0</v>
      </c>
      <c r="T45" s="17">
        <f t="shared" si="18"/>
        <v>0</v>
      </c>
      <c r="U45" s="17">
        <f t="shared" si="18"/>
        <v>0</v>
      </c>
      <c r="V45" s="17">
        <f t="shared" si="18"/>
        <v>0</v>
      </c>
      <c r="W45" s="17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0</v>
      </c>
      <c r="AB45" s="17">
        <f t="shared" si="18"/>
        <v>0</v>
      </c>
      <c r="AC45" s="17">
        <f t="shared" si="18"/>
        <v>0</v>
      </c>
      <c r="AD45" s="17">
        <f t="shared" si="18"/>
        <v>0</v>
      </c>
      <c r="AE45" s="17">
        <f t="shared" ref="AE45:AG45" si="19">COUNTIF(AE4:AE36,"л")</f>
        <v>0</v>
      </c>
      <c r="AF45" s="17">
        <f t="shared" si="19"/>
        <v>0</v>
      </c>
      <c r="AG45" s="17">
        <f t="shared" si="19"/>
        <v>0</v>
      </c>
      <c r="AL45" s="44"/>
      <c r="AM45" s="57"/>
      <c r="AN45" s="44"/>
    </row>
  </sheetData>
  <sheetProtection password="CF66" sheet="1" objects="1" scenarios="1"/>
  <mergeCells count="19">
    <mergeCell ref="AU1:AW3"/>
    <mergeCell ref="AJ2:AJ3"/>
    <mergeCell ref="AK2:AQ2"/>
    <mergeCell ref="D2:D3"/>
    <mergeCell ref="E2:E3"/>
    <mergeCell ref="F2:F3"/>
    <mergeCell ref="G2:AG2"/>
    <mergeCell ref="AH2:AH3"/>
    <mergeCell ref="AI2:AI3"/>
    <mergeCell ref="E39:E40"/>
    <mergeCell ref="C1:C3"/>
    <mergeCell ref="K1:M1"/>
    <mergeCell ref="G1:J1"/>
    <mergeCell ref="AH1:AI1"/>
    <mergeCell ref="AK38:AN38"/>
    <mergeCell ref="AK39:AN39"/>
    <mergeCell ref="AK40:AN40"/>
    <mergeCell ref="G37:AG37"/>
    <mergeCell ref="AU4:AW4"/>
  </mergeCells>
  <conditionalFormatting sqref="AU12">
    <cfRule type="cellIs" dxfId="97" priority="32" operator="equal">
      <formula>"з"</formula>
    </cfRule>
  </conditionalFormatting>
  <conditionalFormatting sqref="G4:AG36">
    <cfRule type="cellIs" dxfId="96" priority="29" operator="equal">
      <formula>"зо"</formula>
    </cfRule>
    <cfRule type="cellIs" dxfId="95" priority="30" operator="equal">
      <formula>"о"</formula>
    </cfRule>
    <cfRule type="cellIs" dxfId="94" priority="31" operator="equal">
      <formula>"з"</formula>
    </cfRule>
  </conditionalFormatting>
  <conditionalFormatting sqref="F1">
    <cfRule type="expression" dxfId="93" priority="21">
      <formula>ISBLANK(F1)</formula>
    </cfRule>
  </conditionalFormatting>
  <conditionalFormatting sqref="K1:M1">
    <cfRule type="expression" dxfId="92" priority="19">
      <formula>ISBLANK($K$1)</formula>
    </cfRule>
  </conditionalFormatting>
  <conditionalFormatting sqref="AT4">
    <cfRule type="expression" dxfId="91" priority="11">
      <formula>"$AB$4=""ИСТИНА"""</formula>
    </cfRule>
  </conditionalFormatting>
  <conditionalFormatting sqref="G37:AG37">
    <cfRule type="containsText" dxfId="90" priority="5" operator="containsText" text="Укажите">
      <formula>NOT(ISERROR(SEARCH("Укажите",G37)))</formula>
    </cfRule>
  </conditionalFormatting>
  <conditionalFormatting sqref="G4:AG36">
    <cfRule type="containsText" dxfId="89" priority="3" operator="containsText" text="л">
      <formula>NOT(ISERROR(SEARCH("л",G4)))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7" r:id="rId4" name="Check Box 93">
              <controlPr defaultSize="0" autoFill="0" autoLine="0" autoPict="0">
                <anchor moveWithCells="1">
                  <from>
                    <xdr:col>39</xdr:col>
                    <xdr:colOff>9525</xdr:colOff>
                    <xdr:row>34</xdr:row>
                    <xdr:rowOff>180975</xdr:rowOff>
                  </from>
                  <to>
                    <xdr:col>39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" name="Check Box 94">
              <controlPr defaultSize="0" autoFill="0" autoLine="0" autoPict="0">
                <anchor moveWithCells="1">
                  <from>
                    <xdr:col>39</xdr:col>
                    <xdr:colOff>9525</xdr:colOff>
                    <xdr:row>33</xdr:row>
                    <xdr:rowOff>180975</xdr:rowOff>
                  </from>
                  <to>
                    <xdr:col>39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" name="Check Box 95">
              <controlPr defaultSize="0" autoFill="0" autoLine="0" autoPict="0">
                <anchor moveWithCells="1">
                  <from>
                    <xdr:col>39</xdr:col>
                    <xdr:colOff>9525</xdr:colOff>
                    <xdr:row>32</xdr:row>
                    <xdr:rowOff>180975</xdr:rowOff>
                  </from>
                  <to>
                    <xdr:col>39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" name="Check Box 96">
              <controlPr defaultSize="0" autoFill="0" autoLine="0" autoPict="0">
                <anchor moveWithCells="1">
                  <from>
                    <xdr:col>39</xdr:col>
                    <xdr:colOff>9525</xdr:colOff>
                    <xdr:row>31</xdr:row>
                    <xdr:rowOff>180975</xdr:rowOff>
                  </from>
                  <to>
                    <xdr:col>39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" name="Check Box 97">
              <controlPr defaultSize="0" autoFill="0" autoLine="0" autoPict="0">
                <anchor moveWithCells="1">
                  <from>
                    <xdr:col>39</xdr:col>
                    <xdr:colOff>9525</xdr:colOff>
                    <xdr:row>30</xdr:row>
                    <xdr:rowOff>180975</xdr:rowOff>
                  </from>
                  <to>
                    <xdr:col>39</xdr:col>
                    <xdr:colOff>209550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" name="Check Box 98">
              <controlPr defaultSize="0" autoFill="0" autoLine="0" autoPict="0">
                <anchor moveWithCells="1">
                  <from>
                    <xdr:col>39</xdr:col>
                    <xdr:colOff>9525</xdr:colOff>
                    <xdr:row>29</xdr:row>
                    <xdr:rowOff>180975</xdr:rowOff>
                  </from>
                  <to>
                    <xdr:col>39</xdr:col>
                    <xdr:colOff>209550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" name="Check Box 99">
              <controlPr defaultSize="0" autoFill="0" autoLine="0" autoPict="0">
                <anchor moveWithCells="1">
                  <from>
                    <xdr:col>39</xdr:col>
                    <xdr:colOff>9525</xdr:colOff>
                    <xdr:row>28</xdr:row>
                    <xdr:rowOff>180975</xdr:rowOff>
                  </from>
                  <to>
                    <xdr:col>39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1" name="Check Box 100">
              <controlPr defaultSize="0" autoFill="0" autoLine="0" autoPict="0">
                <anchor moveWithCells="1">
                  <from>
                    <xdr:col>39</xdr:col>
                    <xdr:colOff>9525</xdr:colOff>
                    <xdr:row>27</xdr:row>
                    <xdr:rowOff>180975</xdr:rowOff>
                  </from>
                  <to>
                    <xdr:col>39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2" name="Check Box 101">
              <controlPr defaultSize="0" autoFill="0" autoLine="0" autoPict="0">
                <anchor moveWithCells="1">
                  <from>
                    <xdr:col>39</xdr:col>
                    <xdr:colOff>9525</xdr:colOff>
                    <xdr:row>26</xdr:row>
                    <xdr:rowOff>180975</xdr:rowOff>
                  </from>
                  <to>
                    <xdr:col>39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3" name="Check Box 102">
              <controlPr defaultSize="0" autoFill="0" autoLine="0" autoPict="0">
                <anchor moveWithCells="1">
                  <from>
                    <xdr:col>39</xdr:col>
                    <xdr:colOff>9525</xdr:colOff>
                    <xdr:row>25</xdr:row>
                    <xdr:rowOff>180975</xdr:rowOff>
                  </from>
                  <to>
                    <xdr:col>39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4" name="Check Box 103">
              <controlPr defaultSize="0" autoFill="0" autoLine="0" autoPict="0">
                <anchor moveWithCells="1">
                  <from>
                    <xdr:col>39</xdr:col>
                    <xdr:colOff>9525</xdr:colOff>
                    <xdr:row>24</xdr:row>
                    <xdr:rowOff>180975</xdr:rowOff>
                  </from>
                  <to>
                    <xdr:col>39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5" name="Check Box 104">
              <controlPr defaultSize="0" autoFill="0" autoLine="0" autoPict="0">
                <anchor moveWithCells="1">
                  <from>
                    <xdr:col>39</xdr:col>
                    <xdr:colOff>9525</xdr:colOff>
                    <xdr:row>23</xdr:row>
                    <xdr:rowOff>180975</xdr:rowOff>
                  </from>
                  <to>
                    <xdr:col>39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6" name="Check Box 105">
              <controlPr defaultSize="0" autoFill="0" autoLine="0" autoPict="0">
                <anchor moveWithCells="1">
                  <from>
                    <xdr:col>39</xdr:col>
                    <xdr:colOff>9525</xdr:colOff>
                    <xdr:row>22</xdr:row>
                    <xdr:rowOff>180975</xdr:rowOff>
                  </from>
                  <to>
                    <xdr:col>39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7" name="Check Box 106">
              <controlPr defaultSize="0" autoFill="0" autoLine="0" autoPict="0">
                <anchor moveWithCells="1">
                  <from>
                    <xdr:col>39</xdr:col>
                    <xdr:colOff>9525</xdr:colOff>
                    <xdr:row>21</xdr:row>
                    <xdr:rowOff>180975</xdr:rowOff>
                  </from>
                  <to>
                    <xdr:col>39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8" name="Check Box 107">
              <controlPr defaultSize="0" autoFill="0" autoLine="0" autoPict="0">
                <anchor moveWithCells="1">
                  <from>
                    <xdr:col>39</xdr:col>
                    <xdr:colOff>9525</xdr:colOff>
                    <xdr:row>20</xdr:row>
                    <xdr:rowOff>180975</xdr:rowOff>
                  </from>
                  <to>
                    <xdr:col>39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9" name="Check Box 108">
              <controlPr defaultSize="0" autoFill="0" autoLine="0" autoPict="0">
                <anchor moveWithCells="1">
                  <from>
                    <xdr:col>39</xdr:col>
                    <xdr:colOff>9525</xdr:colOff>
                    <xdr:row>19</xdr:row>
                    <xdr:rowOff>180975</xdr:rowOff>
                  </from>
                  <to>
                    <xdr:col>39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0" name="Check Box 109">
              <controlPr defaultSize="0" autoFill="0" autoLine="0" autoPict="0">
                <anchor moveWithCells="1">
                  <from>
                    <xdr:col>39</xdr:col>
                    <xdr:colOff>9525</xdr:colOff>
                    <xdr:row>18</xdr:row>
                    <xdr:rowOff>180975</xdr:rowOff>
                  </from>
                  <to>
                    <xdr:col>39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1" name="Check Box 110">
              <controlPr defaultSize="0" autoFill="0" autoLine="0" autoPict="0">
                <anchor moveWithCells="1">
                  <from>
                    <xdr:col>39</xdr:col>
                    <xdr:colOff>9525</xdr:colOff>
                    <xdr:row>17</xdr:row>
                    <xdr:rowOff>180975</xdr:rowOff>
                  </from>
                  <to>
                    <xdr:col>39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2" name="Check Box 111">
              <controlPr defaultSize="0" autoFill="0" autoLine="0" autoPict="0">
                <anchor moveWithCells="1">
                  <from>
                    <xdr:col>39</xdr:col>
                    <xdr:colOff>9525</xdr:colOff>
                    <xdr:row>16</xdr:row>
                    <xdr:rowOff>180975</xdr:rowOff>
                  </from>
                  <to>
                    <xdr:col>39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3" name="Check Box 112">
              <controlPr defaultSize="0" autoFill="0" autoLine="0" autoPict="0">
                <anchor moveWithCells="1">
                  <from>
                    <xdr:col>39</xdr:col>
                    <xdr:colOff>9525</xdr:colOff>
                    <xdr:row>15</xdr:row>
                    <xdr:rowOff>180975</xdr:rowOff>
                  </from>
                  <to>
                    <xdr:col>39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4" name="Check Box 113">
              <controlPr defaultSize="0" autoFill="0" autoLine="0" autoPict="0">
                <anchor moveWithCells="1">
                  <from>
                    <xdr:col>39</xdr:col>
                    <xdr:colOff>9525</xdr:colOff>
                    <xdr:row>14</xdr:row>
                    <xdr:rowOff>180975</xdr:rowOff>
                  </from>
                  <to>
                    <xdr:col>39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5" name="Check Box 114">
              <controlPr defaultSize="0" autoFill="0" autoLine="0" autoPict="0">
                <anchor moveWithCells="1">
                  <from>
                    <xdr:col>39</xdr:col>
                    <xdr:colOff>9525</xdr:colOff>
                    <xdr:row>13</xdr:row>
                    <xdr:rowOff>180975</xdr:rowOff>
                  </from>
                  <to>
                    <xdr:col>39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6" name="Check Box 115">
              <controlPr defaultSize="0" autoFill="0" autoLine="0" autoPict="0">
                <anchor moveWithCells="1">
                  <from>
                    <xdr:col>39</xdr:col>
                    <xdr:colOff>9525</xdr:colOff>
                    <xdr:row>12</xdr:row>
                    <xdr:rowOff>180975</xdr:rowOff>
                  </from>
                  <to>
                    <xdr:col>39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7" name="Check Box 116">
              <controlPr defaultSize="0" autoFill="0" autoLine="0" autoPict="0">
                <anchor moveWithCells="1">
                  <from>
                    <xdr:col>39</xdr:col>
                    <xdr:colOff>9525</xdr:colOff>
                    <xdr:row>11</xdr:row>
                    <xdr:rowOff>180975</xdr:rowOff>
                  </from>
                  <to>
                    <xdr:col>39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8" name="Check Box 117">
              <controlPr defaultSize="0" autoFill="0" autoLine="0" autoPict="0">
                <anchor moveWithCells="1">
                  <from>
                    <xdr:col>39</xdr:col>
                    <xdr:colOff>9525</xdr:colOff>
                    <xdr:row>10</xdr:row>
                    <xdr:rowOff>180975</xdr:rowOff>
                  </from>
                  <to>
                    <xdr:col>39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9" name="Check Box 118">
              <controlPr defaultSize="0" autoFill="0" autoLine="0" autoPict="0">
                <anchor moveWithCells="1">
                  <from>
                    <xdr:col>39</xdr:col>
                    <xdr:colOff>9525</xdr:colOff>
                    <xdr:row>9</xdr:row>
                    <xdr:rowOff>180975</xdr:rowOff>
                  </from>
                  <to>
                    <xdr:col>39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0" name="Check Box 119">
              <controlPr defaultSize="0" autoFill="0" autoLine="0" autoPict="0">
                <anchor moveWithCells="1">
                  <from>
                    <xdr:col>39</xdr:col>
                    <xdr:colOff>9525</xdr:colOff>
                    <xdr:row>8</xdr:row>
                    <xdr:rowOff>180975</xdr:rowOff>
                  </from>
                  <to>
                    <xdr:col>39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1" name="Check Box 120">
              <controlPr defaultSize="0" autoFill="0" autoLine="0" autoPict="0">
                <anchor moveWithCells="1">
                  <from>
                    <xdr:col>39</xdr:col>
                    <xdr:colOff>9525</xdr:colOff>
                    <xdr:row>7</xdr:row>
                    <xdr:rowOff>180975</xdr:rowOff>
                  </from>
                  <to>
                    <xdr:col>39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2" name="Check Box 121">
              <controlPr defaultSize="0" autoFill="0" autoLine="0" autoPict="0">
                <anchor moveWithCells="1">
                  <from>
                    <xdr:col>39</xdr:col>
                    <xdr:colOff>9525</xdr:colOff>
                    <xdr:row>6</xdr:row>
                    <xdr:rowOff>180975</xdr:rowOff>
                  </from>
                  <to>
                    <xdr:col>39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3" name="Check Box 122">
              <controlPr defaultSize="0" autoFill="0" autoLine="0" autoPict="0">
                <anchor moveWithCells="1">
                  <from>
                    <xdr:col>39</xdr:col>
                    <xdr:colOff>9525</xdr:colOff>
                    <xdr:row>5</xdr:row>
                    <xdr:rowOff>180975</xdr:rowOff>
                  </from>
                  <to>
                    <xdr:col>39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4" name="Check Box 123">
              <controlPr defaultSize="0" autoFill="0" autoLine="0" autoPict="0">
                <anchor moveWithCells="1">
                  <from>
                    <xdr:col>39</xdr:col>
                    <xdr:colOff>9525</xdr:colOff>
                    <xdr:row>4</xdr:row>
                    <xdr:rowOff>180975</xdr:rowOff>
                  </from>
                  <to>
                    <xdr:col>39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5" name="Check Box 124">
              <controlPr defaultSize="0" autoFill="0" autoLine="0" autoPict="0">
                <anchor moveWithCells="1">
                  <from>
                    <xdr:col>39</xdr:col>
                    <xdr:colOff>9525</xdr:colOff>
                    <xdr:row>3</xdr:row>
                    <xdr:rowOff>180975</xdr:rowOff>
                  </from>
                  <to>
                    <xdr:col>39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6" name="Check Box 125">
              <controlPr defaultSize="0" autoFill="0" autoLine="0" autoPict="0">
                <anchor moveWithCells="1">
                  <from>
                    <xdr:col>39</xdr:col>
                    <xdr:colOff>9525</xdr:colOff>
                    <xdr:row>2</xdr:row>
                    <xdr:rowOff>180975</xdr:rowOff>
                  </from>
                  <to>
                    <xdr:col>39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7" name="Check Box 126">
              <controlPr defaultSize="0" autoFill="0" autoLine="0" autoPict="0">
                <anchor moveWithCells="1">
                  <from>
                    <xdr:col>42</xdr:col>
                    <xdr:colOff>9525</xdr:colOff>
                    <xdr:row>34</xdr:row>
                    <xdr:rowOff>180975</xdr:rowOff>
                  </from>
                  <to>
                    <xdr:col>42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8" name="Check Box 127">
              <controlPr defaultSize="0" autoFill="0" autoLine="0" autoPict="0">
                <anchor moveWithCells="1">
                  <from>
                    <xdr:col>42</xdr:col>
                    <xdr:colOff>9525</xdr:colOff>
                    <xdr:row>33</xdr:row>
                    <xdr:rowOff>180975</xdr:rowOff>
                  </from>
                  <to>
                    <xdr:col>42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9" name="Check Box 128">
              <controlPr defaultSize="0" autoFill="0" autoLine="0" autoPict="0">
                <anchor moveWithCells="1">
                  <from>
                    <xdr:col>42</xdr:col>
                    <xdr:colOff>9525</xdr:colOff>
                    <xdr:row>32</xdr:row>
                    <xdr:rowOff>180975</xdr:rowOff>
                  </from>
                  <to>
                    <xdr:col>42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0" name="Check Box 129">
              <controlPr defaultSize="0" autoFill="0" autoLine="0" autoPict="0">
                <anchor moveWithCells="1">
                  <from>
                    <xdr:col>42</xdr:col>
                    <xdr:colOff>9525</xdr:colOff>
                    <xdr:row>31</xdr:row>
                    <xdr:rowOff>180975</xdr:rowOff>
                  </from>
                  <to>
                    <xdr:col>42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1" name="Check Box 130">
              <controlPr defaultSize="0" autoFill="0" autoLine="0" autoPict="0">
                <anchor moveWithCells="1">
                  <from>
                    <xdr:col>42</xdr:col>
                    <xdr:colOff>9525</xdr:colOff>
                    <xdr:row>30</xdr:row>
                    <xdr:rowOff>180975</xdr:rowOff>
                  </from>
                  <to>
                    <xdr:col>42</xdr:col>
                    <xdr:colOff>209550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2" name="Check Box 131">
              <controlPr defaultSize="0" autoFill="0" autoLine="0" autoPict="0">
                <anchor moveWithCells="1">
                  <from>
                    <xdr:col>42</xdr:col>
                    <xdr:colOff>9525</xdr:colOff>
                    <xdr:row>29</xdr:row>
                    <xdr:rowOff>180975</xdr:rowOff>
                  </from>
                  <to>
                    <xdr:col>42</xdr:col>
                    <xdr:colOff>209550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3" name="Check Box 132">
              <controlPr defaultSize="0" autoFill="0" autoLine="0" autoPict="0">
                <anchor moveWithCells="1">
                  <from>
                    <xdr:col>42</xdr:col>
                    <xdr:colOff>9525</xdr:colOff>
                    <xdr:row>28</xdr:row>
                    <xdr:rowOff>180975</xdr:rowOff>
                  </from>
                  <to>
                    <xdr:col>42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4" name="Check Box 133">
              <controlPr defaultSize="0" autoFill="0" autoLine="0" autoPict="0">
                <anchor moveWithCells="1">
                  <from>
                    <xdr:col>42</xdr:col>
                    <xdr:colOff>9525</xdr:colOff>
                    <xdr:row>27</xdr:row>
                    <xdr:rowOff>180975</xdr:rowOff>
                  </from>
                  <to>
                    <xdr:col>42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5" name="Check Box 134">
              <controlPr defaultSize="0" autoFill="0" autoLine="0" autoPict="0">
                <anchor moveWithCells="1">
                  <from>
                    <xdr:col>42</xdr:col>
                    <xdr:colOff>9525</xdr:colOff>
                    <xdr:row>26</xdr:row>
                    <xdr:rowOff>180975</xdr:rowOff>
                  </from>
                  <to>
                    <xdr:col>42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6" name="Check Box 135">
              <controlPr defaultSize="0" autoFill="0" autoLine="0" autoPict="0">
                <anchor moveWithCells="1">
                  <from>
                    <xdr:col>42</xdr:col>
                    <xdr:colOff>9525</xdr:colOff>
                    <xdr:row>25</xdr:row>
                    <xdr:rowOff>180975</xdr:rowOff>
                  </from>
                  <to>
                    <xdr:col>42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7" name="Check Box 136">
              <controlPr defaultSize="0" autoFill="0" autoLine="0" autoPict="0">
                <anchor moveWithCells="1">
                  <from>
                    <xdr:col>42</xdr:col>
                    <xdr:colOff>9525</xdr:colOff>
                    <xdr:row>24</xdr:row>
                    <xdr:rowOff>180975</xdr:rowOff>
                  </from>
                  <to>
                    <xdr:col>42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8" name="Check Box 137">
              <controlPr defaultSize="0" autoFill="0" autoLine="0" autoPict="0">
                <anchor moveWithCells="1">
                  <from>
                    <xdr:col>42</xdr:col>
                    <xdr:colOff>9525</xdr:colOff>
                    <xdr:row>23</xdr:row>
                    <xdr:rowOff>180975</xdr:rowOff>
                  </from>
                  <to>
                    <xdr:col>42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9" name="Check Box 138">
              <controlPr defaultSize="0" autoFill="0" autoLine="0" autoPict="0">
                <anchor moveWithCells="1">
                  <from>
                    <xdr:col>42</xdr:col>
                    <xdr:colOff>9525</xdr:colOff>
                    <xdr:row>22</xdr:row>
                    <xdr:rowOff>180975</xdr:rowOff>
                  </from>
                  <to>
                    <xdr:col>42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0" name="Check Box 139">
              <controlPr defaultSize="0" autoFill="0" autoLine="0" autoPict="0">
                <anchor moveWithCells="1">
                  <from>
                    <xdr:col>42</xdr:col>
                    <xdr:colOff>9525</xdr:colOff>
                    <xdr:row>21</xdr:row>
                    <xdr:rowOff>180975</xdr:rowOff>
                  </from>
                  <to>
                    <xdr:col>42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1" name="Check Box 140">
              <controlPr defaultSize="0" autoFill="0" autoLine="0" autoPict="0">
                <anchor moveWithCells="1">
                  <from>
                    <xdr:col>42</xdr:col>
                    <xdr:colOff>9525</xdr:colOff>
                    <xdr:row>20</xdr:row>
                    <xdr:rowOff>180975</xdr:rowOff>
                  </from>
                  <to>
                    <xdr:col>42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2" name="Check Box 141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180975</xdr:rowOff>
                  </from>
                  <to>
                    <xdr:col>42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3" name="Check Box 142">
              <controlPr defaultSize="0" autoFill="0" autoLine="0" autoPict="0">
                <anchor moveWithCells="1">
                  <from>
                    <xdr:col>42</xdr:col>
                    <xdr:colOff>9525</xdr:colOff>
                    <xdr:row>18</xdr:row>
                    <xdr:rowOff>180975</xdr:rowOff>
                  </from>
                  <to>
                    <xdr:col>42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4" name="Check Box 143">
              <controlPr defaultSize="0" autoFill="0" autoLine="0" autoPict="0">
                <anchor moveWithCells="1">
                  <from>
                    <xdr:col>42</xdr:col>
                    <xdr:colOff>9525</xdr:colOff>
                    <xdr:row>17</xdr:row>
                    <xdr:rowOff>180975</xdr:rowOff>
                  </from>
                  <to>
                    <xdr:col>42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5" name="Check Box 144">
              <controlPr defaultSize="0" autoFill="0" autoLine="0" autoPict="0">
                <anchor moveWithCells="1">
                  <from>
                    <xdr:col>42</xdr:col>
                    <xdr:colOff>9525</xdr:colOff>
                    <xdr:row>16</xdr:row>
                    <xdr:rowOff>180975</xdr:rowOff>
                  </from>
                  <to>
                    <xdr:col>42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6" name="Check Box 145">
              <controlPr defaultSize="0" autoFill="0" autoLine="0" autoPict="0">
                <anchor moveWithCells="1">
                  <from>
                    <xdr:col>42</xdr:col>
                    <xdr:colOff>9525</xdr:colOff>
                    <xdr:row>15</xdr:row>
                    <xdr:rowOff>180975</xdr:rowOff>
                  </from>
                  <to>
                    <xdr:col>42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7" name="Check Box 146">
              <controlPr defaultSize="0" autoFill="0" autoLine="0" autoPict="0">
                <anchor moveWithCells="1">
                  <from>
                    <xdr:col>42</xdr:col>
                    <xdr:colOff>9525</xdr:colOff>
                    <xdr:row>14</xdr:row>
                    <xdr:rowOff>180975</xdr:rowOff>
                  </from>
                  <to>
                    <xdr:col>42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8" name="Check Box 147">
              <controlPr defaultSize="0" autoFill="0" autoLine="0" autoPict="0">
                <anchor moveWithCells="1">
                  <from>
                    <xdr:col>42</xdr:col>
                    <xdr:colOff>9525</xdr:colOff>
                    <xdr:row>13</xdr:row>
                    <xdr:rowOff>180975</xdr:rowOff>
                  </from>
                  <to>
                    <xdr:col>42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9" name="Check Box 148">
              <controlPr defaultSize="0" autoFill="0" autoLine="0" autoPict="0">
                <anchor moveWithCells="1">
                  <from>
                    <xdr:col>42</xdr:col>
                    <xdr:colOff>9525</xdr:colOff>
                    <xdr:row>12</xdr:row>
                    <xdr:rowOff>180975</xdr:rowOff>
                  </from>
                  <to>
                    <xdr:col>42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0" name="Check Box 149">
              <controlPr defaultSize="0" autoFill="0" autoLine="0" autoPict="0">
                <anchor moveWithCells="1">
                  <from>
                    <xdr:col>42</xdr:col>
                    <xdr:colOff>9525</xdr:colOff>
                    <xdr:row>11</xdr:row>
                    <xdr:rowOff>180975</xdr:rowOff>
                  </from>
                  <to>
                    <xdr:col>42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1" name="Check Box 150">
              <controlPr defaultSize="0" autoFill="0" autoLine="0" autoPict="0">
                <anchor moveWithCells="1">
                  <from>
                    <xdr:col>42</xdr:col>
                    <xdr:colOff>9525</xdr:colOff>
                    <xdr:row>10</xdr:row>
                    <xdr:rowOff>180975</xdr:rowOff>
                  </from>
                  <to>
                    <xdr:col>42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2" name="Check Box 151">
              <controlPr defaultSize="0" autoFill="0" autoLine="0" autoPict="0">
                <anchor moveWithCells="1">
                  <from>
                    <xdr:col>42</xdr:col>
                    <xdr:colOff>9525</xdr:colOff>
                    <xdr:row>9</xdr:row>
                    <xdr:rowOff>180975</xdr:rowOff>
                  </from>
                  <to>
                    <xdr:col>42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3" name="Check Box 152">
              <controlPr defaultSize="0" autoFill="0" autoLine="0" autoPict="0">
                <anchor moveWithCells="1">
                  <from>
                    <xdr:col>42</xdr:col>
                    <xdr:colOff>9525</xdr:colOff>
                    <xdr:row>8</xdr:row>
                    <xdr:rowOff>180975</xdr:rowOff>
                  </from>
                  <to>
                    <xdr:col>42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4" name="Check Box 153">
              <controlPr defaultSize="0" autoFill="0" autoLine="0" autoPict="0">
                <anchor moveWithCells="1">
                  <from>
                    <xdr:col>42</xdr:col>
                    <xdr:colOff>9525</xdr:colOff>
                    <xdr:row>7</xdr:row>
                    <xdr:rowOff>180975</xdr:rowOff>
                  </from>
                  <to>
                    <xdr:col>42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5" name="Check Box 154">
              <controlPr defaultSize="0" autoFill="0" autoLine="0" autoPict="0">
                <anchor moveWithCells="1">
                  <from>
                    <xdr:col>42</xdr:col>
                    <xdr:colOff>9525</xdr:colOff>
                    <xdr:row>6</xdr:row>
                    <xdr:rowOff>180975</xdr:rowOff>
                  </from>
                  <to>
                    <xdr:col>42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6" name="Check Box 155">
              <controlPr defaultSize="0" autoFill="0" autoLine="0" autoPict="0">
                <anchor moveWithCells="1">
                  <from>
                    <xdr:col>42</xdr:col>
                    <xdr:colOff>9525</xdr:colOff>
                    <xdr:row>5</xdr:row>
                    <xdr:rowOff>180975</xdr:rowOff>
                  </from>
                  <to>
                    <xdr:col>42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7" name="Check Box 156">
              <controlPr defaultSize="0" autoFill="0" autoLine="0" autoPict="0">
                <anchor moveWithCells="1">
                  <from>
                    <xdr:col>42</xdr:col>
                    <xdr:colOff>9525</xdr:colOff>
                    <xdr:row>4</xdr:row>
                    <xdr:rowOff>180975</xdr:rowOff>
                  </from>
                  <to>
                    <xdr:col>42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8" name="Check Box 157">
              <controlPr defaultSize="0" autoFill="0" autoLine="0" autoPict="0">
                <anchor moveWithCells="1">
                  <from>
                    <xdr:col>42</xdr:col>
                    <xdr:colOff>9525</xdr:colOff>
                    <xdr:row>3</xdr:row>
                    <xdr:rowOff>180975</xdr:rowOff>
                  </from>
                  <to>
                    <xdr:col>42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9" name="Check Box 158">
              <controlPr defaultSize="0" autoFill="0" autoLine="0" autoPict="0">
                <anchor moveWithCells="1">
                  <from>
                    <xdr:col>42</xdr:col>
                    <xdr:colOff>9525</xdr:colOff>
                    <xdr:row>2</xdr:row>
                    <xdr:rowOff>180975</xdr:rowOff>
                  </from>
                  <to>
                    <xdr:col>42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0" name="Check Box 161">
              <controlPr defaultSize="0" autoFill="0" autoLine="0" autoPict="0">
                <anchor moveWithCells="1">
                  <from>
                    <xdr:col>36</xdr:col>
                    <xdr:colOff>0</xdr:colOff>
                    <xdr:row>34</xdr:row>
                    <xdr:rowOff>180975</xdr:rowOff>
                  </from>
                  <to>
                    <xdr:col>36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1" name="Check Box 162">
              <controlPr defaultSize="0" autoFill="0" autoLine="0" autoPict="0">
                <anchor moveWithCells="1">
                  <from>
                    <xdr:col>36</xdr:col>
                    <xdr:colOff>0</xdr:colOff>
                    <xdr:row>33</xdr:row>
                    <xdr:rowOff>180975</xdr:rowOff>
                  </from>
                  <to>
                    <xdr:col>36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2" name="Check Box 163">
              <controlPr defaultSize="0" autoFill="0" autoLine="0" autoPict="0">
                <anchor moveWithCells="1">
                  <from>
                    <xdr:col>36</xdr:col>
                    <xdr:colOff>0</xdr:colOff>
                    <xdr:row>32</xdr:row>
                    <xdr:rowOff>180975</xdr:rowOff>
                  </from>
                  <to>
                    <xdr:col>36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3" name="Check Box 164">
              <controlPr defaultSize="0" autoFill="0" autoLine="0" autoPict="0">
                <anchor moveWithCells="1">
                  <from>
                    <xdr:col>36</xdr:col>
                    <xdr:colOff>0</xdr:colOff>
                    <xdr:row>31</xdr:row>
                    <xdr:rowOff>180975</xdr:rowOff>
                  </from>
                  <to>
                    <xdr:col>36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4" name="Check Box 165">
              <controlPr defaultSize="0" autoFill="0" autoLine="0" autoPict="0">
                <anchor moveWithCells="1">
                  <from>
                    <xdr:col>36</xdr:col>
                    <xdr:colOff>0</xdr:colOff>
                    <xdr:row>30</xdr:row>
                    <xdr:rowOff>180975</xdr:rowOff>
                  </from>
                  <to>
                    <xdr:col>36</xdr:col>
                    <xdr:colOff>200025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5" name="Check Box 166">
              <controlPr defaultSize="0" autoFill="0" autoLine="0" autoPict="0">
                <anchor moveWithCells="1">
                  <from>
                    <xdr:col>36</xdr:col>
                    <xdr:colOff>0</xdr:colOff>
                    <xdr:row>29</xdr:row>
                    <xdr:rowOff>180975</xdr:rowOff>
                  </from>
                  <to>
                    <xdr:col>36</xdr:col>
                    <xdr:colOff>200025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6" name="Check Box 167">
              <controlPr defaultSize="0" autoFill="0" autoLine="0" autoPict="0">
                <anchor moveWithCells="1">
                  <from>
                    <xdr:col>36</xdr:col>
                    <xdr:colOff>0</xdr:colOff>
                    <xdr:row>28</xdr:row>
                    <xdr:rowOff>180975</xdr:rowOff>
                  </from>
                  <to>
                    <xdr:col>36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7" name="Check Box 168">
              <controlPr defaultSize="0" autoFill="0" autoLine="0" autoPict="0">
                <anchor moveWithCells="1">
                  <from>
                    <xdr:col>36</xdr:col>
                    <xdr:colOff>0</xdr:colOff>
                    <xdr:row>27</xdr:row>
                    <xdr:rowOff>180975</xdr:rowOff>
                  </from>
                  <to>
                    <xdr:col>36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8" name="Check Box 169">
              <controlPr defaultSize="0" autoFill="0" autoLine="0" autoPict="0">
                <anchor moveWithCells="1">
                  <from>
                    <xdr:col>36</xdr:col>
                    <xdr:colOff>0</xdr:colOff>
                    <xdr:row>26</xdr:row>
                    <xdr:rowOff>180975</xdr:rowOff>
                  </from>
                  <to>
                    <xdr:col>36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9" name="Check Box 170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180975</xdr:rowOff>
                  </from>
                  <to>
                    <xdr:col>36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0" name="Check Box 171">
              <controlPr defaultSize="0" autoFill="0" autoLine="0" autoPict="0">
                <anchor moveWithCells="1">
                  <from>
                    <xdr:col>36</xdr:col>
                    <xdr:colOff>0</xdr:colOff>
                    <xdr:row>24</xdr:row>
                    <xdr:rowOff>180975</xdr:rowOff>
                  </from>
                  <to>
                    <xdr:col>36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81" name="Check Box 172">
              <controlPr defaultSize="0" autoFill="0" autoLine="0" autoPict="0">
                <anchor moveWithCells="1">
                  <from>
                    <xdr:col>36</xdr:col>
                    <xdr:colOff>0</xdr:colOff>
                    <xdr:row>23</xdr:row>
                    <xdr:rowOff>180975</xdr:rowOff>
                  </from>
                  <to>
                    <xdr:col>36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82" name="Check Box 173">
              <controlPr defaultSize="0" autoFill="0" autoLine="0" autoPict="0">
                <anchor moveWithCells="1">
                  <from>
                    <xdr:col>36</xdr:col>
                    <xdr:colOff>0</xdr:colOff>
                    <xdr:row>22</xdr:row>
                    <xdr:rowOff>180975</xdr:rowOff>
                  </from>
                  <to>
                    <xdr:col>36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3" name="Check Box 174">
              <controlPr defaultSize="0" autoFill="0" autoLine="0" autoPict="0">
                <anchor moveWithCells="1">
                  <from>
                    <xdr:col>36</xdr:col>
                    <xdr:colOff>0</xdr:colOff>
                    <xdr:row>21</xdr:row>
                    <xdr:rowOff>180975</xdr:rowOff>
                  </from>
                  <to>
                    <xdr:col>36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4" name="Check Box 175">
              <controlPr defaultSize="0" autoFill="0" autoLine="0" autoPict="0">
                <anchor moveWithCells="1">
                  <from>
                    <xdr:col>36</xdr:col>
                    <xdr:colOff>0</xdr:colOff>
                    <xdr:row>20</xdr:row>
                    <xdr:rowOff>180975</xdr:rowOff>
                  </from>
                  <to>
                    <xdr:col>36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5" name="Check Box 176">
              <controlPr defaultSize="0" autoFill="0" autoLine="0" autoPict="0">
                <anchor moveWithCells="1">
                  <from>
                    <xdr:col>36</xdr:col>
                    <xdr:colOff>0</xdr:colOff>
                    <xdr:row>19</xdr:row>
                    <xdr:rowOff>180975</xdr:rowOff>
                  </from>
                  <to>
                    <xdr:col>36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6" name="Check Box 177">
              <controlPr defaultSize="0" autoFill="0" autoLine="0" autoPict="0">
                <anchor moveWithCells="1">
                  <from>
                    <xdr:col>36</xdr:col>
                    <xdr:colOff>0</xdr:colOff>
                    <xdr:row>18</xdr:row>
                    <xdr:rowOff>180975</xdr:rowOff>
                  </from>
                  <to>
                    <xdr:col>36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7" name="Check Box 178">
              <controlPr defaultSize="0" autoFill="0" autoLine="0" autoPict="0">
                <anchor moveWithCells="1">
                  <from>
                    <xdr:col>36</xdr:col>
                    <xdr:colOff>0</xdr:colOff>
                    <xdr:row>17</xdr:row>
                    <xdr:rowOff>180975</xdr:rowOff>
                  </from>
                  <to>
                    <xdr:col>36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8" name="Check Box 179">
              <controlPr defaultSize="0" autoFill="0" autoLine="0" autoPict="0">
                <anchor moveWithCells="1">
                  <from>
                    <xdr:col>36</xdr:col>
                    <xdr:colOff>0</xdr:colOff>
                    <xdr:row>16</xdr:row>
                    <xdr:rowOff>180975</xdr:rowOff>
                  </from>
                  <to>
                    <xdr:col>36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9" name="Check Box 180">
              <controlPr defaultSize="0" autoFill="0" autoLine="0" autoPict="0">
                <anchor moveWithCells="1">
                  <from>
                    <xdr:col>36</xdr:col>
                    <xdr:colOff>0</xdr:colOff>
                    <xdr:row>15</xdr:row>
                    <xdr:rowOff>180975</xdr:rowOff>
                  </from>
                  <to>
                    <xdr:col>36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0" name="Check Box 181">
              <controlPr defaultSize="0" autoFill="0" autoLine="0" autoPict="0">
                <anchor moveWithCells="1">
                  <from>
                    <xdr:col>36</xdr:col>
                    <xdr:colOff>0</xdr:colOff>
                    <xdr:row>14</xdr:row>
                    <xdr:rowOff>180975</xdr:rowOff>
                  </from>
                  <to>
                    <xdr:col>36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1" name="Check Box 182">
              <controlPr defaultSize="0" autoFill="0" autoLine="0" autoPict="0">
                <anchor moveWithCells="1">
                  <from>
                    <xdr:col>36</xdr:col>
                    <xdr:colOff>0</xdr:colOff>
                    <xdr:row>13</xdr:row>
                    <xdr:rowOff>180975</xdr:rowOff>
                  </from>
                  <to>
                    <xdr:col>36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2" name="Check Box 183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180975</xdr:rowOff>
                  </from>
                  <to>
                    <xdr:col>36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93" name="Check Box 184">
              <controlPr defaultSize="0" autoFill="0" autoLine="0" autoPict="0">
                <anchor moveWithCells="1">
                  <from>
                    <xdr:col>36</xdr:col>
                    <xdr:colOff>0</xdr:colOff>
                    <xdr:row>11</xdr:row>
                    <xdr:rowOff>180975</xdr:rowOff>
                  </from>
                  <to>
                    <xdr:col>36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4" name="Check Box 185">
              <controlPr defaultSize="0" autoFill="0" autoLine="0" autoPict="0">
                <anchor moveWithCells="1">
                  <from>
                    <xdr:col>36</xdr:col>
                    <xdr:colOff>0</xdr:colOff>
                    <xdr:row>10</xdr:row>
                    <xdr:rowOff>180975</xdr:rowOff>
                  </from>
                  <to>
                    <xdr:col>36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95" name="Check Box 186">
              <controlPr defaultSize="0" autoFill="0" autoLine="0" autoPict="0">
                <anchor moveWithCells="1">
                  <from>
                    <xdr:col>36</xdr:col>
                    <xdr:colOff>0</xdr:colOff>
                    <xdr:row>9</xdr:row>
                    <xdr:rowOff>180975</xdr:rowOff>
                  </from>
                  <to>
                    <xdr:col>36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6" name="Check Box 187">
              <controlPr defaultSize="0" autoFill="0" autoLine="0" autoPict="0">
                <anchor moveWithCells="1">
                  <from>
                    <xdr:col>36</xdr:col>
                    <xdr:colOff>0</xdr:colOff>
                    <xdr:row>8</xdr:row>
                    <xdr:rowOff>180975</xdr:rowOff>
                  </from>
                  <to>
                    <xdr:col>36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97" name="Check Box 188">
              <controlPr defaultSize="0" autoFill="0" autoLine="0" autoPict="0">
                <anchor moveWithCells="1">
                  <from>
                    <xdr:col>36</xdr:col>
                    <xdr:colOff>0</xdr:colOff>
                    <xdr:row>7</xdr:row>
                    <xdr:rowOff>180975</xdr:rowOff>
                  </from>
                  <to>
                    <xdr:col>36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8" name="Check Box 189">
              <controlPr defaultSize="0" autoFill="0" autoLine="0" autoPict="0">
                <anchor moveWithCells="1">
                  <from>
                    <xdr:col>36</xdr:col>
                    <xdr:colOff>0</xdr:colOff>
                    <xdr:row>6</xdr:row>
                    <xdr:rowOff>180975</xdr:rowOff>
                  </from>
                  <to>
                    <xdr:col>36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9" name="Check Box 190">
              <controlPr defaultSize="0" autoFill="0" autoLine="0" autoPict="0">
                <anchor moveWithCells="1">
                  <from>
                    <xdr:col>36</xdr:col>
                    <xdr:colOff>0</xdr:colOff>
                    <xdr:row>5</xdr:row>
                    <xdr:rowOff>180975</xdr:rowOff>
                  </from>
                  <to>
                    <xdr:col>36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0" name="Check Box 191">
              <controlPr defaultSize="0" autoFill="0" autoLine="0" autoPict="0">
                <anchor moveWithCells="1">
                  <from>
                    <xdr:col>36</xdr:col>
                    <xdr:colOff>0</xdr:colOff>
                    <xdr:row>4</xdr:row>
                    <xdr:rowOff>180975</xdr:rowOff>
                  </from>
                  <to>
                    <xdr:col>36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1" name="Check Box 192">
              <controlPr defaultSize="0" autoFill="0" autoLine="0" autoPict="0">
                <anchor moveWithCells="1">
                  <from>
                    <xdr:col>36</xdr:col>
                    <xdr:colOff>0</xdr:colOff>
                    <xdr:row>3</xdr:row>
                    <xdr:rowOff>180975</xdr:rowOff>
                  </from>
                  <to>
                    <xdr:col>36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2" name="Check Box 193">
              <controlPr defaultSize="0" autoFill="0" autoLine="0" autoPict="0">
                <anchor moveWithCells="1">
                  <from>
                    <xdr:col>36</xdr:col>
                    <xdr:colOff>0</xdr:colOff>
                    <xdr:row>2</xdr:row>
                    <xdr:rowOff>180975</xdr:rowOff>
                  </from>
                  <to>
                    <xdr:col>36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03" name="Check Box 194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2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04" name="Check Box 195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180975</xdr:rowOff>
                  </from>
                  <to>
                    <xdr:col>2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05" name="Check Box 196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180975</xdr:rowOff>
                  </from>
                  <to>
                    <xdr:col>2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06" name="Check Box 197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2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7" name="Check Box 198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180975</xdr:rowOff>
                  </from>
                  <to>
                    <xdr:col>2</xdr:col>
                    <xdr:colOff>200025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8" name="Check Box 199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180975</xdr:rowOff>
                  </from>
                  <to>
                    <xdr:col>2</xdr:col>
                    <xdr:colOff>200025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9" name="Check Box 200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10" name="Check Box 201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180975</xdr:rowOff>
                  </from>
                  <to>
                    <xdr:col>2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11" name="Check Box 202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180975</xdr:rowOff>
                  </from>
                  <to>
                    <xdr:col>2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12" name="Check Box 203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13" name="Check Box 204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180975</xdr:rowOff>
                  </from>
                  <to>
                    <xdr:col>2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14" name="Check Box 20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180975</xdr:rowOff>
                  </from>
                  <to>
                    <xdr:col>2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15" name="Check Box 206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2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16" name="Check Box 207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180975</xdr:rowOff>
                  </from>
                  <to>
                    <xdr:col>2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7" name="Check Box 208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180975</xdr:rowOff>
                  </from>
                  <to>
                    <xdr:col>2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8" name="Check Box 209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2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9" name="Check Box 210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180975</xdr:rowOff>
                  </from>
                  <to>
                    <xdr:col>2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20" name="Check Box 211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180975</xdr:rowOff>
                  </from>
                  <to>
                    <xdr:col>2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21" name="Check Box 212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2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22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180975</xdr:rowOff>
                  </from>
                  <to>
                    <xdr:col>2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23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180975</xdr:rowOff>
                  </from>
                  <to>
                    <xdr:col>2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24" name="Check Box 21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2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25" name="Check Box 216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180975</xdr:rowOff>
                  </from>
                  <to>
                    <xdr:col>2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26" name="Check Box 217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27" name="Check Box 218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2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8" name="Check Box 219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180975</xdr:rowOff>
                  </from>
                  <to>
                    <xdr:col>2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29" name="Check Box 220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2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30" name="Check Box 221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2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31" name="Check Box 222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32" name="Check Box 223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180975</xdr:rowOff>
                  </from>
                  <to>
                    <xdr:col>2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33" name="Check Box 224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180975</xdr:rowOff>
                  </from>
                  <to>
                    <xdr:col>2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34" name="Check Box 225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35" name="Check Box 226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180975</xdr:rowOff>
                  </from>
                  <to>
                    <xdr:col>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767341F-2E95-487E-B76C-5BE3D7A14200}">
            <xm:f>Окт!$F$42&lt;&gt;0</xm:f>
            <x14:dxf>
              <font>
                <color theme="0"/>
              </font>
            </x14:dxf>
          </x14:cfRule>
          <xm:sqref>F4:F37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данные!$B$3:$B$6</xm:f>
          </x14:formula1>
          <xm:sqref>G4:AG36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theme="7" tint="0.39997558519241921"/>
  </sheetPr>
  <dimension ref="A1:AW45"/>
  <sheetViews>
    <sheetView topLeftCell="B10" zoomScaleNormal="100" workbookViewId="0">
      <selection activeCell="B42" sqref="A42:XFD45"/>
    </sheetView>
  </sheetViews>
  <sheetFormatPr defaultRowHeight="15.75" x14ac:dyDescent="0.25"/>
  <cols>
    <col min="1" max="1" width="12.7109375" style="16" hidden="1" customWidth="1"/>
    <col min="2" max="2" width="2" style="16" customWidth="1"/>
    <col min="3" max="3" width="3.42578125" style="44" customWidth="1"/>
    <col min="4" max="4" width="4.42578125" style="49" customWidth="1"/>
    <col min="5" max="5" width="23.5703125" style="33" customWidth="1"/>
    <col min="6" max="6" width="14.7109375" style="16" customWidth="1"/>
    <col min="7" max="33" width="3.7109375" style="17" customWidth="1"/>
    <col min="34" max="34" width="6.28515625" style="17" hidden="1" customWidth="1"/>
    <col min="35" max="35" width="5.7109375" style="21" hidden="1" customWidth="1"/>
    <col min="36" max="36" width="4.85546875" style="16" hidden="1" customWidth="1"/>
    <col min="37" max="37" width="3.42578125" style="16" customWidth="1"/>
    <col min="38" max="38" width="10" style="16" hidden="1" customWidth="1"/>
    <col min="39" max="39" width="11.42578125" style="55" hidden="1" customWidth="1"/>
    <col min="40" max="40" width="3.85546875" style="16" customWidth="1"/>
    <col min="41" max="41" width="11.140625" style="16" hidden="1" customWidth="1"/>
    <col min="42" max="42" width="11.42578125" style="16" hidden="1" customWidth="1"/>
    <col min="43" max="43" width="3.7109375" style="16" customWidth="1"/>
    <col min="44" max="44" width="9.42578125" style="16" hidden="1" customWidth="1"/>
    <col min="45" max="45" width="12.42578125" style="44" hidden="1" customWidth="1"/>
    <col min="46" max="46" width="1" style="16" customWidth="1"/>
    <col min="47" max="47" width="3.85546875" style="49" customWidth="1"/>
    <col min="48" max="48" width="9.140625" style="16"/>
    <col min="49" max="49" width="12.5703125" style="21" customWidth="1"/>
    <col min="50" max="16384" width="9.140625" style="16"/>
  </cols>
  <sheetData>
    <row r="1" spans="1:49" s="46" customFormat="1" ht="31.5" customHeight="1" x14ac:dyDescent="0.3">
      <c r="C1" s="191" t="s">
        <v>13</v>
      </c>
      <c r="D1" s="49"/>
      <c r="E1" s="118" t="s">
        <v>8</v>
      </c>
      <c r="F1" s="124">
        <f>Сент!F1</f>
        <v>0</v>
      </c>
      <c r="G1" s="193" t="s">
        <v>9</v>
      </c>
      <c r="H1" s="194"/>
      <c r="I1" s="194"/>
      <c r="J1" s="195"/>
      <c r="K1" s="192">
        <f>Сент!K1</f>
        <v>0</v>
      </c>
      <c r="L1" s="192"/>
      <c r="M1" s="19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96"/>
      <c r="AI1" s="196"/>
      <c r="AM1" s="53"/>
      <c r="AS1" s="56"/>
      <c r="AU1" s="197" t="str">
        <f>IF(OR(AND(AL37&gt;0,ISBLANK(AW6)),AND(AO37&gt;0,ISBLANK(AW7)),AND(AR37&gt;0,ISBLANK(AW8))),"Внимание!                     Не забудьте указать стоимость сухпайков!","")</f>
        <v/>
      </c>
      <c r="AV1" s="197"/>
      <c r="AW1" s="197"/>
    </row>
    <row r="2" spans="1:49" ht="15.75" customHeight="1" x14ac:dyDescent="0.25">
      <c r="C2" s="191"/>
      <c r="D2" s="201" t="s">
        <v>0</v>
      </c>
      <c r="E2" s="202" t="s">
        <v>1</v>
      </c>
      <c r="F2" s="203" t="s">
        <v>52</v>
      </c>
      <c r="G2" s="204" t="s">
        <v>5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7" t="s">
        <v>2</v>
      </c>
      <c r="AI2" s="207" t="s">
        <v>3</v>
      </c>
      <c r="AJ2" s="205" t="s">
        <v>4</v>
      </c>
      <c r="AK2" s="200" t="s">
        <v>15</v>
      </c>
      <c r="AL2" s="200"/>
      <c r="AM2" s="200"/>
      <c r="AN2" s="200"/>
      <c r="AO2" s="200"/>
      <c r="AP2" s="200"/>
      <c r="AQ2" s="200"/>
      <c r="AR2" s="51"/>
      <c r="AS2" s="51"/>
      <c r="AU2" s="197"/>
      <c r="AV2" s="197"/>
      <c r="AW2" s="197"/>
    </row>
    <row r="3" spans="1:49" s="17" customFormat="1" x14ac:dyDescent="0.25">
      <c r="C3" s="191"/>
      <c r="D3" s="201"/>
      <c r="E3" s="202"/>
      <c r="F3" s="203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43"/>
      <c r="AE3" s="128"/>
      <c r="AF3" s="128"/>
      <c r="AG3" s="128"/>
      <c r="AH3" s="207"/>
      <c r="AI3" s="207"/>
      <c r="AJ3" s="206"/>
      <c r="AK3" s="126">
        <v>1</v>
      </c>
      <c r="AL3" s="18"/>
      <c r="AM3" s="54"/>
      <c r="AN3" s="126">
        <v>2</v>
      </c>
      <c r="AQ3" s="126">
        <v>3</v>
      </c>
      <c r="AR3" s="18"/>
      <c r="AS3" s="18"/>
      <c r="AU3" s="198"/>
      <c r="AV3" s="198"/>
      <c r="AW3" s="198"/>
    </row>
    <row r="4" spans="1:49" ht="15.75" customHeight="1" x14ac:dyDescent="0.25">
      <c r="A4" s="16" t="b">
        <v>0</v>
      </c>
      <c r="C4" s="15"/>
      <c r="D4" s="93" t="str">
        <f>СПИСОК_КЛАССА!A2</f>
        <v>1.</v>
      </c>
      <c r="E4" s="58" t="str">
        <f>IF(СПИСОК_КЛАССА!B2&lt;&gt;"",СПИСОК_КЛАССА!B2,"")</f>
        <v/>
      </c>
      <c r="F4" s="59" t="str">
        <f>IF(E4&lt;&gt;"",AH4*F$1+AI4*$K$1+AM4+AP4+AS4+Сент!F4,"")</f>
        <v/>
      </c>
      <c r="AH4" s="126">
        <f t="shared" ref="AH4:AH36" si="0">COUNTIF(G4:AG4,"з")+AJ4</f>
        <v>0</v>
      </c>
      <c r="AI4" s="125">
        <f t="shared" ref="AI4:AI36" si="1">COUNTIF(G4:AG4,"о")+AJ4</f>
        <v>0</v>
      </c>
      <c r="AJ4" s="15">
        <f t="shared" ref="AJ4:AJ36" si="2">COUNTIF(G4:AG4,"зо")</f>
        <v>0</v>
      </c>
      <c r="AK4" s="19"/>
      <c r="AL4" s="19" t="b">
        <v>0</v>
      </c>
      <c r="AM4" s="50">
        <f t="shared" ref="AM4:AM36" si="3">IF(AL4=TRUE,$AW$6,)</f>
        <v>0</v>
      </c>
      <c r="AN4" s="19"/>
      <c r="AO4" s="19" t="b">
        <v>0</v>
      </c>
      <c r="AP4" s="50">
        <f t="shared" ref="AP4:AP36" si="4">IF(AO4=TRUE,$AW$7,)</f>
        <v>0</v>
      </c>
      <c r="AQ4" s="19"/>
      <c r="AR4" s="52" t="b">
        <v>0</v>
      </c>
      <c r="AS4" s="57">
        <f t="shared" ref="AS4:AS36" si="5">IF(AR4=TRUE,$AW$8,)</f>
        <v>0</v>
      </c>
      <c r="AT4" s="68"/>
      <c r="AU4" s="188" t="s">
        <v>14</v>
      </c>
      <c r="AV4" s="188"/>
      <c r="AW4" s="189"/>
    </row>
    <row r="5" spans="1:49" ht="15.75" customHeight="1" x14ac:dyDescent="0.25">
      <c r="A5" s="16" t="b">
        <v>0</v>
      </c>
      <c r="C5" s="15"/>
      <c r="D5" s="93" t="str">
        <f>СПИСОК_КЛАССА!A4</f>
        <v>2.</v>
      </c>
      <c r="E5" s="58" t="str">
        <f>IF(СПИСОК_КЛАССА!B4&lt;&gt;"",СПИСОК_КЛАССА!B4,"")</f>
        <v/>
      </c>
      <c r="F5" s="59" t="str">
        <f>IF(E5&lt;&gt;"",AH5*F$1+AI5*$K$1+AM5+AP5+AS5+Сент!F5,"")</f>
        <v/>
      </c>
      <c r="AH5" s="126">
        <f t="shared" si="0"/>
        <v>0</v>
      </c>
      <c r="AI5" s="125">
        <f t="shared" si="1"/>
        <v>0</v>
      </c>
      <c r="AJ5" s="15">
        <f t="shared" si="2"/>
        <v>0</v>
      </c>
      <c r="AK5" s="19"/>
      <c r="AL5" s="19" t="b">
        <v>0</v>
      </c>
      <c r="AM5" s="50">
        <f t="shared" si="3"/>
        <v>0</v>
      </c>
      <c r="AN5" s="19"/>
      <c r="AO5" s="19" t="b">
        <v>0</v>
      </c>
      <c r="AP5" s="50">
        <f t="shared" si="4"/>
        <v>0</v>
      </c>
      <c r="AQ5" s="19"/>
      <c r="AR5" s="52" t="b">
        <v>0</v>
      </c>
      <c r="AS5" s="57">
        <f t="shared" si="5"/>
        <v>0</v>
      </c>
      <c r="AT5" s="69"/>
      <c r="AU5" s="65"/>
      <c r="AV5" s="127" t="s">
        <v>5</v>
      </c>
      <c r="AW5" s="127" t="s">
        <v>16</v>
      </c>
    </row>
    <row r="6" spans="1:49" x14ac:dyDescent="0.25">
      <c r="A6" s="16" t="b">
        <v>0</v>
      </c>
      <c r="C6" s="15"/>
      <c r="D6" s="93" t="str">
        <f>СПИСОК_КЛАССА!A6</f>
        <v>3.</v>
      </c>
      <c r="E6" s="58" t="str">
        <f>IF(СПИСОК_КЛАССА!B6&lt;&gt;"",СПИСОК_КЛАССА!B6,"")</f>
        <v/>
      </c>
      <c r="F6" s="59" t="str">
        <f>IF(E6&lt;&gt;"",AH6*F$1+AI6*$K$1+AM6+AP6+AS6+Сент!F6,"")</f>
        <v/>
      </c>
      <c r="AH6" s="126">
        <f t="shared" si="0"/>
        <v>0</v>
      </c>
      <c r="AI6" s="125">
        <f t="shared" si="1"/>
        <v>0</v>
      </c>
      <c r="AJ6" s="15">
        <f t="shared" si="2"/>
        <v>0</v>
      </c>
      <c r="AK6" s="19"/>
      <c r="AL6" s="19" t="b">
        <v>0</v>
      </c>
      <c r="AM6" s="50">
        <f t="shared" si="3"/>
        <v>0</v>
      </c>
      <c r="AN6" s="19"/>
      <c r="AO6" s="19" t="b">
        <v>0</v>
      </c>
      <c r="AP6" s="50">
        <f t="shared" si="4"/>
        <v>0</v>
      </c>
      <c r="AQ6" s="19"/>
      <c r="AR6" s="52" t="b">
        <v>0</v>
      </c>
      <c r="AS6" s="57">
        <f t="shared" si="5"/>
        <v>0</v>
      </c>
      <c r="AT6" s="69"/>
      <c r="AU6" s="123" t="s">
        <v>17</v>
      </c>
      <c r="AV6" s="66"/>
      <c r="AW6" s="70"/>
    </row>
    <row r="7" spans="1:49" x14ac:dyDescent="0.25">
      <c r="A7" s="16" t="b">
        <v>0</v>
      </c>
      <c r="C7" s="15"/>
      <c r="D7" s="93" t="str">
        <f>СПИСОК_КЛАССА!A8</f>
        <v>4.</v>
      </c>
      <c r="E7" s="58" t="str">
        <f>IF(СПИСОК_КЛАССА!B8&lt;&gt;"",СПИСОК_КЛАССА!B8,"")</f>
        <v/>
      </c>
      <c r="F7" s="59" t="str">
        <f>IF(E7&lt;&gt;"",AH7*F$1+AI7*$K$1+AM7+AP7+AS7+Сент!F7,"")</f>
        <v/>
      </c>
      <c r="AH7" s="126">
        <f t="shared" si="0"/>
        <v>0</v>
      </c>
      <c r="AI7" s="125">
        <f t="shared" si="1"/>
        <v>0</v>
      </c>
      <c r="AJ7" s="15">
        <f t="shared" si="2"/>
        <v>0</v>
      </c>
      <c r="AK7" s="19"/>
      <c r="AL7" s="19" t="b">
        <v>0</v>
      </c>
      <c r="AM7" s="50">
        <f t="shared" si="3"/>
        <v>0</v>
      </c>
      <c r="AN7" s="19"/>
      <c r="AO7" s="19" t="b">
        <v>0</v>
      </c>
      <c r="AP7" s="50">
        <f t="shared" si="4"/>
        <v>0</v>
      </c>
      <c r="AQ7" s="19"/>
      <c r="AR7" s="52" t="b">
        <v>0</v>
      </c>
      <c r="AS7" s="57">
        <f t="shared" si="5"/>
        <v>0</v>
      </c>
      <c r="AT7" s="69"/>
      <c r="AU7" s="123" t="s">
        <v>18</v>
      </c>
      <c r="AV7" s="67"/>
      <c r="AW7" s="71"/>
    </row>
    <row r="8" spans="1:49" x14ac:dyDescent="0.25">
      <c r="A8" s="16" t="b">
        <v>0</v>
      </c>
      <c r="C8" s="15"/>
      <c r="D8" s="93" t="str">
        <f>СПИСОК_КЛАССА!A10</f>
        <v>5.</v>
      </c>
      <c r="E8" s="58" t="str">
        <f>IF(СПИСОК_КЛАССА!B10&lt;&gt;"",СПИСОК_КЛАССА!B10,"")</f>
        <v/>
      </c>
      <c r="F8" s="59" t="str">
        <f>IF(E8&lt;&gt;"",AH8*F$1+AI8*$K$1+AM8+AP8+AS8+Сент!F8,"")</f>
        <v/>
      </c>
      <c r="AH8" s="126">
        <f t="shared" si="0"/>
        <v>0</v>
      </c>
      <c r="AI8" s="125">
        <f t="shared" si="1"/>
        <v>0</v>
      </c>
      <c r="AJ8" s="15">
        <f t="shared" si="2"/>
        <v>0</v>
      </c>
      <c r="AK8" s="19"/>
      <c r="AL8" s="19" t="b">
        <v>0</v>
      </c>
      <c r="AM8" s="50">
        <f t="shared" si="3"/>
        <v>0</v>
      </c>
      <c r="AN8" s="19"/>
      <c r="AO8" s="19" t="b">
        <v>0</v>
      </c>
      <c r="AP8" s="50">
        <f t="shared" si="4"/>
        <v>0</v>
      </c>
      <c r="AQ8" s="19"/>
      <c r="AR8" s="52" t="b">
        <v>0</v>
      </c>
      <c r="AS8" s="57">
        <f t="shared" si="5"/>
        <v>0</v>
      </c>
      <c r="AT8" s="69"/>
      <c r="AU8" s="127" t="s">
        <v>19</v>
      </c>
      <c r="AV8" s="67"/>
      <c r="AW8" s="71"/>
    </row>
    <row r="9" spans="1:49" x14ac:dyDescent="0.25">
      <c r="A9" s="16" t="b">
        <v>0</v>
      </c>
      <c r="C9" s="15"/>
      <c r="D9" s="93" t="str">
        <f>СПИСОК_КЛАССА!A12</f>
        <v>6.</v>
      </c>
      <c r="E9" s="58" t="str">
        <f>IF(СПИСОК_КЛАССА!B12&lt;&gt;"",СПИСОК_КЛАССА!B12,"")</f>
        <v/>
      </c>
      <c r="F9" s="59" t="str">
        <f>IF(E9&lt;&gt;"",AH9*F$1+AI9*$K$1+AM9+AP9+AS9+Сент!F9,"")</f>
        <v/>
      </c>
      <c r="AH9" s="126">
        <f t="shared" si="0"/>
        <v>0</v>
      </c>
      <c r="AI9" s="125">
        <f t="shared" si="1"/>
        <v>0</v>
      </c>
      <c r="AJ9" s="15">
        <f t="shared" si="2"/>
        <v>0</v>
      </c>
      <c r="AK9" s="19"/>
      <c r="AL9" s="19" t="b">
        <v>0</v>
      </c>
      <c r="AM9" s="50">
        <f t="shared" si="3"/>
        <v>0</v>
      </c>
      <c r="AN9" s="19"/>
      <c r="AO9" s="19" t="b">
        <v>0</v>
      </c>
      <c r="AP9" s="50">
        <f t="shared" si="4"/>
        <v>0</v>
      </c>
      <c r="AQ9" s="19"/>
      <c r="AR9" s="52" t="b">
        <v>0</v>
      </c>
      <c r="AS9" s="57">
        <f t="shared" si="5"/>
        <v>0</v>
      </c>
      <c r="AT9" s="115"/>
      <c r="AU9" s="92"/>
    </row>
    <row r="10" spans="1:49" ht="15.75" customHeight="1" x14ac:dyDescent="0.4">
      <c r="A10" s="16" t="b">
        <v>0</v>
      </c>
      <c r="C10" s="15"/>
      <c r="D10" s="93" t="str">
        <f>СПИСОК_КЛАССА!A14</f>
        <v>7.</v>
      </c>
      <c r="E10" s="58" t="str">
        <f>IF(СПИСОК_КЛАССА!B14&lt;&gt;"",СПИСОК_КЛАССА!B14,"")</f>
        <v/>
      </c>
      <c r="F10" s="59" t="str">
        <f>IF(E10&lt;&gt;"",AH10*F$1+AI10*$K$1+AM10+AP10+AS10+Сент!F10,"")</f>
        <v/>
      </c>
      <c r="AH10" s="126">
        <f t="shared" si="0"/>
        <v>0</v>
      </c>
      <c r="AI10" s="125">
        <f t="shared" si="1"/>
        <v>0</v>
      </c>
      <c r="AJ10" s="15">
        <f t="shared" si="2"/>
        <v>0</v>
      </c>
      <c r="AK10" s="19"/>
      <c r="AL10" s="19" t="b">
        <v>0</v>
      </c>
      <c r="AM10" s="50">
        <f t="shared" si="3"/>
        <v>0</v>
      </c>
      <c r="AN10" s="19"/>
      <c r="AO10" s="19" t="b">
        <v>0</v>
      </c>
      <c r="AP10" s="50">
        <f t="shared" si="4"/>
        <v>0</v>
      </c>
      <c r="AQ10" s="19"/>
      <c r="AR10" s="52" t="b">
        <v>0</v>
      </c>
      <c r="AS10" s="57">
        <f t="shared" si="5"/>
        <v>0</v>
      </c>
      <c r="AT10" s="115"/>
      <c r="AU10" s="92"/>
      <c r="AV10" s="130"/>
    </row>
    <row r="11" spans="1:49" ht="15.75" customHeight="1" x14ac:dyDescent="0.4">
      <c r="A11" s="16" t="b">
        <v>0</v>
      </c>
      <c r="C11" s="15"/>
      <c r="D11" s="93" t="str">
        <f>СПИСОК_КЛАССА!A16</f>
        <v>8.</v>
      </c>
      <c r="E11" s="58" t="str">
        <f>IF(СПИСОК_КЛАССА!B16&lt;&gt;"",СПИСОК_КЛАССА!B16,"")</f>
        <v/>
      </c>
      <c r="F11" s="59" t="str">
        <f>IF(E11&lt;&gt;"",AH11*F$1+AI11*$K$1+AM11+AP11+AS11+Сент!F11,"")</f>
        <v/>
      </c>
      <c r="AH11" s="126">
        <f t="shared" si="0"/>
        <v>0</v>
      </c>
      <c r="AI11" s="125">
        <f t="shared" si="1"/>
        <v>0</v>
      </c>
      <c r="AJ11" s="15">
        <f t="shared" si="2"/>
        <v>0</v>
      </c>
      <c r="AK11" s="19"/>
      <c r="AL11" s="19" t="b">
        <v>0</v>
      </c>
      <c r="AM11" s="50">
        <f t="shared" si="3"/>
        <v>0</v>
      </c>
      <c r="AN11" s="19"/>
      <c r="AO11" s="19" t="b">
        <v>0</v>
      </c>
      <c r="AP11" s="50">
        <f t="shared" si="4"/>
        <v>0</v>
      </c>
      <c r="AQ11" s="19"/>
      <c r="AR11" s="52" t="b">
        <v>0</v>
      </c>
      <c r="AS11" s="57">
        <f t="shared" si="5"/>
        <v>0</v>
      </c>
      <c r="AT11" s="115"/>
      <c r="AU11" s="92"/>
      <c r="AV11" s="130"/>
    </row>
    <row r="12" spans="1:49" ht="15.75" customHeight="1" x14ac:dyDescent="0.4">
      <c r="A12" s="16" t="b">
        <v>0</v>
      </c>
      <c r="C12" s="15"/>
      <c r="D12" s="93" t="str">
        <f>СПИСОК_КЛАССА!A18</f>
        <v>9.</v>
      </c>
      <c r="E12" s="58" t="str">
        <f>IF(СПИСОК_КЛАССА!B18&lt;&gt;"",СПИСОК_КЛАССА!B18,"")</f>
        <v/>
      </c>
      <c r="F12" s="59" t="str">
        <f>IF(E12&lt;&gt;"",AH12*F$1+AI12*$K$1+AM12+AP12+AS12+Сент!F12,"")</f>
        <v/>
      </c>
      <c r="AH12" s="126">
        <f t="shared" si="0"/>
        <v>0</v>
      </c>
      <c r="AI12" s="125">
        <f t="shared" si="1"/>
        <v>0</v>
      </c>
      <c r="AJ12" s="15">
        <f t="shared" si="2"/>
        <v>0</v>
      </c>
      <c r="AK12" s="19"/>
      <c r="AL12" s="19" t="b">
        <v>0</v>
      </c>
      <c r="AM12" s="50">
        <f t="shared" si="3"/>
        <v>0</v>
      </c>
      <c r="AN12" s="19"/>
      <c r="AO12" s="19" t="b">
        <v>0</v>
      </c>
      <c r="AP12" s="50">
        <f t="shared" si="4"/>
        <v>0</v>
      </c>
      <c r="AQ12" s="19"/>
      <c r="AR12" s="52" t="b">
        <v>0</v>
      </c>
      <c r="AS12" s="57">
        <f t="shared" si="5"/>
        <v>0</v>
      </c>
      <c r="AT12" s="115"/>
      <c r="AU12" s="117"/>
      <c r="AV12" s="130"/>
    </row>
    <row r="13" spans="1:49" x14ac:dyDescent="0.25">
      <c r="A13" s="16" t="b">
        <v>0</v>
      </c>
      <c r="C13" s="15"/>
      <c r="D13" s="93" t="str">
        <f>СПИСОК_КЛАССА!A20</f>
        <v>10.</v>
      </c>
      <c r="E13" s="58" t="str">
        <f>IF(СПИСОК_КЛАССА!B20&lt;&gt;"",СПИСОК_КЛАССА!B20,"")</f>
        <v/>
      </c>
      <c r="F13" s="59" t="str">
        <f>IF(E13&lt;&gt;"",AH13*F$1+AI13*$K$1+AM13+AP13+AS13+Сент!F13,"")</f>
        <v/>
      </c>
      <c r="AH13" s="126">
        <f t="shared" si="0"/>
        <v>0</v>
      </c>
      <c r="AI13" s="125">
        <f t="shared" si="1"/>
        <v>0</v>
      </c>
      <c r="AJ13" s="15">
        <f t="shared" si="2"/>
        <v>0</v>
      </c>
      <c r="AK13" s="19"/>
      <c r="AL13" s="19" t="b">
        <v>0</v>
      </c>
      <c r="AM13" s="50">
        <f t="shared" si="3"/>
        <v>0</v>
      </c>
      <c r="AN13" s="19"/>
      <c r="AO13" s="19" t="b">
        <v>0</v>
      </c>
      <c r="AP13" s="50">
        <f t="shared" si="4"/>
        <v>0</v>
      </c>
      <c r="AQ13" s="19"/>
      <c r="AR13" s="52" t="b">
        <v>0</v>
      </c>
      <c r="AS13" s="57">
        <f t="shared" si="5"/>
        <v>0</v>
      </c>
      <c r="AT13" s="115"/>
      <c r="AU13" s="92"/>
    </row>
    <row r="14" spans="1:49" x14ac:dyDescent="0.25">
      <c r="A14" s="16" t="b">
        <v>0</v>
      </c>
      <c r="C14" s="15"/>
      <c r="D14" s="93" t="str">
        <f>СПИСОК_КЛАССА!A22</f>
        <v>11.</v>
      </c>
      <c r="E14" s="58" t="str">
        <f>IF(СПИСОК_КЛАССА!B22&lt;&gt;"",СПИСОК_КЛАССА!B22,"")</f>
        <v/>
      </c>
      <c r="F14" s="59" t="str">
        <f>IF(E14&lt;&gt;"",AH14*F$1+AI14*$K$1+AM14+AP14+AS14+Сент!F14,"")</f>
        <v/>
      </c>
      <c r="AH14" s="126">
        <f t="shared" si="0"/>
        <v>0</v>
      </c>
      <c r="AI14" s="125">
        <f t="shared" si="1"/>
        <v>0</v>
      </c>
      <c r="AJ14" s="15">
        <f t="shared" si="2"/>
        <v>0</v>
      </c>
      <c r="AK14" s="19"/>
      <c r="AL14" s="19" t="b">
        <v>0</v>
      </c>
      <c r="AM14" s="50">
        <f t="shared" si="3"/>
        <v>0</v>
      </c>
      <c r="AN14" s="19"/>
      <c r="AO14" s="19" t="b">
        <v>0</v>
      </c>
      <c r="AP14" s="50">
        <f t="shared" si="4"/>
        <v>0</v>
      </c>
      <c r="AQ14" s="19"/>
      <c r="AR14" s="52" t="b">
        <v>0</v>
      </c>
      <c r="AS14" s="57">
        <f t="shared" si="5"/>
        <v>0</v>
      </c>
      <c r="AT14" s="115"/>
      <c r="AU14" s="92"/>
    </row>
    <row r="15" spans="1:49" x14ac:dyDescent="0.25">
      <c r="A15" s="16" t="b">
        <v>0</v>
      </c>
      <c r="C15" s="15"/>
      <c r="D15" s="93" t="str">
        <f>СПИСОК_КЛАССА!A24</f>
        <v>12.</v>
      </c>
      <c r="E15" s="58" t="str">
        <f>IF(СПИСОК_КЛАССА!B24&lt;&gt;"",СПИСОК_КЛАССА!B24,"")</f>
        <v/>
      </c>
      <c r="F15" s="59" t="str">
        <f>IF(E15&lt;&gt;"",AH15*F$1+AI15*$K$1+AM15+AP15+AS15+Сент!F15,"")</f>
        <v/>
      </c>
      <c r="AH15" s="126">
        <f t="shared" si="0"/>
        <v>0</v>
      </c>
      <c r="AI15" s="125">
        <f t="shared" si="1"/>
        <v>0</v>
      </c>
      <c r="AJ15" s="15">
        <f t="shared" si="2"/>
        <v>0</v>
      </c>
      <c r="AK15" s="19"/>
      <c r="AL15" s="19" t="b">
        <v>0</v>
      </c>
      <c r="AM15" s="50">
        <f t="shared" si="3"/>
        <v>0</v>
      </c>
      <c r="AN15" s="19"/>
      <c r="AO15" s="19" t="b">
        <v>0</v>
      </c>
      <c r="AP15" s="50">
        <f t="shared" si="4"/>
        <v>0</v>
      </c>
      <c r="AQ15" s="19"/>
      <c r="AR15" s="52" t="b">
        <v>0</v>
      </c>
      <c r="AS15" s="57">
        <f t="shared" si="5"/>
        <v>0</v>
      </c>
      <c r="AT15" s="115"/>
      <c r="AU15" s="92"/>
    </row>
    <row r="16" spans="1:49" x14ac:dyDescent="0.25">
      <c r="A16" s="16" t="b">
        <v>0</v>
      </c>
      <c r="C16" s="15"/>
      <c r="D16" s="93" t="str">
        <f>СПИСОК_КЛАССА!A26</f>
        <v>13.</v>
      </c>
      <c r="E16" s="58" t="str">
        <f>IF(СПИСОК_КЛАССА!B26&lt;&gt;"",СПИСОК_КЛАССА!B26,"")</f>
        <v/>
      </c>
      <c r="F16" s="59" t="str">
        <f>IF(E16&lt;&gt;"",AH16*F$1+AI16*$K$1+AM16+AP16+AS16+Сент!F16,"")</f>
        <v/>
      </c>
      <c r="AH16" s="126">
        <f>COUNTIF(G16:AG16,"з")+AJ16</f>
        <v>0</v>
      </c>
      <c r="AI16" s="125">
        <f>COUNTIF(G16:AG16,"о")+AJ16</f>
        <v>0</v>
      </c>
      <c r="AJ16" s="15">
        <f>COUNTIF(G16:AG16,"зо")</f>
        <v>0</v>
      </c>
      <c r="AK16" s="19"/>
      <c r="AL16" s="19" t="b">
        <v>0</v>
      </c>
      <c r="AM16" s="50">
        <f t="shared" si="3"/>
        <v>0</v>
      </c>
      <c r="AN16" s="19"/>
      <c r="AO16" s="19" t="b">
        <v>0</v>
      </c>
      <c r="AP16" s="50">
        <f t="shared" si="4"/>
        <v>0</v>
      </c>
      <c r="AQ16" s="19"/>
      <c r="AR16" s="52" t="b">
        <v>0</v>
      </c>
      <c r="AS16" s="57">
        <f t="shared" si="5"/>
        <v>0</v>
      </c>
      <c r="AT16" s="115"/>
      <c r="AU16" s="92"/>
    </row>
    <row r="17" spans="1:47" x14ac:dyDescent="0.25">
      <c r="A17" s="16" t="b">
        <v>0</v>
      </c>
      <c r="C17" s="15"/>
      <c r="D17" s="93" t="str">
        <f>СПИСОК_КЛАССА!A28</f>
        <v>14.</v>
      </c>
      <c r="E17" s="58" t="str">
        <f>IF(СПИСОК_КЛАССА!B28&lt;&gt;"",СПИСОК_КЛАССА!B28,"")</f>
        <v/>
      </c>
      <c r="F17" s="59" t="str">
        <f>IF(E17&lt;&gt;"",AH17*F$1+AI17*$K$1+AM17+AP17+AS17+Сент!F17,"")</f>
        <v/>
      </c>
      <c r="AH17" s="126">
        <f t="shared" si="0"/>
        <v>0</v>
      </c>
      <c r="AI17" s="125">
        <f t="shared" si="1"/>
        <v>0</v>
      </c>
      <c r="AJ17" s="15">
        <f t="shared" si="2"/>
        <v>0</v>
      </c>
      <c r="AK17" s="19"/>
      <c r="AL17" s="19" t="b">
        <v>0</v>
      </c>
      <c r="AM17" s="50">
        <f t="shared" si="3"/>
        <v>0</v>
      </c>
      <c r="AN17" s="19"/>
      <c r="AO17" s="19" t="b">
        <v>0</v>
      </c>
      <c r="AP17" s="50">
        <f t="shared" si="4"/>
        <v>0</v>
      </c>
      <c r="AQ17" s="19"/>
      <c r="AR17" s="52" t="b">
        <v>0</v>
      </c>
      <c r="AS17" s="57">
        <f t="shared" si="5"/>
        <v>0</v>
      </c>
      <c r="AT17" s="115"/>
      <c r="AU17" s="92"/>
    </row>
    <row r="18" spans="1:47" x14ac:dyDescent="0.25">
      <c r="A18" s="16" t="b">
        <v>0</v>
      </c>
      <c r="C18" s="15"/>
      <c r="D18" s="93" t="str">
        <f>СПИСОК_КЛАССА!A30</f>
        <v>15.</v>
      </c>
      <c r="E18" s="58" t="str">
        <f>IF(СПИСОК_КЛАССА!B30&lt;&gt;"",СПИСОК_КЛАССА!B30,"")</f>
        <v/>
      </c>
      <c r="F18" s="59" t="str">
        <f>IF(E18&lt;&gt;"",AH18*F$1+AI18*$K$1+AM18+AP18+AS18+Сент!F18,"")</f>
        <v/>
      </c>
      <c r="AH18" s="126">
        <f t="shared" si="0"/>
        <v>0</v>
      </c>
      <c r="AI18" s="125">
        <f t="shared" si="1"/>
        <v>0</v>
      </c>
      <c r="AJ18" s="15">
        <f t="shared" si="2"/>
        <v>0</v>
      </c>
      <c r="AK18" s="19"/>
      <c r="AL18" s="19" t="b">
        <v>0</v>
      </c>
      <c r="AM18" s="50">
        <f t="shared" si="3"/>
        <v>0</v>
      </c>
      <c r="AN18" s="19"/>
      <c r="AO18" s="19" t="b">
        <v>0</v>
      </c>
      <c r="AP18" s="50">
        <f t="shared" si="4"/>
        <v>0</v>
      </c>
      <c r="AQ18" s="19"/>
      <c r="AR18" s="52" t="b">
        <v>0</v>
      </c>
      <c r="AS18" s="57">
        <f t="shared" si="5"/>
        <v>0</v>
      </c>
      <c r="AT18" s="115"/>
      <c r="AU18" s="92"/>
    </row>
    <row r="19" spans="1:47" x14ac:dyDescent="0.25">
      <c r="A19" s="16" t="b">
        <v>0</v>
      </c>
      <c r="C19" s="15"/>
      <c r="D19" s="93" t="str">
        <f>СПИСОК_КЛАССА!A32</f>
        <v>16.</v>
      </c>
      <c r="E19" s="58" t="str">
        <f>IF(СПИСОК_КЛАССА!B32&lt;&gt;"",СПИСОК_КЛАССА!B32,"")</f>
        <v/>
      </c>
      <c r="F19" s="59" t="str">
        <f>IF(E19&lt;&gt;"",AH19*F$1+AI19*$K$1+AM19+AP19+AS19+Сент!F19,"")</f>
        <v/>
      </c>
      <c r="AH19" s="126">
        <f t="shared" si="0"/>
        <v>0</v>
      </c>
      <c r="AI19" s="125">
        <f t="shared" si="1"/>
        <v>0</v>
      </c>
      <c r="AJ19" s="15">
        <f t="shared" si="2"/>
        <v>0</v>
      </c>
      <c r="AK19" s="19"/>
      <c r="AL19" s="19" t="b">
        <v>0</v>
      </c>
      <c r="AM19" s="50">
        <f t="shared" si="3"/>
        <v>0</v>
      </c>
      <c r="AN19" s="19"/>
      <c r="AO19" s="19" t="b">
        <v>0</v>
      </c>
      <c r="AP19" s="50">
        <f t="shared" si="4"/>
        <v>0</v>
      </c>
      <c r="AQ19" s="19"/>
      <c r="AR19" s="52" t="b">
        <v>0</v>
      </c>
      <c r="AS19" s="57">
        <f t="shared" si="5"/>
        <v>0</v>
      </c>
      <c r="AT19" s="115"/>
      <c r="AU19" s="92"/>
    </row>
    <row r="20" spans="1:47" x14ac:dyDescent="0.25">
      <c r="A20" s="16" t="b">
        <v>0</v>
      </c>
      <c r="C20" s="15"/>
      <c r="D20" s="93" t="str">
        <f>СПИСОК_КЛАССА!A34</f>
        <v>17.</v>
      </c>
      <c r="E20" s="58" t="str">
        <f>IF(СПИСОК_КЛАССА!B34&lt;&gt;"",СПИСОК_КЛАССА!B34,"")</f>
        <v/>
      </c>
      <c r="F20" s="59" t="str">
        <f>IF(E20&lt;&gt;"",AH20*F$1+AI20*$K$1+AM20+AP20+AS20+Сент!F20,"")</f>
        <v/>
      </c>
      <c r="AH20" s="126">
        <f t="shared" si="0"/>
        <v>0</v>
      </c>
      <c r="AI20" s="125">
        <f t="shared" si="1"/>
        <v>0</v>
      </c>
      <c r="AJ20" s="15">
        <f t="shared" si="2"/>
        <v>0</v>
      </c>
      <c r="AK20" s="19"/>
      <c r="AL20" s="19" t="b">
        <v>0</v>
      </c>
      <c r="AM20" s="50">
        <f t="shared" si="3"/>
        <v>0</v>
      </c>
      <c r="AN20" s="19"/>
      <c r="AO20" s="19" t="b">
        <v>0</v>
      </c>
      <c r="AP20" s="50">
        <f t="shared" si="4"/>
        <v>0</v>
      </c>
      <c r="AQ20" s="19"/>
      <c r="AR20" s="52" t="b">
        <v>0</v>
      </c>
      <c r="AS20" s="57">
        <f t="shared" si="5"/>
        <v>0</v>
      </c>
      <c r="AT20" s="115"/>
      <c r="AU20" s="92"/>
    </row>
    <row r="21" spans="1:47" x14ac:dyDescent="0.25">
      <c r="A21" s="16" t="b">
        <v>0</v>
      </c>
      <c r="C21" s="15"/>
      <c r="D21" s="93" t="str">
        <f>СПИСОК_КЛАССА!A36</f>
        <v>18.</v>
      </c>
      <c r="E21" s="58" t="str">
        <f>IF(СПИСОК_КЛАССА!B36&lt;&gt;"",СПИСОК_КЛАССА!B36,"")</f>
        <v/>
      </c>
      <c r="F21" s="59" t="str">
        <f>IF(E21&lt;&gt;"",AH21*F$1+AI21*$K$1+AM21+AP21+AS21+Сент!F21,"")</f>
        <v/>
      </c>
      <c r="AH21" s="126">
        <f t="shared" si="0"/>
        <v>0</v>
      </c>
      <c r="AI21" s="125">
        <f t="shared" si="1"/>
        <v>0</v>
      </c>
      <c r="AJ21" s="15">
        <f t="shared" si="2"/>
        <v>0</v>
      </c>
      <c r="AK21" s="19"/>
      <c r="AL21" s="19" t="b">
        <v>0</v>
      </c>
      <c r="AM21" s="50">
        <f t="shared" si="3"/>
        <v>0</v>
      </c>
      <c r="AN21" s="19"/>
      <c r="AO21" s="19" t="b">
        <v>0</v>
      </c>
      <c r="AP21" s="50">
        <f t="shared" si="4"/>
        <v>0</v>
      </c>
      <c r="AQ21" s="19"/>
      <c r="AR21" s="52" t="b">
        <v>0</v>
      </c>
      <c r="AS21" s="57">
        <f t="shared" si="5"/>
        <v>0</v>
      </c>
      <c r="AT21" s="115"/>
      <c r="AU21" s="92"/>
    </row>
    <row r="22" spans="1:47" x14ac:dyDescent="0.25">
      <c r="A22" s="16" t="b">
        <v>0</v>
      </c>
      <c r="C22" s="15"/>
      <c r="D22" s="93" t="str">
        <f>СПИСОК_КЛАССА!A38</f>
        <v>19.</v>
      </c>
      <c r="E22" s="58" t="str">
        <f>IF(СПИСОК_КЛАССА!B38&lt;&gt;"",СПИСОК_КЛАССА!B38,"")</f>
        <v/>
      </c>
      <c r="F22" s="59" t="str">
        <f>IF(E22&lt;&gt;"",AH22*F$1+AI22*$K$1+AM22+AP22+AS22+Сент!F22,"")</f>
        <v/>
      </c>
      <c r="AH22" s="126">
        <f t="shared" si="0"/>
        <v>0</v>
      </c>
      <c r="AI22" s="125">
        <f t="shared" si="1"/>
        <v>0</v>
      </c>
      <c r="AJ22" s="15">
        <f t="shared" si="2"/>
        <v>0</v>
      </c>
      <c r="AK22" s="19"/>
      <c r="AL22" s="19" t="b">
        <v>0</v>
      </c>
      <c r="AM22" s="50">
        <f t="shared" si="3"/>
        <v>0</v>
      </c>
      <c r="AN22" s="19"/>
      <c r="AO22" s="19" t="b">
        <v>0</v>
      </c>
      <c r="AP22" s="50">
        <f t="shared" si="4"/>
        <v>0</v>
      </c>
      <c r="AQ22" s="19"/>
      <c r="AR22" s="52" t="b">
        <v>0</v>
      </c>
      <c r="AS22" s="57">
        <f t="shared" si="5"/>
        <v>0</v>
      </c>
      <c r="AT22" s="115"/>
      <c r="AU22" s="92"/>
    </row>
    <row r="23" spans="1:47" x14ac:dyDescent="0.25">
      <c r="A23" s="16" t="b">
        <v>0</v>
      </c>
      <c r="C23" s="15"/>
      <c r="D23" s="93" t="str">
        <f>СПИСОК_КЛАССА!A40</f>
        <v>20.</v>
      </c>
      <c r="E23" s="58" t="str">
        <f>IF(СПИСОК_КЛАССА!B40&lt;&gt;"",СПИСОК_КЛАССА!B40,"")</f>
        <v/>
      </c>
      <c r="F23" s="59" t="str">
        <f>IF(E23&lt;&gt;"",AH23*F$1+AI23*$K$1+AM23+AP23+AS23+Сент!F23,"")</f>
        <v/>
      </c>
      <c r="AH23" s="126">
        <f t="shared" si="0"/>
        <v>0</v>
      </c>
      <c r="AI23" s="125">
        <f t="shared" si="1"/>
        <v>0</v>
      </c>
      <c r="AJ23" s="15">
        <f t="shared" si="2"/>
        <v>0</v>
      </c>
      <c r="AK23" s="19"/>
      <c r="AL23" s="19" t="b">
        <v>0</v>
      </c>
      <c r="AM23" s="50">
        <f t="shared" si="3"/>
        <v>0</v>
      </c>
      <c r="AN23" s="19"/>
      <c r="AO23" s="19" t="b">
        <v>0</v>
      </c>
      <c r="AP23" s="50">
        <f t="shared" si="4"/>
        <v>0</v>
      </c>
      <c r="AQ23" s="19"/>
      <c r="AR23" s="52" t="b">
        <v>0</v>
      </c>
      <c r="AS23" s="57">
        <f t="shared" si="5"/>
        <v>0</v>
      </c>
      <c r="AT23" s="116"/>
      <c r="AU23" s="92"/>
    </row>
    <row r="24" spans="1:47" x14ac:dyDescent="0.25">
      <c r="A24" s="16" t="b">
        <v>0</v>
      </c>
      <c r="C24" s="15"/>
      <c r="D24" s="93" t="str">
        <f>СПИСОК_КЛАССА!A42</f>
        <v>21.</v>
      </c>
      <c r="E24" s="58" t="str">
        <f>IF(СПИСОК_КЛАССА!B42&lt;&gt;"",СПИСОК_КЛАССА!B42,"")</f>
        <v/>
      </c>
      <c r="F24" s="59" t="str">
        <f>IF(E24&lt;&gt;"",AH24*F$1+AI24*$K$1+AM24+AP24+AS24+Сент!F24,"")</f>
        <v/>
      </c>
      <c r="AH24" s="126">
        <f t="shared" si="0"/>
        <v>0</v>
      </c>
      <c r="AI24" s="125">
        <f t="shared" si="1"/>
        <v>0</v>
      </c>
      <c r="AJ24" s="15">
        <f t="shared" si="2"/>
        <v>0</v>
      </c>
      <c r="AK24" s="19"/>
      <c r="AL24" s="19" t="b">
        <v>0</v>
      </c>
      <c r="AM24" s="50">
        <f t="shared" si="3"/>
        <v>0</v>
      </c>
      <c r="AN24" s="19"/>
      <c r="AO24" s="19" t="b">
        <v>0</v>
      </c>
      <c r="AP24" s="50">
        <f t="shared" si="4"/>
        <v>0</v>
      </c>
      <c r="AQ24" s="19"/>
      <c r="AR24" s="52" t="b">
        <v>0</v>
      </c>
      <c r="AS24" s="57">
        <f t="shared" si="5"/>
        <v>0</v>
      </c>
      <c r="AT24" s="64"/>
    </row>
    <row r="25" spans="1:47" x14ac:dyDescent="0.25">
      <c r="A25" s="16" t="b">
        <v>0</v>
      </c>
      <c r="C25" s="15"/>
      <c r="D25" s="93" t="str">
        <f>СПИСОК_КЛАССА!A44</f>
        <v>22.</v>
      </c>
      <c r="E25" s="58" t="str">
        <f>IF(СПИСОК_КЛАССА!B44&lt;&gt;"",СПИСОК_КЛАССА!B44,"")</f>
        <v/>
      </c>
      <c r="F25" s="59" t="str">
        <f>IF(E25&lt;&gt;"",AH25*F$1+AI25*$K$1+AM25+AP25+AS25+Сент!F25,"")</f>
        <v/>
      </c>
      <c r="AH25" s="126">
        <f t="shared" si="0"/>
        <v>0</v>
      </c>
      <c r="AI25" s="125">
        <f t="shared" si="1"/>
        <v>0</v>
      </c>
      <c r="AJ25" s="15">
        <f t="shared" si="2"/>
        <v>0</v>
      </c>
      <c r="AK25" s="19"/>
      <c r="AL25" s="19" t="b">
        <v>0</v>
      </c>
      <c r="AM25" s="50">
        <f t="shared" si="3"/>
        <v>0</v>
      </c>
      <c r="AN25" s="19"/>
      <c r="AO25" s="19" t="b">
        <v>0</v>
      </c>
      <c r="AP25" s="50">
        <f t="shared" si="4"/>
        <v>0</v>
      </c>
      <c r="AQ25" s="19"/>
      <c r="AR25" s="52" t="b">
        <v>0</v>
      </c>
      <c r="AS25" s="57">
        <f t="shared" si="5"/>
        <v>0</v>
      </c>
      <c r="AT25" s="64"/>
    </row>
    <row r="26" spans="1:47" x14ac:dyDescent="0.25">
      <c r="A26" s="16" t="b">
        <v>0</v>
      </c>
      <c r="C26" s="15"/>
      <c r="D26" s="93" t="str">
        <f>СПИСОК_КЛАССА!A46</f>
        <v>23.</v>
      </c>
      <c r="E26" s="58" t="str">
        <f>IF(СПИСОК_КЛАССА!B46&lt;&gt;"",СПИСОК_КЛАССА!B46,"")</f>
        <v/>
      </c>
      <c r="F26" s="59" t="str">
        <f>IF(E26&lt;&gt;"",AH26*F$1+AI26*$K$1+AM26+AP26+AS26+Сент!F26,"")</f>
        <v/>
      </c>
      <c r="AH26" s="126">
        <f t="shared" si="0"/>
        <v>0</v>
      </c>
      <c r="AI26" s="125">
        <f t="shared" si="1"/>
        <v>0</v>
      </c>
      <c r="AJ26" s="15">
        <f t="shared" si="2"/>
        <v>0</v>
      </c>
      <c r="AK26" s="19"/>
      <c r="AL26" s="19" t="b">
        <v>0</v>
      </c>
      <c r="AM26" s="50">
        <f t="shared" si="3"/>
        <v>0</v>
      </c>
      <c r="AN26" s="19"/>
      <c r="AO26" s="19" t="b">
        <v>0</v>
      </c>
      <c r="AP26" s="50">
        <f t="shared" si="4"/>
        <v>0</v>
      </c>
      <c r="AQ26" s="19"/>
      <c r="AR26" s="52" t="b">
        <v>0</v>
      </c>
      <c r="AS26" s="57">
        <f t="shared" si="5"/>
        <v>0</v>
      </c>
      <c r="AT26" s="64"/>
    </row>
    <row r="27" spans="1:47" x14ac:dyDescent="0.25">
      <c r="A27" s="16" t="b">
        <v>0</v>
      </c>
      <c r="C27" s="15"/>
      <c r="D27" s="93" t="str">
        <f>СПИСОК_КЛАССА!A48</f>
        <v>24.</v>
      </c>
      <c r="E27" s="58" t="str">
        <f>IF(СПИСОК_КЛАССА!B48&lt;&gt;"",СПИСОК_КЛАССА!B48,"")</f>
        <v/>
      </c>
      <c r="F27" s="59" t="str">
        <f>IF(E27&lt;&gt;"",AH27*F$1+AI27*$K$1+AM27+AP27+AS27+Сент!F27,"")</f>
        <v/>
      </c>
      <c r="AH27" s="126">
        <f t="shared" si="0"/>
        <v>0</v>
      </c>
      <c r="AI27" s="125">
        <f t="shared" si="1"/>
        <v>0</v>
      </c>
      <c r="AJ27" s="15">
        <f t="shared" si="2"/>
        <v>0</v>
      </c>
      <c r="AK27" s="19"/>
      <c r="AL27" s="19" t="b">
        <v>0</v>
      </c>
      <c r="AM27" s="50">
        <f t="shared" si="3"/>
        <v>0</v>
      </c>
      <c r="AN27" s="19"/>
      <c r="AO27" s="19" t="b">
        <v>0</v>
      </c>
      <c r="AP27" s="50">
        <f t="shared" si="4"/>
        <v>0</v>
      </c>
      <c r="AQ27" s="19"/>
      <c r="AR27" s="52" t="b">
        <v>0</v>
      </c>
      <c r="AS27" s="57">
        <f t="shared" si="5"/>
        <v>0</v>
      </c>
      <c r="AT27" s="64"/>
    </row>
    <row r="28" spans="1:47" x14ac:dyDescent="0.25">
      <c r="A28" s="16" t="b">
        <v>0</v>
      </c>
      <c r="C28" s="15"/>
      <c r="D28" s="93" t="str">
        <f>СПИСОК_КЛАССА!A50</f>
        <v>25.</v>
      </c>
      <c r="E28" s="58" t="str">
        <f>IF(СПИСОК_КЛАССА!B50&lt;&gt;"",СПИСОК_КЛАССА!B50,"")</f>
        <v/>
      </c>
      <c r="F28" s="59" t="str">
        <f>IF(E28&lt;&gt;"",AH28*F$1+AI28*$K$1+AM28+AP28+AS28+Сент!F28,"")</f>
        <v/>
      </c>
      <c r="AH28" s="126">
        <f t="shared" si="0"/>
        <v>0</v>
      </c>
      <c r="AI28" s="125">
        <f t="shared" si="1"/>
        <v>0</v>
      </c>
      <c r="AJ28" s="15">
        <f t="shared" si="2"/>
        <v>0</v>
      </c>
      <c r="AK28" s="19"/>
      <c r="AL28" s="19" t="b">
        <v>0</v>
      </c>
      <c r="AM28" s="50">
        <f t="shared" si="3"/>
        <v>0</v>
      </c>
      <c r="AN28" s="19"/>
      <c r="AO28" s="19" t="b">
        <v>0</v>
      </c>
      <c r="AP28" s="50">
        <f t="shared" si="4"/>
        <v>0</v>
      </c>
      <c r="AQ28" s="19"/>
      <c r="AR28" s="52" t="b">
        <v>0</v>
      </c>
      <c r="AS28" s="57">
        <f t="shared" si="5"/>
        <v>0</v>
      </c>
      <c r="AT28" s="64"/>
    </row>
    <row r="29" spans="1:47" x14ac:dyDescent="0.25">
      <c r="A29" s="16" t="b">
        <v>0</v>
      </c>
      <c r="C29" s="15"/>
      <c r="D29" s="93" t="str">
        <f>СПИСОК_КЛАССА!A52</f>
        <v>26.</v>
      </c>
      <c r="E29" s="58" t="str">
        <f>IF(СПИСОК_КЛАССА!B52&lt;&gt;"",СПИСОК_КЛАССА!B52,"")</f>
        <v/>
      </c>
      <c r="F29" s="59" t="str">
        <f>IF(E29&lt;&gt;"",AH29*F$1+AI29*$K$1+AM29+AP29+AS29+Сент!F29,"")</f>
        <v/>
      </c>
      <c r="AH29" s="126">
        <f t="shared" si="0"/>
        <v>0</v>
      </c>
      <c r="AI29" s="125">
        <f t="shared" si="1"/>
        <v>0</v>
      </c>
      <c r="AJ29" s="15">
        <f t="shared" si="2"/>
        <v>0</v>
      </c>
      <c r="AK29" s="19"/>
      <c r="AL29" s="19" t="b">
        <v>0</v>
      </c>
      <c r="AM29" s="50">
        <f t="shared" si="3"/>
        <v>0</v>
      </c>
      <c r="AN29" s="19"/>
      <c r="AO29" s="19" t="b">
        <v>0</v>
      </c>
      <c r="AP29" s="50">
        <f t="shared" si="4"/>
        <v>0</v>
      </c>
      <c r="AQ29" s="19"/>
      <c r="AR29" s="52" t="b">
        <v>0</v>
      </c>
      <c r="AS29" s="57">
        <f t="shared" si="5"/>
        <v>0</v>
      </c>
    </row>
    <row r="30" spans="1:47" x14ac:dyDescent="0.25">
      <c r="A30" s="16" t="b">
        <v>0</v>
      </c>
      <c r="C30" s="15"/>
      <c r="D30" s="93" t="str">
        <f>СПИСОК_КЛАССА!A54</f>
        <v>27.</v>
      </c>
      <c r="E30" s="58" t="str">
        <f>IF(СПИСОК_КЛАССА!B54&lt;&gt;"",СПИСОК_КЛАССА!B54,"")</f>
        <v/>
      </c>
      <c r="F30" s="59" t="str">
        <f>IF(E30&lt;&gt;"",AH30*F$1+AI30*$K$1+AM30+AP30+AS30+Сент!F30,"")</f>
        <v/>
      </c>
      <c r="AH30" s="126">
        <f t="shared" si="0"/>
        <v>0</v>
      </c>
      <c r="AI30" s="125">
        <f t="shared" si="1"/>
        <v>0</v>
      </c>
      <c r="AJ30" s="15">
        <f t="shared" si="2"/>
        <v>0</v>
      </c>
      <c r="AK30" s="19"/>
      <c r="AL30" s="19" t="b">
        <v>0</v>
      </c>
      <c r="AM30" s="50">
        <f t="shared" si="3"/>
        <v>0</v>
      </c>
      <c r="AN30" s="19"/>
      <c r="AO30" s="19" t="b">
        <v>0</v>
      </c>
      <c r="AP30" s="50">
        <f t="shared" si="4"/>
        <v>0</v>
      </c>
      <c r="AQ30" s="19"/>
      <c r="AR30" s="52" t="b">
        <v>0</v>
      </c>
      <c r="AS30" s="57">
        <f t="shared" si="5"/>
        <v>0</v>
      </c>
    </row>
    <row r="31" spans="1:47" x14ac:dyDescent="0.25">
      <c r="A31" s="16" t="b">
        <v>0</v>
      </c>
      <c r="C31" s="15"/>
      <c r="D31" s="93" t="str">
        <f>СПИСОК_КЛАССА!A56</f>
        <v>38.</v>
      </c>
      <c r="E31" s="58" t="str">
        <f>IF(СПИСОК_КЛАССА!B56&lt;&gt;"",СПИСОК_КЛАССА!B56,"")</f>
        <v/>
      </c>
      <c r="F31" s="59" t="str">
        <f>IF(E31&lt;&gt;"",AH31*F$1+AI31*$K$1+AM31+AP31+AS31+Сент!F31,"")</f>
        <v/>
      </c>
      <c r="AH31" s="126">
        <f t="shared" si="0"/>
        <v>0</v>
      </c>
      <c r="AI31" s="125">
        <f t="shared" si="1"/>
        <v>0</v>
      </c>
      <c r="AJ31" s="15">
        <f t="shared" si="2"/>
        <v>0</v>
      </c>
      <c r="AK31" s="19"/>
      <c r="AL31" s="19" t="b">
        <v>0</v>
      </c>
      <c r="AM31" s="50">
        <f t="shared" si="3"/>
        <v>0</v>
      </c>
      <c r="AN31" s="19"/>
      <c r="AO31" s="19" t="b">
        <v>0</v>
      </c>
      <c r="AP31" s="50">
        <f t="shared" si="4"/>
        <v>0</v>
      </c>
      <c r="AQ31" s="19"/>
      <c r="AR31" s="52" t="b">
        <v>0</v>
      </c>
      <c r="AS31" s="57">
        <f t="shared" si="5"/>
        <v>0</v>
      </c>
    </row>
    <row r="32" spans="1:47" x14ac:dyDescent="0.25">
      <c r="A32" s="16" t="b">
        <v>0</v>
      </c>
      <c r="C32" s="15"/>
      <c r="D32" s="93" t="str">
        <f>СПИСОК_КЛАССА!A58</f>
        <v>29.</v>
      </c>
      <c r="E32" s="58" t="str">
        <f>IF(СПИСОК_КЛАССА!B58&lt;&gt;"",СПИСОК_КЛАССА!B58,"")</f>
        <v/>
      </c>
      <c r="F32" s="59" t="str">
        <f>IF(E32&lt;&gt;"",AH32*F$1+AI32*$K$1+AM32+AP32+AS32+Сент!F32,"")</f>
        <v/>
      </c>
      <c r="AH32" s="126">
        <f t="shared" si="0"/>
        <v>0</v>
      </c>
      <c r="AI32" s="125">
        <f t="shared" si="1"/>
        <v>0</v>
      </c>
      <c r="AJ32" s="15">
        <f t="shared" si="2"/>
        <v>0</v>
      </c>
      <c r="AK32" s="19"/>
      <c r="AL32" s="19" t="b">
        <v>0</v>
      </c>
      <c r="AM32" s="50">
        <f t="shared" si="3"/>
        <v>0</v>
      </c>
      <c r="AN32" s="19"/>
      <c r="AO32" s="19" t="b">
        <v>0</v>
      </c>
      <c r="AP32" s="50">
        <f t="shared" si="4"/>
        <v>0</v>
      </c>
      <c r="AQ32" s="19"/>
      <c r="AR32" s="52" t="b">
        <v>0</v>
      </c>
      <c r="AS32" s="57">
        <f t="shared" si="5"/>
        <v>0</v>
      </c>
    </row>
    <row r="33" spans="1:45" x14ac:dyDescent="0.25">
      <c r="A33" s="16" t="b">
        <v>0</v>
      </c>
      <c r="C33" s="15"/>
      <c r="D33" s="93" t="str">
        <f>СПИСОК_КЛАССА!A60</f>
        <v>30.</v>
      </c>
      <c r="E33" s="58" t="str">
        <f>IF(СПИСОК_КЛАССА!B60&lt;&gt;"",СПИСОК_КЛАССА!B60,"")</f>
        <v/>
      </c>
      <c r="F33" s="59" t="str">
        <f>IF(E33&lt;&gt;"",AH33*F$1+AI33*$K$1+AM33+AP33+AS33+Сент!F33,"")</f>
        <v/>
      </c>
      <c r="AH33" s="126">
        <f t="shared" si="0"/>
        <v>0</v>
      </c>
      <c r="AI33" s="125">
        <f t="shared" si="1"/>
        <v>0</v>
      </c>
      <c r="AJ33" s="15">
        <f t="shared" si="2"/>
        <v>0</v>
      </c>
      <c r="AK33" s="19"/>
      <c r="AL33" s="19" t="b">
        <v>0</v>
      </c>
      <c r="AM33" s="50">
        <f t="shared" si="3"/>
        <v>0</v>
      </c>
      <c r="AN33" s="19"/>
      <c r="AO33" s="19" t="b">
        <v>0</v>
      </c>
      <c r="AP33" s="50">
        <f t="shared" si="4"/>
        <v>0</v>
      </c>
      <c r="AQ33" s="19"/>
      <c r="AR33" s="52" t="b">
        <v>0</v>
      </c>
      <c r="AS33" s="57">
        <f t="shared" si="5"/>
        <v>0</v>
      </c>
    </row>
    <row r="34" spans="1:45" x14ac:dyDescent="0.25">
      <c r="A34" s="16" t="b">
        <v>0</v>
      </c>
      <c r="C34" s="15"/>
      <c r="D34" s="93" t="str">
        <f>СПИСОК_КЛАССА!A62</f>
        <v>31.</v>
      </c>
      <c r="E34" s="58" t="str">
        <f>IF(СПИСОК_КЛАССА!B62&lt;&gt;"",СПИСОК_КЛАССА!B62,"")</f>
        <v/>
      </c>
      <c r="F34" s="59" t="str">
        <f>IF(E34&lt;&gt;"",AH34*F$1+AI34*$K$1+AM34+AP34+AS34+Сент!F34,"")</f>
        <v/>
      </c>
      <c r="AH34" s="126">
        <f t="shared" si="0"/>
        <v>0</v>
      </c>
      <c r="AI34" s="125">
        <f t="shared" si="1"/>
        <v>0</v>
      </c>
      <c r="AJ34" s="15">
        <f t="shared" si="2"/>
        <v>0</v>
      </c>
      <c r="AK34" s="19"/>
      <c r="AL34" s="19" t="b">
        <v>0</v>
      </c>
      <c r="AM34" s="50">
        <f t="shared" si="3"/>
        <v>0</v>
      </c>
      <c r="AN34" s="19"/>
      <c r="AO34" s="19" t="b">
        <v>0</v>
      </c>
      <c r="AP34" s="50">
        <f t="shared" si="4"/>
        <v>0</v>
      </c>
      <c r="AQ34" s="19"/>
      <c r="AR34" s="52" t="b">
        <v>0</v>
      </c>
      <c r="AS34" s="57">
        <f t="shared" si="5"/>
        <v>0</v>
      </c>
    </row>
    <row r="35" spans="1:45" x14ac:dyDescent="0.25">
      <c r="A35" s="16" t="b">
        <v>0</v>
      </c>
      <c r="C35" s="15"/>
      <c r="D35" s="93" t="str">
        <f>СПИСОК_КЛАССА!A64</f>
        <v>32.</v>
      </c>
      <c r="E35" s="58" t="str">
        <f>IF(СПИСОК_КЛАССА!B64&lt;&gt;"",СПИСОК_КЛАССА!B64,"")</f>
        <v/>
      </c>
      <c r="F35" s="59" t="str">
        <f>IF(E35&lt;&gt;"",AH35*F$1+AI35*$K$1+AM35+AP35+AS35+Сент!F35,"")</f>
        <v/>
      </c>
      <c r="AH35" s="126">
        <f t="shared" si="0"/>
        <v>0</v>
      </c>
      <c r="AI35" s="125">
        <f t="shared" si="1"/>
        <v>0</v>
      </c>
      <c r="AJ35" s="15">
        <f t="shared" si="2"/>
        <v>0</v>
      </c>
      <c r="AK35" s="19"/>
      <c r="AL35" s="19" t="b">
        <v>0</v>
      </c>
      <c r="AM35" s="50">
        <f t="shared" si="3"/>
        <v>0</v>
      </c>
      <c r="AN35" s="19"/>
      <c r="AO35" s="19" t="b">
        <v>0</v>
      </c>
      <c r="AP35" s="50">
        <f t="shared" si="4"/>
        <v>0</v>
      </c>
      <c r="AQ35" s="19"/>
      <c r="AR35" s="52" t="b">
        <v>0</v>
      </c>
      <c r="AS35" s="57">
        <f t="shared" si="5"/>
        <v>0</v>
      </c>
    </row>
    <row r="36" spans="1:45" x14ac:dyDescent="0.25">
      <c r="A36" s="16" t="b">
        <v>0</v>
      </c>
      <c r="C36" s="15"/>
      <c r="D36" s="93" t="str">
        <f>СПИСОК_КЛАССА!A66</f>
        <v>33.</v>
      </c>
      <c r="E36" s="58" t="str">
        <f>IF(СПИСОК_КЛАССА!B66&lt;&gt;"",СПИСОК_КЛАССА!B66,"")</f>
        <v/>
      </c>
      <c r="F36" s="59" t="str">
        <f>IF(E36&lt;&gt;"",AH36*F$1+AI36*$K$1+AM36+AP36+AS36+Сент!F36,"")</f>
        <v/>
      </c>
      <c r="AH36" s="126">
        <f t="shared" si="0"/>
        <v>0</v>
      </c>
      <c r="AI36" s="125">
        <f t="shared" si="1"/>
        <v>0</v>
      </c>
      <c r="AJ36" s="15">
        <f t="shared" si="2"/>
        <v>0</v>
      </c>
      <c r="AK36" s="19"/>
      <c r="AL36" s="19" t="b">
        <v>0</v>
      </c>
      <c r="AM36" s="50">
        <f t="shared" si="3"/>
        <v>0</v>
      </c>
      <c r="AN36" s="19"/>
      <c r="AO36" s="19" t="b">
        <v>0</v>
      </c>
      <c r="AP36" s="50">
        <f t="shared" si="4"/>
        <v>0</v>
      </c>
      <c r="AQ36" s="19"/>
      <c r="AR36" s="52" t="b">
        <v>0</v>
      </c>
      <c r="AS36" s="57">
        <f t="shared" si="5"/>
        <v>0</v>
      </c>
    </row>
    <row r="37" spans="1:45" ht="18" customHeight="1" x14ac:dyDescent="0.3">
      <c r="C37" s="62"/>
      <c r="E37" s="73" t="s">
        <v>56</v>
      </c>
      <c r="F37" s="135">
        <f>IF(Нояб!F42=0,SUM(Окт!F4:F36),"")</f>
        <v>0</v>
      </c>
      <c r="G37" s="186" t="str">
        <f>IF(AND($K$1=0,$F$1=0),"Укажите в верхней строке стоимость завтрака и обеда!","")</f>
        <v>Укажите в верхней строке стоимость завтрака и обеда!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K37" s="20"/>
      <c r="AL37" s="141">
        <f>COUNTIF(AL4:AL36,TRUE)</f>
        <v>0</v>
      </c>
      <c r="AN37" s="20"/>
      <c r="AO37" s="141">
        <f>COUNTIF(AO4:AO36,TRUE)</f>
        <v>0</v>
      </c>
      <c r="AP37" s="20"/>
      <c r="AQ37" s="20"/>
      <c r="AR37" s="141">
        <f>COUNTIF(AR4:AR36,TRUE)</f>
        <v>0</v>
      </c>
      <c r="AS37" s="52"/>
    </row>
    <row r="38" spans="1:45" ht="16.5" customHeight="1" x14ac:dyDescent="0.25">
      <c r="C38" s="62"/>
      <c r="D38" s="92"/>
      <c r="E38" s="134"/>
      <c r="F38" s="133" t="s">
        <v>53</v>
      </c>
      <c r="G38" s="120" t="str">
        <f>IF(SUM(G42:G44)&lt;&gt;0,G42+G43,"")</f>
        <v/>
      </c>
      <c r="H38" s="120" t="str">
        <f t="shared" ref="H38:AJ38" si="6">IF(SUM(H42:H44)&lt;&gt;0,H42+H43,"")</f>
        <v/>
      </c>
      <c r="I38" s="120" t="str">
        <f t="shared" si="6"/>
        <v/>
      </c>
      <c r="J38" s="120" t="str">
        <f t="shared" si="6"/>
        <v/>
      </c>
      <c r="K38" s="120" t="str">
        <f t="shared" si="6"/>
        <v/>
      </c>
      <c r="L38" s="120" t="str">
        <f t="shared" si="6"/>
        <v/>
      </c>
      <c r="M38" s="120" t="str">
        <f t="shared" si="6"/>
        <v/>
      </c>
      <c r="N38" s="120" t="str">
        <f t="shared" si="6"/>
        <v/>
      </c>
      <c r="O38" s="120" t="str">
        <f t="shared" si="6"/>
        <v/>
      </c>
      <c r="P38" s="120" t="str">
        <f t="shared" si="6"/>
        <v/>
      </c>
      <c r="Q38" s="120" t="str">
        <f t="shared" si="6"/>
        <v/>
      </c>
      <c r="R38" s="120" t="str">
        <f t="shared" si="6"/>
        <v/>
      </c>
      <c r="S38" s="120" t="str">
        <f t="shared" si="6"/>
        <v/>
      </c>
      <c r="T38" s="120" t="str">
        <f t="shared" si="6"/>
        <v/>
      </c>
      <c r="U38" s="120" t="str">
        <f t="shared" si="6"/>
        <v/>
      </c>
      <c r="V38" s="120" t="str">
        <f t="shared" si="6"/>
        <v/>
      </c>
      <c r="W38" s="120" t="str">
        <f t="shared" si="6"/>
        <v/>
      </c>
      <c r="X38" s="120" t="str">
        <f t="shared" si="6"/>
        <v/>
      </c>
      <c r="Y38" s="120" t="str">
        <f t="shared" si="6"/>
        <v/>
      </c>
      <c r="Z38" s="120" t="str">
        <f t="shared" si="6"/>
        <v/>
      </c>
      <c r="AA38" s="120" t="str">
        <f t="shared" si="6"/>
        <v/>
      </c>
      <c r="AB38" s="120" t="str">
        <f t="shared" si="6"/>
        <v/>
      </c>
      <c r="AC38" s="120" t="str">
        <f t="shared" si="6"/>
        <v/>
      </c>
      <c r="AD38" s="120" t="str">
        <f t="shared" si="6"/>
        <v/>
      </c>
      <c r="AE38" s="120" t="str">
        <f t="shared" ref="AE38:AG38" si="7">IF(SUM(AE42:AE44)&lt;&gt;0,AE42+AE43,"")</f>
        <v/>
      </c>
      <c r="AF38" s="120" t="str">
        <f t="shared" si="7"/>
        <v/>
      </c>
      <c r="AG38" s="120" t="str">
        <f t="shared" si="7"/>
        <v/>
      </c>
      <c r="AH38" s="120" t="str">
        <f t="shared" si="6"/>
        <v/>
      </c>
      <c r="AI38" s="120" t="str">
        <f t="shared" si="6"/>
        <v/>
      </c>
      <c r="AJ38" s="120" t="str">
        <f t="shared" si="6"/>
        <v/>
      </c>
      <c r="AK38" s="185">
        <f>SUM(G38:AG38)</f>
        <v>0</v>
      </c>
      <c r="AL38" s="185"/>
      <c r="AM38" s="185"/>
      <c r="AN38" s="185"/>
    </row>
    <row r="39" spans="1:45" ht="16.5" customHeight="1" x14ac:dyDescent="0.25">
      <c r="C39" s="62"/>
      <c r="E39" s="190"/>
      <c r="F39" s="132" t="s">
        <v>54</v>
      </c>
      <c r="G39" s="120" t="str">
        <f>IF(SUM(G42:G44)&lt;&gt;0,G44+G43,"")</f>
        <v/>
      </c>
      <c r="H39" s="120" t="str">
        <f t="shared" ref="H39:AJ39" si="8">IF(SUM(H42:H44)&lt;&gt;0,H44+H43,"")</f>
        <v/>
      </c>
      <c r="I39" s="120" t="str">
        <f t="shared" si="8"/>
        <v/>
      </c>
      <c r="J39" s="120" t="str">
        <f t="shared" si="8"/>
        <v/>
      </c>
      <c r="K39" s="120" t="str">
        <f t="shared" si="8"/>
        <v/>
      </c>
      <c r="L39" s="120" t="str">
        <f t="shared" si="8"/>
        <v/>
      </c>
      <c r="M39" s="120" t="str">
        <f t="shared" si="8"/>
        <v/>
      </c>
      <c r="N39" s="120" t="str">
        <f t="shared" si="8"/>
        <v/>
      </c>
      <c r="O39" s="120" t="str">
        <f t="shared" si="8"/>
        <v/>
      </c>
      <c r="P39" s="120" t="str">
        <f t="shared" si="8"/>
        <v/>
      </c>
      <c r="Q39" s="120" t="str">
        <f t="shared" si="8"/>
        <v/>
      </c>
      <c r="R39" s="120" t="str">
        <f t="shared" si="8"/>
        <v/>
      </c>
      <c r="S39" s="120" t="str">
        <f t="shared" si="8"/>
        <v/>
      </c>
      <c r="T39" s="120" t="str">
        <f t="shared" si="8"/>
        <v/>
      </c>
      <c r="U39" s="120" t="str">
        <f t="shared" si="8"/>
        <v/>
      </c>
      <c r="V39" s="120" t="str">
        <f t="shared" si="8"/>
        <v/>
      </c>
      <c r="W39" s="120" t="str">
        <f t="shared" si="8"/>
        <v/>
      </c>
      <c r="X39" s="120" t="str">
        <f t="shared" si="8"/>
        <v/>
      </c>
      <c r="Y39" s="120" t="str">
        <f t="shared" si="8"/>
        <v/>
      </c>
      <c r="Z39" s="120" t="str">
        <f t="shared" si="8"/>
        <v/>
      </c>
      <c r="AA39" s="120" t="str">
        <f t="shared" si="8"/>
        <v/>
      </c>
      <c r="AB39" s="120" t="str">
        <f t="shared" si="8"/>
        <v/>
      </c>
      <c r="AC39" s="120" t="str">
        <f t="shared" si="8"/>
        <v/>
      </c>
      <c r="AD39" s="120" t="str">
        <f t="shared" si="8"/>
        <v/>
      </c>
      <c r="AE39" s="120" t="str">
        <f t="shared" ref="AE39:AG39" si="9">IF(SUM(AE42:AE44)&lt;&gt;0,AE44+AE43,"")</f>
        <v/>
      </c>
      <c r="AF39" s="120" t="str">
        <f t="shared" si="9"/>
        <v/>
      </c>
      <c r="AG39" s="120" t="str">
        <f t="shared" si="9"/>
        <v/>
      </c>
      <c r="AH39" s="120" t="str">
        <f t="shared" si="8"/>
        <v/>
      </c>
      <c r="AI39" s="120" t="str">
        <f t="shared" si="8"/>
        <v/>
      </c>
      <c r="AJ39" s="120" t="str">
        <f t="shared" si="8"/>
        <v/>
      </c>
      <c r="AK39" s="185">
        <f>SUM(G39:AG39)</f>
        <v>0</v>
      </c>
      <c r="AL39" s="185"/>
      <c r="AM39" s="185"/>
      <c r="AN39" s="185"/>
    </row>
    <row r="40" spans="1:45" x14ac:dyDescent="0.25">
      <c r="E40" s="190"/>
      <c r="F40" s="131" t="s">
        <v>78</v>
      </c>
      <c r="G40" s="17" t="str">
        <f>IF(G45&lt;&gt;0,G45,"")</f>
        <v/>
      </c>
      <c r="H40" s="17" t="str">
        <f t="shared" ref="H40:AD40" si="10">IF(H45&lt;&gt;0,H45,"")</f>
        <v/>
      </c>
      <c r="I40" s="17" t="str">
        <f t="shared" si="10"/>
        <v/>
      </c>
      <c r="J40" s="17" t="str">
        <f t="shared" si="10"/>
        <v/>
      </c>
      <c r="K40" s="17" t="str">
        <f t="shared" si="10"/>
        <v/>
      </c>
      <c r="L40" s="17" t="str">
        <f t="shared" si="10"/>
        <v/>
      </c>
      <c r="M40" s="17" t="str">
        <f t="shared" si="10"/>
        <v/>
      </c>
      <c r="N40" s="17" t="str">
        <f t="shared" si="10"/>
        <v/>
      </c>
      <c r="O40" s="17" t="str">
        <f t="shared" si="10"/>
        <v/>
      </c>
      <c r="P40" s="17" t="str">
        <f t="shared" si="10"/>
        <v/>
      </c>
      <c r="Q40" s="17" t="str">
        <f t="shared" si="10"/>
        <v/>
      </c>
      <c r="R40" s="17" t="str">
        <f t="shared" si="10"/>
        <v/>
      </c>
      <c r="S40" s="17" t="str">
        <f t="shared" si="10"/>
        <v/>
      </c>
      <c r="T40" s="17" t="str">
        <f t="shared" si="10"/>
        <v/>
      </c>
      <c r="U40" s="17" t="str">
        <f t="shared" si="10"/>
        <v/>
      </c>
      <c r="V40" s="17" t="str">
        <f t="shared" si="10"/>
        <v/>
      </c>
      <c r="W40" s="17" t="str">
        <f t="shared" si="10"/>
        <v/>
      </c>
      <c r="X40" s="17" t="str">
        <f t="shared" si="10"/>
        <v/>
      </c>
      <c r="Y40" s="17" t="str">
        <f t="shared" si="10"/>
        <v/>
      </c>
      <c r="Z40" s="17" t="str">
        <f t="shared" si="10"/>
        <v/>
      </c>
      <c r="AA40" s="17" t="str">
        <f t="shared" si="10"/>
        <v/>
      </c>
      <c r="AB40" s="17" t="str">
        <f t="shared" si="10"/>
        <v/>
      </c>
      <c r="AC40" s="17" t="str">
        <f t="shared" si="10"/>
        <v/>
      </c>
      <c r="AD40" s="17" t="str">
        <f t="shared" si="10"/>
        <v/>
      </c>
      <c r="AE40" s="17" t="str">
        <f t="shared" ref="AE40:AG40" si="11">IF(AE45&lt;&gt;0,AE45,"")</f>
        <v/>
      </c>
      <c r="AF40" s="17" t="str">
        <f t="shared" si="11"/>
        <v/>
      </c>
      <c r="AG40" s="17" t="str">
        <f t="shared" si="11"/>
        <v/>
      </c>
      <c r="AK40" s="185">
        <f>SUM(G40:AG40)</f>
        <v>0</v>
      </c>
      <c r="AL40" s="185"/>
      <c r="AM40" s="185"/>
      <c r="AN40" s="185"/>
    </row>
    <row r="42" spans="1:45" hidden="1" x14ac:dyDescent="0.25">
      <c r="F42" s="137">
        <f>SUM(AK38:AN40)</f>
        <v>0</v>
      </c>
      <c r="G42" s="17">
        <f>COUNTIF(G4:G36,"з")</f>
        <v>0</v>
      </c>
      <c r="H42" s="17">
        <f t="shared" ref="H42:AD42" si="12">COUNTIF(H4:H36,"з")</f>
        <v>0</v>
      </c>
      <c r="I42" s="17">
        <f t="shared" si="12"/>
        <v>0</v>
      </c>
      <c r="J42" s="17">
        <f t="shared" si="12"/>
        <v>0</v>
      </c>
      <c r="K42" s="17">
        <f t="shared" si="12"/>
        <v>0</v>
      </c>
      <c r="L42" s="17">
        <f t="shared" si="12"/>
        <v>0</v>
      </c>
      <c r="M42" s="17">
        <f t="shared" si="12"/>
        <v>0</v>
      </c>
      <c r="N42" s="17">
        <f t="shared" si="12"/>
        <v>0</v>
      </c>
      <c r="O42" s="17">
        <f t="shared" si="12"/>
        <v>0</v>
      </c>
      <c r="P42" s="17">
        <f t="shared" si="12"/>
        <v>0</v>
      </c>
      <c r="Q42" s="17">
        <f t="shared" si="12"/>
        <v>0</v>
      </c>
      <c r="R42" s="17">
        <f t="shared" si="12"/>
        <v>0</v>
      </c>
      <c r="S42" s="17">
        <f t="shared" si="12"/>
        <v>0</v>
      </c>
      <c r="T42" s="17">
        <f t="shared" si="12"/>
        <v>0</v>
      </c>
      <c r="U42" s="17">
        <f t="shared" si="12"/>
        <v>0</v>
      </c>
      <c r="V42" s="17">
        <f t="shared" si="12"/>
        <v>0</v>
      </c>
      <c r="W42" s="17">
        <f t="shared" si="12"/>
        <v>0</v>
      </c>
      <c r="X42" s="17">
        <f t="shared" si="12"/>
        <v>0</v>
      </c>
      <c r="Y42" s="17">
        <f t="shared" si="12"/>
        <v>0</v>
      </c>
      <c r="Z42" s="17">
        <f t="shared" si="12"/>
        <v>0</v>
      </c>
      <c r="AA42" s="17">
        <f t="shared" si="12"/>
        <v>0</v>
      </c>
      <c r="AB42" s="17">
        <f t="shared" si="12"/>
        <v>0</v>
      </c>
      <c r="AC42" s="17">
        <f t="shared" si="12"/>
        <v>0</v>
      </c>
      <c r="AD42" s="17">
        <f t="shared" si="12"/>
        <v>0</v>
      </c>
      <c r="AE42" s="17">
        <f t="shared" ref="AE42:AG42" si="13">COUNTIF(AE4:AE36,"з")</f>
        <v>0</v>
      </c>
      <c r="AF42" s="17">
        <f t="shared" si="13"/>
        <v>0</v>
      </c>
      <c r="AG42" s="17">
        <f t="shared" si="13"/>
        <v>0</v>
      </c>
      <c r="AL42" s="137"/>
      <c r="AM42" s="137"/>
      <c r="AN42" s="137"/>
    </row>
    <row r="43" spans="1:45" hidden="1" x14ac:dyDescent="0.25">
      <c r="G43" s="17">
        <f>COUNTIF(G4:G36,"зо")</f>
        <v>0</v>
      </c>
      <c r="H43" s="17">
        <f t="shared" ref="H43:AD43" si="14">COUNTIF(H4:H36,"зо")</f>
        <v>0</v>
      </c>
      <c r="I43" s="17">
        <f t="shared" si="14"/>
        <v>0</v>
      </c>
      <c r="J43" s="17">
        <f t="shared" si="14"/>
        <v>0</v>
      </c>
      <c r="K43" s="17">
        <f t="shared" si="14"/>
        <v>0</v>
      </c>
      <c r="L43" s="17">
        <f t="shared" si="14"/>
        <v>0</v>
      </c>
      <c r="M43" s="17">
        <f t="shared" si="14"/>
        <v>0</v>
      </c>
      <c r="N43" s="17">
        <f t="shared" si="14"/>
        <v>0</v>
      </c>
      <c r="O43" s="17">
        <f t="shared" si="14"/>
        <v>0</v>
      </c>
      <c r="P43" s="17">
        <f t="shared" si="14"/>
        <v>0</v>
      </c>
      <c r="Q43" s="17">
        <f t="shared" si="14"/>
        <v>0</v>
      </c>
      <c r="R43" s="17">
        <f t="shared" si="14"/>
        <v>0</v>
      </c>
      <c r="S43" s="17">
        <f t="shared" si="14"/>
        <v>0</v>
      </c>
      <c r="T43" s="17">
        <f t="shared" si="14"/>
        <v>0</v>
      </c>
      <c r="U43" s="17">
        <f t="shared" si="14"/>
        <v>0</v>
      </c>
      <c r="V43" s="17">
        <f t="shared" si="14"/>
        <v>0</v>
      </c>
      <c r="W43" s="17">
        <f t="shared" si="14"/>
        <v>0</v>
      </c>
      <c r="X43" s="17">
        <f t="shared" si="14"/>
        <v>0</v>
      </c>
      <c r="Y43" s="17">
        <f t="shared" si="14"/>
        <v>0</v>
      </c>
      <c r="Z43" s="17">
        <f t="shared" si="14"/>
        <v>0</v>
      </c>
      <c r="AA43" s="17">
        <f t="shared" si="14"/>
        <v>0</v>
      </c>
      <c r="AB43" s="17">
        <f t="shared" si="14"/>
        <v>0</v>
      </c>
      <c r="AC43" s="17">
        <f t="shared" si="14"/>
        <v>0</v>
      </c>
      <c r="AD43" s="17">
        <f t="shared" si="14"/>
        <v>0</v>
      </c>
      <c r="AE43" s="17">
        <f t="shared" ref="AE43:AG43" si="15">COUNTIF(AE4:AE36,"зо")</f>
        <v>0</v>
      </c>
      <c r="AF43" s="17">
        <f t="shared" si="15"/>
        <v>0</v>
      </c>
      <c r="AG43" s="17">
        <f t="shared" si="15"/>
        <v>0</v>
      </c>
    </row>
    <row r="44" spans="1:45" hidden="1" x14ac:dyDescent="0.25">
      <c r="F44" s="140">
        <f>AK38*F1+AK39*K1+Сент!F44</f>
        <v>0</v>
      </c>
      <c r="G44" s="17">
        <f>COUNTIF(G4:G36,"о")</f>
        <v>0</v>
      </c>
      <c r="H44" s="17">
        <f t="shared" ref="H44:AD44" si="16">COUNTIF(H4:H36,"о")</f>
        <v>0</v>
      </c>
      <c r="I44" s="17">
        <f t="shared" si="16"/>
        <v>0</v>
      </c>
      <c r="J44" s="17">
        <f t="shared" si="16"/>
        <v>0</v>
      </c>
      <c r="K44" s="17">
        <f t="shared" si="16"/>
        <v>0</v>
      </c>
      <c r="L44" s="17">
        <f t="shared" si="16"/>
        <v>0</v>
      </c>
      <c r="M44" s="17">
        <f t="shared" si="16"/>
        <v>0</v>
      </c>
      <c r="N44" s="17">
        <f t="shared" si="16"/>
        <v>0</v>
      </c>
      <c r="O44" s="17">
        <f t="shared" si="16"/>
        <v>0</v>
      </c>
      <c r="P44" s="17">
        <f t="shared" si="16"/>
        <v>0</v>
      </c>
      <c r="Q44" s="17">
        <f t="shared" si="16"/>
        <v>0</v>
      </c>
      <c r="R44" s="17">
        <f t="shared" si="16"/>
        <v>0</v>
      </c>
      <c r="S44" s="17">
        <f t="shared" si="16"/>
        <v>0</v>
      </c>
      <c r="T44" s="17">
        <f t="shared" si="16"/>
        <v>0</v>
      </c>
      <c r="U44" s="17">
        <f t="shared" si="16"/>
        <v>0</v>
      </c>
      <c r="V44" s="17">
        <f t="shared" si="16"/>
        <v>0</v>
      </c>
      <c r="W44" s="17">
        <f t="shared" si="16"/>
        <v>0</v>
      </c>
      <c r="X44" s="17">
        <f t="shared" si="16"/>
        <v>0</v>
      </c>
      <c r="Y44" s="17">
        <f t="shared" si="16"/>
        <v>0</v>
      </c>
      <c r="Z44" s="17">
        <f t="shared" si="16"/>
        <v>0</v>
      </c>
      <c r="AA44" s="17">
        <f t="shared" si="16"/>
        <v>0</v>
      </c>
      <c r="AB44" s="17">
        <f t="shared" si="16"/>
        <v>0</v>
      </c>
      <c r="AC44" s="17">
        <f t="shared" si="16"/>
        <v>0</v>
      </c>
      <c r="AD44" s="17">
        <f t="shared" si="16"/>
        <v>0</v>
      </c>
      <c r="AE44" s="17">
        <f t="shared" ref="AE44:AG44" si="17">COUNTIF(AE4:AE36,"о")</f>
        <v>0</v>
      </c>
      <c r="AF44" s="17">
        <f t="shared" si="17"/>
        <v>0</v>
      </c>
      <c r="AG44" s="17">
        <f t="shared" si="17"/>
        <v>0</v>
      </c>
    </row>
    <row r="45" spans="1:45" hidden="1" x14ac:dyDescent="0.25">
      <c r="G45" s="17">
        <f t="shared" ref="G45:AD45" si="18">COUNTIF(G4:G36,"л")</f>
        <v>0</v>
      </c>
      <c r="H45" s="17">
        <f t="shared" si="18"/>
        <v>0</v>
      </c>
      <c r="I45" s="17">
        <f t="shared" si="18"/>
        <v>0</v>
      </c>
      <c r="J45" s="17">
        <f t="shared" si="18"/>
        <v>0</v>
      </c>
      <c r="K45" s="17">
        <f t="shared" si="18"/>
        <v>0</v>
      </c>
      <c r="L45" s="17">
        <f t="shared" si="18"/>
        <v>0</v>
      </c>
      <c r="M45" s="17">
        <f t="shared" si="18"/>
        <v>0</v>
      </c>
      <c r="N45" s="17">
        <f t="shared" si="18"/>
        <v>0</v>
      </c>
      <c r="O45" s="17">
        <f t="shared" si="18"/>
        <v>0</v>
      </c>
      <c r="P45" s="17">
        <f t="shared" si="18"/>
        <v>0</v>
      </c>
      <c r="Q45" s="17">
        <f t="shared" si="18"/>
        <v>0</v>
      </c>
      <c r="R45" s="17">
        <f t="shared" si="18"/>
        <v>0</v>
      </c>
      <c r="S45" s="17">
        <f t="shared" si="18"/>
        <v>0</v>
      </c>
      <c r="T45" s="17">
        <f t="shared" si="18"/>
        <v>0</v>
      </c>
      <c r="U45" s="17">
        <f t="shared" si="18"/>
        <v>0</v>
      </c>
      <c r="V45" s="17">
        <f t="shared" si="18"/>
        <v>0</v>
      </c>
      <c r="W45" s="17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0</v>
      </c>
      <c r="AB45" s="17">
        <f t="shared" si="18"/>
        <v>0</v>
      </c>
      <c r="AC45" s="17">
        <f t="shared" si="18"/>
        <v>0</v>
      </c>
      <c r="AD45" s="17">
        <f t="shared" si="18"/>
        <v>0</v>
      </c>
      <c r="AE45" s="17">
        <f t="shared" ref="AE45:AG45" si="19">COUNTIF(AE4:AE36,"л")</f>
        <v>0</v>
      </c>
      <c r="AF45" s="17">
        <f t="shared" si="19"/>
        <v>0</v>
      </c>
      <c r="AG45" s="17">
        <f t="shared" si="19"/>
        <v>0</v>
      </c>
    </row>
  </sheetData>
  <sheetProtection password="CF66" sheet="1" objects="1" scenarios="1"/>
  <mergeCells count="19">
    <mergeCell ref="C1:C3"/>
    <mergeCell ref="G1:J1"/>
    <mergeCell ref="K1:M1"/>
    <mergeCell ref="AH1:AI1"/>
    <mergeCell ref="AU1:AW3"/>
    <mergeCell ref="D2:D3"/>
    <mergeCell ref="E2:E3"/>
    <mergeCell ref="F2:F3"/>
    <mergeCell ref="G2:AG2"/>
    <mergeCell ref="AH2:AH3"/>
    <mergeCell ref="AI2:AI3"/>
    <mergeCell ref="AK2:AQ2"/>
    <mergeCell ref="AU4:AW4"/>
    <mergeCell ref="G37:AG37"/>
    <mergeCell ref="E39:E40"/>
    <mergeCell ref="AJ2:AJ3"/>
    <mergeCell ref="AK38:AN38"/>
    <mergeCell ref="AK39:AN39"/>
    <mergeCell ref="AK40:AN40"/>
  </mergeCells>
  <conditionalFormatting sqref="AU12">
    <cfRule type="cellIs" dxfId="87" priority="14" operator="equal">
      <formula>"з"</formula>
    </cfRule>
  </conditionalFormatting>
  <conditionalFormatting sqref="G4:AG36">
    <cfRule type="cellIs" dxfId="86" priority="11" operator="equal">
      <formula>"зо"</formula>
    </cfRule>
    <cfRule type="cellIs" dxfId="85" priority="12" operator="equal">
      <formula>"о"</formula>
    </cfRule>
    <cfRule type="cellIs" dxfId="84" priority="13" operator="equal">
      <formula>"з"</formula>
    </cfRule>
  </conditionalFormatting>
  <conditionalFormatting sqref="F1">
    <cfRule type="expression" dxfId="83" priority="10">
      <formula>ISBLANK(F1)</formula>
    </cfRule>
  </conditionalFormatting>
  <conditionalFormatting sqref="K1:M1">
    <cfRule type="expression" dxfId="82" priority="9">
      <formula>ISBLANK($K$1)</formula>
    </cfRule>
  </conditionalFormatting>
  <conditionalFormatting sqref="AT4">
    <cfRule type="expression" dxfId="81" priority="8">
      <formula>"$AB$4=""ИСТИНА"""</formula>
    </cfRule>
  </conditionalFormatting>
  <conditionalFormatting sqref="G37:AG37">
    <cfRule type="containsText" dxfId="80" priority="7" operator="containsText" text="Укажите">
      <formula>NOT(ISERROR(SEARCH("Укажите",G37)))</formula>
    </cfRule>
  </conditionalFormatting>
  <conditionalFormatting sqref="G4:AG36">
    <cfRule type="containsText" dxfId="79" priority="6" operator="containsText" text="л">
      <formula>NOT(ISERROR(SEARCH("л",G4)))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39</xdr:col>
                    <xdr:colOff>9525</xdr:colOff>
                    <xdr:row>34</xdr:row>
                    <xdr:rowOff>180975</xdr:rowOff>
                  </from>
                  <to>
                    <xdr:col>39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39</xdr:col>
                    <xdr:colOff>9525</xdr:colOff>
                    <xdr:row>33</xdr:row>
                    <xdr:rowOff>180975</xdr:rowOff>
                  </from>
                  <to>
                    <xdr:col>39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39</xdr:col>
                    <xdr:colOff>9525</xdr:colOff>
                    <xdr:row>32</xdr:row>
                    <xdr:rowOff>180975</xdr:rowOff>
                  </from>
                  <to>
                    <xdr:col>39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39</xdr:col>
                    <xdr:colOff>9525</xdr:colOff>
                    <xdr:row>31</xdr:row>
                    <xdr:rowOff>180975</xdr:rowOff>
                  </from>
                  <to>
                    <xdr:col>39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39</xdr:col>
                    <xdr:colOff>9525</xdr:colOff>
                    <xdr:row>30</xdr:row>
                    <xdr:rowOff>180975</xdr:rowOff>
                  </from>
                  <to>
                    <xdr:col>39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39</xdr:col>
                    <xdr:colOff>9525</xdr:colOff>
                    <xdr:row>29</xdr:row>
                    <xdr:rowOff>180975</xdr:rowOff>
                  </from>
                  <to>
                    <xdr:col>39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39</xdr:col>
                    <xdr:colOff>9525</xdr:colOff>
                    <xdr:row>28</xdr:row>
                    <xdr:rowOff>180975</xdr:rowOff>
                  </from>
                  <to>
                    <xdr:col>39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39</xdr:col>
                    <xdr:colOff>9525</xdr:colOff>
                    <xdr:row>27</xdr:row>
                    <xdr:rowOff>180975</xdr:rowOff>
                  </from>
                  <to>
                    <xdr:col>39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39</xdr:col>
                    <xdr:colOff>9525</xdr:colOff>
                    <xdr:row>26</xdr:row>
                    <xdr:rowOff>180975</xdr:rowOff>
                  </from>
                  <to>
                    <xdr:col>39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39</xdr:col>
                    <xdr:colOff>9525</xdr:colOff>
                    <xdr:row>25</xdr:row>
                    <xdr:rowOff>180975</xdr:rowOff>
                  </from>
                  <to>
                    <xdr:col>39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Check Box 11">
              <controlPr defaultSize="0" autoFill="0" autoLine="0" autoPict="0">
                <anchor moveWithCells="1">
                  <from>
                    <xdr:col>39</xdr:col>
                    <xdr:colOff>9525</xdr:colOff>
                    <xdr:row>24</xdr:row>
                    <xdr:rowOff>180975</xdr:rowOff>
                  </from>
                  <to>
                    <xdr:col>39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Check Box 12">
              <controlPr defaultSize="0" autoFill="0" autoLine="0" autoPict="0">
                <anchor moveWithCells="1">
                  <from>
                    <xdr:col>39</xdr:col>
                    <xdr:colOff>9525</xdr:colOff>
                    <xdr:row>23</xdr:row>
                    <xdr:rowOff>180975</xdr:rowOff>
                  </from>
                  <to>
                    <xdr:col>39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Check Box 13">
              <controlPr defaultSize="0" autoFill="0" autoLine="0" autoPict="0">
                <anchor moveWithCells="1">
                  <from>
                    <xdr:col>39</xdr:col>
                    <xdr:colOff>9525</xdr:colOff>
                    <xdr:row>22</xdr:row>
                    <xdr:rowOff>180975</xdr:rowOff>
                  </from>
                  <to>
                    <xdr:col>39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defaultSize="0" autoFill="0" autoLine="0" autoPict="0">
                <anchor moveWithCells="1">
                  <from>
                    <xdr:col>39</xdr:col>
                    <xdr:colOff>9525</xdr:colOff>
                    <xdr:row>21</xdr:row>
                    <xdr:rowOff>180975</xdr:rowOff>
                  </from>
                  <to>
                    <xdr:col>39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defaultSize="0" autoFill="0" autoLine="0" autoPict="0">
                <anchor moveWithCells="1">
                  <from>
                    <xdr:col>39</xdr:col>
                    <xdr:colOff>9525</xdr:colOff>
                    <xdr:row>20</xdr:row>
                    <xdr:rowOff>180975</xdr:rowOff>
                  </from>
                  <to>
                    <xdr:col>39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Check Box 16">
              <controlPr defaultSize="0" autoFill="0" autoLine="0" autoPict="0">
                <anchor moveWithCells="1">
                  <from>
                    <xdr:col>39</xdr:col>
                    <xdr:colOff>9525</xdr:colOff>
                    <xdr:row>19</xdr:row>
                    <xdr:rowOff>180975</xdr:rowOff>
                  </from>
                  <to>
                    <xdr:col>39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Check Box 17">
              <controlPr defaultSize="0" autoFill="0" autoLine="0" autoPict="0">
                <anchor moveWithCells="1">
                  <from>
                    <xdr:col>39</xdr:col>
                    <xdr:colOff>9525</xdr:colOff>
                    <xdr:row>18</xdr:row>
                    <xdr:rowOff>180975</xdr:rowOff>
                  </from>
                  <to>
                    <xdr:col>39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Check Box 18">
              <controlPr defaultSize="0" autoFill="0" autoLine="0" autoPict="0">
                <anchor moveWithCells="1">
                  <from>
                    <xdr:col>39</xdr:col>
                    <xdr:colOff>9525</xdr:colOff>
                    <xdr:row>17</xdr:row>
                    <xdr:rowOff>180975</xdr:rowOff>
                  </from>
                  <to>
                    <xdr:col>39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2" name="Check Box 19">
              <controlPr defaultSize="0" autoFill="0" autoLine="0" autoPict="0">
                <anchor moveWithCells="1">
                  <from>
                    <xdr:col>39</xdr:col>
                    <xdr:colOff>9525</xdr:colOff>
                    <xdr:row>16</xdr:row>
                    <xdr:rowOff>180975</xdr:rowOff>
                  </from>
                  <to>
                    <xdr:col>39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3" name="Check Box 20">
              <controlPr defaultSize="0" autoFill="0" autoLine="0" autoPict="0">
                <anchor moveWithCells="1">
                  <from>
                    <xdr:col>39</xdr:col>
                    <xdr:colOff>9525</xdr:colOff>
                    <xdr:row>15</xdr:row>
                    <xdr:rowOff>180975</xdr:rowOff>
                  </from>
                  <to>
                    <xdr:col>39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4" name="Check Box 21">
              <controlPr defaultSize="0" autoFill="0" autoLine="0" autoPict="0">
                <anchor moveWithCells="1">
                  <from>
                    <xdr:col>39</xdr:col>
                    <xdr:colOff>9525</xdr:colOff>
                    <xdr:row>14</xdr:row>
                    <xdr:rowOff>180975</xdr:rowOff>
                  </from>
                  <to>
                    <xdr:col>39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5" name="Check Box 22">
              <controlPr defaultSize="0" autoFill="0" autoLine="0" autoPict="0">
                <anchor moveWithCells="1">
                  <from>
                    <xdr:col>39</xdr:col>
                    <xdr:colOff>9525</xdr:colOff>
                    <xdr:row>13</xdr:row>
                    <xdr:rowOff>180975</xdr:rowOff>
                  </from>
                  <to>
                    <xdr:col>39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6" name="Check Box 23">
              <controlPr defaultSize="0" autoFill="0" autoLine="0" autoPict="0">
                <anchor moveWithCells="1">
                  <from>
                    <xdr:col>39</xdr:col>
                    <xdr:colOff>9525</xdr:colOff>
                    <xdr:row>12</xdr:row>
                    <xdr:rowOff>180975</xdr:rowOff>
                  </from>
                  <to>
                    <xdr:col>39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7" name="Check Box 24">
              <controlPr defaultSize="0" autoFill="0" autoLine="0" autoPict="0">
                <anchor moveWithCells="1">
                  <from>
                    <xdr:col>39</xdr:col>
                    <xdr:colOff>9525</xdr:colOff>
                    <xdr:row>11</xdr:row>
                    <xdr:rowOff>180975</xdr:rowOff>
                  </from>
                  <to>
                    <xdr:col>39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8" name="Check Box 25">
              <controlPr defaultSize="0" autoFill="0" autoLine="0" autoPict="0">
                <anchor moveWithCells="1">
                  <from>
                    <xdr:col>39</xdr:col>
                    <xdr:colOff>9525</xdr:colOff>
                    <xdr:row>10</xdr:row>
                    <xdr:rowOff>180975</xdr:rowOff>
                  </from>
                  <to>
                    <xdr:col>39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9" name="Check Box 26">
              <controlPr defaultSize="0" autoFill="0" autoLine="0" autoPict="0">
                <anchor moveWithCells="1">
                  <from>
                    <xdr:col>39</xdr:col>
                    <xdr:colOff>9525</xdr:colOff>
                    <xdr:row>9</xdr:row>
                    <xdr:rowOff>180975</xdr:rowOff>
                  </from>
                  <to>
                    <xdr:col>39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30" name="Check Box 27">
              <controlPr defaultSize="0" autoFill="0" autoLine="0" autoPict="0">
                <anchor moveWithCells="1">
                  <from>
                    <xdr:col>39</xdr:col>
                    <xdr:colOff>9525</xdr:colOff>
                    <xdr:row>8</xdr:row>
                    <xdr:rowOff>180975</xdr:rowOff>
                  </from>
                  <to>
                    <xdr:col>39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31" name="Check Box 28">
              <controlPr defaultSize="0" autoFill="0" autoLine="0" autoPict="0">
                <anchor moveWithCells="1">
                  <from>
                    <xdr:col>39</xdr:col>
                    <xdr:colOff>9525</xdr:colOff>
                    <xdr:row>7</xdr:row>
                    <xdr:rowOff>180975</xdr:rowOff>
                  </from>
                  <to>
                    <xdr:col>39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32" name="Check Box 29">
              <controlPr defaultSize="0" autoFill="0" autoLine="0" autoPict="0">
                <anchor moveWithCells="1">
                  <from>
                    <xdr:col>39</xdr:col>
                    <xdr:colOff>9525</xdr:colOff>
                    <xdr:row>6</xdr:row>
                    <xdr:rowOff>180975</xdr:rowOff>
                  </from>
                  <to>
                    <xdr:col>39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33" name="Check Box 30">
              <controlPr defaultSize="0" autoFill="0" autoLine="0" autoPict="0">
                <anchor moveWithCells="1">
                  <from>
                    <xdr:col>39</xdr:col>
                    <xdr:colOff>9525</xdr:colOff>
                    <xdr:row>5</xdr:row>
                    <xdr:rowOff>180975</xdr:rowOff>
                  </from>
                  <to>
                    <xdr:col>39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34" name="Check Box 31">
              <controlPr defaultSize="0" autoFill="0" autoLine="0" autoPict="0">
                <anchor moveWithCells="1">
                  <from>
                    <xdr:col>39</xdr:col>
                    <xdr:colOff>9525</xdr:colOff>
                    <xdr:row>4</xdr:row>
                    <xdr:rowOff>180975</xdr:rowOff>
                  </from>
                  <to>
                    <xdr:col>39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35" name="Check Box 32">
              <controlPr defaultSize="0" autoFill="0" autoLine="0" autoPict="0">
                <anchor moveWithCells="1">
                  <from>
                    <xdr:col>39</xdr:col>
                    <xdr:colOff>9525</xdr:colOff>
                    <xdr:row>3</xdr:row>
                    <xdr:rowOff>180975</xdr:rowOff>
                  </from>
                  <to>
                    <xdr:col>39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7" r:id="rId36" name="Check Box 33">
              <controlPr defaultSize="0" autoFill="0" autoLine="0" autoPict="0">
                <anchor moveWithCells="1">
                  <from>
                    <xdr:col>39</xdr:col>
                    <xdr:colOff>9525</xdr:colOff>
                    <xdr:row>2</xdr:row>
                    <xdr:rowOff>180975</xdr:rowOff>
                  </from>
                  <to>
                    <xdr:col>39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8" r:id="rId37" name="Check Box 34">
              <controlPr defaultSize="0" autoFill="0" autoLine="0" autoPict="0">
                <anchor moveWithCells="1">
                  <from>
                    <xdr:col>42</xdr:col>
                    <xdr:colOff>9525</xdr:colOff>
                    <xdr:row>34</xdr:row>
                    <xdr:rowOff>180975</xdr:rowOff>
                  </from>
                  <to>
                    <xdr:col>42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9" r:id="rId38" name="Check Box 35">
              <controlPr defaultSize="0" autoFill="0" autoLine="0" autoPict="0">
                <anchor moveWithCells="1">
                  <from>
                    <xdr:col>42</xdr:col>
                    <xdr:colOff>9525</xdr:colOff>
                    <xdr:row>33</xdr:row>
                    <xdr:rowOff>180975</xdr:rowOff>
                  </from>
                  <to>
                    <xdr:col>42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0" r:id="rId39" name="Check Box 36">
              <controlPr defaultSize="0" autoFill="0" autoLine="0" autoPict="0">
                <anchor moveWithCells="1">
                  <from>
                    <xdr:col>42</xdr:col>
                    <xdr:colOff>9525</xdr:colOff>
                    <xdr:row>32</xdr:row>
                    <xdr:rowOff>180975</xdr:rowOff>
                  </from>
                  <to>
                    <xdr:col>42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1" r:id="rId40" name="Check Box 37">
              <controlPr defaultSize="0" autoFill="0" autoLine="0" autoPict="0">
                <anchor moveWithCells="1">
                  <from>
                    <xdr:col>42</xdr:col>
                    <xdr:colOff>9525</xdr:colOff>
                    <xdr:row>31</xdr:row>
                    <xdr:rowOff>180975</xdr:rowOff>
                  </from>
                  <to>
                    <xdr:col>42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2" r:id="rId41" name="Check Box 38">
              <controlPr defaultSize="0" autoFill="0" autoLine="0" autoPict="0">
                <anchor moveWithCells="1">
                  <from>
                    <xdr:col>42</xdr:col>
                    <xdr:colOff>9525</xdr:colOff>
                    <xdr:row>30</xdr:row>
                    <xdr:rowOff>180975</xdr:rowOff>
                  </from>
                  <to>
                    <xdr:col>42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3" r:id="rId42" name="Check Box 39">
              <controlPr defaultSize="0" autoFill="0" autoLine="0" autoPict="0">
                <anchor moveWithCells="1">
                  <from>
                    <xdr:col>42</xdr:col>
                    <xdr:colOff>9525</xdr:colOff>
                    <xdr:row>29</xdr:row>
                    <xdr:rowOff>180975</xdr:rowOff>
                  </from>
                  <to>
                    <xdr:col>42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4" r:id="rId43" name="Check Box 40">
              <controlPr defaultSize="0" autoFill="0" autoLine="0" autoPict="0">
                <anchor moveWithCells="1">
                  <from>
                    <xdr:col>42</xdr:col>
                    <xdr:colOff>9525</xdr:colOff>
                    <xdr:row>28</xdr:row>
                    <xdr:rowOff>180975</xdr:rowOff>
                  </from>
                  <to>
                    <xdr:col>42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5" r:id="rId44" name="Check Box 41">
              <controlPr defaultSize="0" autoFill="0" autoLine="0" autoPict="0">
                <anchor moveWithCells="1">
                  <from>
                    <xdr:col>42</xdr:col>
                    <xdr:colOff>9525</xdr:colOff>
                    <xdr:row>27</xdr:row>
                    <xdr:rowOff>180975</xdr:rowOff>
                  </from>
                  <to>
                    <xdr:col>42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6" r:id="rId45" name="Check Box 42">
              <controlPr defaultSize="0" autoFill="0" autoLine="0" autoPict="0">
                <anchor moveWithCells="1">
                  <from>
                    <xdr:col>42</xdr:col>
                    <xdr:colOff>9525</xdr:colOff>
                    <xdr:row>26</xdr:row>
                    <xdr:rowOff>180975</xdr:rowOff>
                  </from>
                  <to>
                    <xdr:col>42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7" r:id="rId46" name="Check Box 43">
              <controlPr defaultSize="0" autoFill="0" autoLine="0" autoPict="0">
                <anchor moveWithCells="1">
                  <from>
                    <xdr:col>42</xdr:col>
                    <xdr:colOff>9525</xdr:colOff>
                    <xdr:row>25</xdr:row>
                    <xdr:rowOff>180975</xdr:rowOff>
                  </from>
                  <to>
                    <xdr:col>42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8" r:id="rId47" name="Check Box 44">
              <controlPr defaultSize="0" autoFill="0" autoLine="0" autoPict="0">
                <anchor moveWithCells="1">
                  <from>
                    <xdr:col>42</xdr:col>
                    <xdr:colOff>9525</xdr:colOff>
                    <xdr:row>24</xdr:row>
                    <xdr:rowOff>180975</xdr:rowOff>
                  </from>
                  <to>
                    <xdr:col>42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9" r:id="rId48" name="Check Box 45">
              <controlPr defaultSize="0" autoFill="0" autoLine="0" autoPict="0">
                <anchor moveWithCells="1">
                  <from>
                    <xdr:col>42</xdr:col>
                    <xdr:colOff>9525</xdr:colOff>
                    <xdr:row>23</xdr:row>
                    <xdr:rowOff>180975</xdr:rowOff>
                  </from>
                  <to>
                    <xdr:col>42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0" r:id="rId49" name="Check Box 46">
              <controlPr defaultSize="0" autoFill="0" autoLine="0" autoPict="0">
                <anchor moveWithCells="1">
                  <from>
                    <xdr:col>42</xdr:col>
                    <xdr:colOff>9525</xdr:colOff>
                    <xdr:row>22</xdr:row>
                    <xdr:rowOff>180975</xdr:rowOff>
                  </from>
                  <to>
                    <xdr:col>42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50" name="Check Box 47">
              <controlPr defaultSize="0" autoFill="0" autoLine="0" autoPict="0">
                <anchor moveWithCells="1">
                  <from>
                    <xdr:col>42</xdr:col>
                    <xdr:colOff>9525</xdr:colOff>
                    <xdr:row>21</xdr:row>
                    <xdr:rowOff>180975</xdr:rowOff>
                  </from>
                  <to>
                    <xdr:col>42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51" name="Check Box 48">
              <controlPr defaultSize="0" autoFill="0" autoLine="0" autoPict="0">
                <anchor moveWithCells="1">
                  <from>
                    <xdr:col>42</xdr:col>
                    <xdr:colOff>9525</xdr:colOff>
                    <xdr:row>20</xdr:row>
                    <xdr:rowOff>180975</xdr:rowOff>
                  </from>
                  <to>
                    <xdr:col>42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52" name="Check Box 49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180975</xdr:rowOff>
                  </from>
                  <to>
                    <xdr:col>42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53" name="Check Box 50">
              <controlPr defaultSize="0" autoFill="0" autoLine="0" autoPict="0">
                <anchor moveWithCells="1">
                  <from>
                    <xdr:col>42</xdr:col>
                    <xdr:colOff>9525</xdr:colOff>
                    <xdr:row>18</xdr:row>
                    <xdr:rowOff>180975</xdr:rowOff>
                  </from>
                  <to>
                    <xdr:col>42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54" name="Check Box 51">
              <controlPr defaultSize="0" autoFill="0" autoLine="0" autoPict="0">
                <anchor moveWithCells="1">
                  <from>
                    <xdr:col>42</xdr:col>
                    <xdr:colOff>9525</xdr:colOff>
                    <xdr:row>17</xdr:row>
                    <xdr:rowOff>180975</xdr:rowOff>
                  </from>
                  <to>
                    <xdr:col>42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55" name="Check Box 52">
              <controlPr defaultSize="0" autoFill="0" autoLine="0" autoPict="0">
                <anchor moveWithCells="1">
                  <from>
                    <xdr:col>42</xdr:col>
                    <xdr:colOff>9525</xdr:colOff>
                    <xdr:row>16</xdr:row>
                    <xdr:rowOff>180975</xdr:rowOff>
                  </from>
                  <to>
                    <xdr:col>42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56" name="Check Box 53">
              <controlPr defaultSize="0" autoFill="0" autoLine="0" autoPict="0">
                <anchor moveWithCells="1">
                  <from>
                    <xdr:col>42</xdr:col>
                    <xdr:colOff>9525</xdr:colOff>
                    <xdr:row>15</xdr:row>
                    <xdr:rowOff>180975</xdr:rowOff>
                  </from>
                  <to>
                    <xdr:col>42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57" name="Check Box 54">
              <controlPr defaultSize="0" autoFill="0" autoLine="0" autoPict="0">
                <anchor moveWithCells="1">
                  <from>
                    <xdr:col>42</xdr:col>
                    <xdr:colOff>9525</xdr:colOff>
                    <xdr:row>14</xdr:row>
                    <xdr:rowOff>180975</xdr:rowOff>
                  </from>
                  <to>
                    <xdr:col>42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58" name="Check Box 55">
              <controlPr defaultSize="0" autoFill="0" autoLine="0" autoPict="0">
                <anchor moveWithCells="1">
                  <from>
                    <xdr:col>42</xdr:col>
                    <xdr:colOff>9525</xdr:colOff>
                    <xdr:row>13</xdr:row>
                    <xdr:rowOff>180975</xdr:rowOff>
                  </from>
                  <to>
                    <xdr:col>42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9" name="Check Box 56">
              <controlPr defaultSize="0" autoFill="0" autoLine="0" autoPict="0">
                <anchor moveWithCells="1">
                  <from>
                    <xdr:col>42</xdr:col>
                    <xdr:colOff>9525</xdr:colOff>
                    <xdr:row>12</xdr:row>
                    <xdr:rowOff>180975</xdr:rowOff>
                  </from>
                  <to>
                    <xdr:col>42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0" name="Check Box 57">
              <controlPr defaultSize="0" autoFill="0" autoLine="0" autoPict="0">
                <anchor moveWithCells="1">
                  <from>
                    <xdr:col>42</xdr:col>
                    <xdr:colOff>9525</xdr:colOff>
                    <xdr:row>11</xdr:row>
                    <xdr:rowOff>180975</xdr:rowOff>
                  </from>
                  <to>
                    <xdr:col>42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61" name="Check Box 58">
              <controlPr defaultSize="0" autoFill="0" autoLine="0" autoPict="0">
                <anchor moveWithCells="1">
                  <from>
                    <xdr:col>42</xdr:col>
                    <xdr:colOff>9525</xdr:colOff>
                    <xdr:row>10</xdr:row>
                    <xdr:rowOff>180975</xdr:rowOff>
                  </from>
                  <to>
                    <xdr:col>42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62" name="Check Box 59">
              <controlPr defaultSize="0" autoFill="0" autoLine="0" autoPict="0">
                <anchor moveWithCells="1">
                  <from>
                    <xdr:col>42</xdr:col>
                    <xdr:colOff>9525</xdr:colOff>
                    <xdr:row>9</xdr:row>
                    <xdr:rowOff>180975</xdr:rowOff>
                  </from>
                  <to>
                    <xdr:col>42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63" name="Check Box 60">
              <controlPr defaultSize="0" autoFill="0" autoLine="0" autoPict="0">
                <anchor moveWithCells="1">
                  <from>
                    <xdr:col>42</xdr:col>
                    <xdr:colOff>9525</xdr:colOff>
                    <xdr:row>8</xdr:row>
                    <xdr:rowOff>180975</xdr:rowOff>
                  </from>
                  <to>
                    <xdr:col>42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64" name="Check Box 61">
              <controlPr defaultSize="0" autoFill="0" autoLine="0" autoPict="0">
                <anchor moveWithCells="1">
                  <from>
                    <xdr:col>42</xdr:col>
                    <xdr:colOff>9525</xdr:colOff>
                    <xdr:row>7</xdr:row>
                    <xdr:rowOff>180975</xdr:rowOff>
                  </from>
                  <to>
                    <xdr:col>42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65" name="Check Box 62">
              <controlPr defaultSize="0" autoFill="0" autoLine="0" autoPict="0">
                <anchor moveWithCells="1">
                  <from>
                    <xdr:col>42</xdr:col>
                    <xdr:colOff>9525</xdr:colOff>
                    <xdr:row>6</xdr:row>
                    <xdr:rowOff>180975</xdr:rowOff>
                  </from>
                  <to>
                    <xdr:col>42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66" name="Check Box 63">
              <controlPr defaultSize="0" autoFill="0" autoLine="0" autoPict="0">
                <anchor moveWithCells="1">
                  <from>
                    <xdr:col>42</xdr:col>
                    <xdr:colOff>9525</xdr:colOff>
                    <xdr:row>5</xdr:row>
                    <xdr:rowOff>180975</xdr:rowOff>
                  </from>
                  <to>
                    <xdr:col>42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67" name="Check Box 64">
              <controlPr defaultSize="0" autoFill="0" autoLine="0" autoPict="0">
                <anchor moveWithCells="1">
                  <from>
                    <xdr:col>42</xdr:col>
                    <xdr:colOff>9525</xdr:colOff>
                    <xdr:row>4</xdr:row>
                    <xdr:rowOff>180975</xdr:rowOff>
                  </from>
                  <to>
                    <xdr:col>42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68" name="Check Box 65">
              <controlPr defaultSize="0" autoFill="0" autoLine="0" autoPict="0">
                <anchor moveWithCells="1">
                  <from>
                    <xdr:col>42</xdr:col>
                    <xdr:colOff>9525</xdr:colOff>
                    <xdr:row>3</xdr:row>
                    <xdr:rowOff>180975</xdr:rowOff>
                  </from>
                  <to>
                    <xdr:col>42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69" name="Check Box 66">
              <controlPr defaultSize="0" autoFill="0" autoLine="0" autoPict="0">
                <anchor moveWithCells="1">
                  <from>
                    <xdr:col>42</xdr:col>
                    <xdr:colOff>9525</xdr:colOff>
                    <xdr:row>2</xdr:row>
                    <xdr:rowOff>180975</xdr:rowOff>
                  </from>
                  <to>
                    <xdr:col>42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70" name="Check Box 67">
              <controlPr defaultSize="0" autoFill="0" autoLine="0" autoPict="0">
                <anchor moveWithCells="1">
                  <from>
                    <xdr:col>36</xdr:col>
                    <xdr:colOff>0</xdr:colOff>
                    <xdr:row>34</xdr:row>
                    <xdr:rowOff>180975</xdr:rowOff>
                  </from>
                  <to>
                    <xdr:col>36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2" r:id="rId71" name="Check Box 68">
              <controlPr defaultSize="0" autoFill="0" autoLine="0" autoPict="0">
                <anchor moveWithCells="1">
                  <from>
                    <xdr:col>36</xdr:col>
                    <xdr:colOff>0</xdr:colOff>
                    <xdr:row>33</xdr:row>
                    <xdr:rowOff>180975</xdr:rowOff>
                  </from>
                  <to>
                    <xdr:col>36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3" r:id="rId72" name="Check Box 69">
              <controlPr defaultSize="0" autoFill="0" autoLine="0" autoPict="0">
                <anchor moveWithCells="1">
                  <from>
                    <xdr:col>36</xdr:col>
                    <xdr:colOff>0</xdr:colOff>
                    <xdr:row>32</xdr:row>
                    <xdr:rowOff>180975</xdr:rowOff>
                  </from>
                  <to>
                    <xdr:col>36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4" r:id="rId73" name="Check Box 70">
              <controlPr defaultSize="0" autoFill="0" autoLine="0" autoPict="0">
                <anchor moveWithCells="1">
                  <from>
                    <xdr:col>36</xdr:col>
                    <xdr:colOff>0</xdr:colOff>
                    <xdr:row>31</xdr:row>
                    <xdr:rowOff>180975</xdr:rowOff>
                  </from>
                  <to>
                    <xdr:col>36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5" r:id="rId74" name="Check Box 71">
              <controlPr defaultSize="0" autoFill="0" autoLine="0" autoPict="0">
                <anchor moveWithCells="1">
                  <from>
                    <xdr:col>36</xdr:col>
                    <xdr:colOff>0</xdr:colOff>
                    <xdr:row>30</xdr:row>
                    <xdr:rowOff>180975</xdr:rowOff>
                  </from>
                  <to>
                    <xdr:col>36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6" r:id="rId75" name="Check Box 72">
              <controlPr defaultSize="0" autoFill="0" autoLine="0" autoPict="0">
                <anchor moveWithCells="1">
                  <from>
                    <xdr:col>36</xdr:col>
                    <xdr:colOff>0</xdr:colOff>
                    <xdr:row>29</xdr:row>
                    <xdr:rowOff>180975</xdr:rowOff>
                  </from>
                  <to>
                    <xdr:col>36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7" r:id="rId76" name="Check Box 73">
              <controlPr defaultSize="0" autoFill="0" autoLine="0" autoPict="0">
                <anchor moveWithCells="1">
                  <from>
                    <xdr:col>36</xdr:col>
                    <xdr:colOff>0</xdr:colOff>
                    <xdr:row>28</xdr:row>
                    <xdr:rowOff>180975</xdr:rowOff>
                  </from>
                  <to>
                    <xdr:col>36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8" r:id="rId77" name="Check Box 74">
              <controlPr defaultSize="0" autoFill="0" autoLine="0" autoPict="0">
                <anchor moveWithCells="1">
                  <from>
                    <xdr:col>36</xdr:col>
                    <xdr:colOff>0</xdr:colOff>
                    <xdr:row>27</xdr:row>
                    <xdr:rowOff>180975</xdr:rowOff>
                  </from>
                  <to>
                    <xdr:col>36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9" r:id="rId78" name="Check Box 75">
              <controlPr defaultSize="0" autoFill="0" autoLine="0" autoPict="0">
                <anchor moveWithCells="1">
                  <from>
                    <xdr:col>36</xdr:col>
                    <xdr:colOff>0</xdr:colOff>
                    <xdr:row>26</xdr:row>
                    <xdr:rowOff>180975</xdr:rowOff>
                  </from>
                  <to>
                    <xdr:col>36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0" r:id="rId79" name="Check Box 76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180975</xdr:rowOff>
                  </from>
                  <to>
                    <xdr:col>36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1" r:id="rId80" name="Check Box 77">
              <controlPr defaultSize="0" autoFill="0" autoLine="0" autoPict="0">
                <anchor moveWithCells="1">
                  <from>
                    <xdr:col>36</xdr:col>
                    <xdr:colOff>0</xdr:colOff>
                    <xdr:row>24</xdr:row>
                    <xdr:rowOff>180975</xdr:rowOff>
                  </from>
                  <to>
                    <xdr:col>36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2" r:id="rId81" name="Check Box 78">
              <controlPr defaultSize="0" autoFill="0" autoLine="0" autoPict="0">
                <anchor moveWithCells="1">
                  <from>
                    <xdr:col>36</xdr:col>
                    <xdr:colOff>0</xdr:colOff>
                    <xdr:row>23</xdr:row>
                    <xdr:rowOff>180975</xdr:rowOff>
                  </from>
                  <to>
                    <xdr:col>36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3" r:id="rId82" name="Check Box 79">
              <controlPr defaultSize="0" autoFill="0" autoLine="0" autoPict="0">
                <anchor moveWithCells="1">
                  <from>
                    <xdr:col>36</xdr:col>
                    <xdr:colOff>0</xdr:colOff>
                    <xdr:row>22</xdr:row>
                    <xdr:rowOff>180975</xdr:rowOff>
                  </from>
                  <to>
                    <xdr:col>36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4" r:id="rId83" name="Check Box 80">
              <controlPr defaultSize="0" autoFill="0" autoLine="0" autoPict="0">
                <anchor moveWithCells="1">
                  <from>
                    <xdr:col>36</xdr:col>
                    <xdr:colOff>0</xdr:colOff>
                    <xdr:row>21</xdr:row>
                    <xdr:rowOff>180975</xdr:rowOff>
                  </from>
                  <to>
                    <xdr:col>36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5" r:id="rId84" name="Check Box 81">
              <controlPr defaultSize="0" autoFill="0" autoLine="0" autoPict="0">
                <anchor moveWithCells="1">
                  <from>
                    <xdr:col>36</xdr:col>
                    <xdr:colOff>0</xdr:colOff>
                    <xdr:row>20</xdr:row>
                    <xdr:rowOff>180975</xdr:rowOff>
                  </from>
                  <to>
                    <xdr:col>36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6" r:id="rId85" name="Check Box 82">
              <controlPr defaultSize="0" autoFill="0" autoLine="0" autoPict="0">
                <anchor moveWithCells="1">
                  <from>
                    <xdr:col>36</xdr:col>
                    <xdr:colOff>0</xdr:colOff>
                    <xdr:row>19</xdr:row>
                    <xdr:rowOff>180975</xdr:rowOff>
                  </from>
                  <to>
                    <xdr:col>36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7" r:id="rId86" name="Check Box 83">
              <controlPr defaultSize="0" autoFill="0" autoLine="0" autoPict="0">
                <anchor moveWithCells="1">
                  <from>
                    <xdr:col>36</xdr:col>
                    <xdr:colOff>0</xdr:colOff>
                    <xdr:row>18</xdr:row>
                    <xdr:rowOff>180975</xdr:rowOff>
                  </from>
                  <to>
                    <xdr:col>36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8" r:id="rId87" name="Check Box 84">
              <controlPr defaultSize="0" autoFill="0" autoLine="0" autoPict="0">
                <anchor moveWithCells="1">
                  <from>
                    <xdr:col>36</xdr:col>
                    <xdr:colOff>0</xdr:colOff>
                    <xdr:row>17</xdr:row>
                    <xdr:rowOff>180975</xdr:rowOff>
                  </from>
                  <to>
                    <xdr:col>36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9" r:id="rId88" name="Check Box 85">
              <controlPr defaultSize="0" autoFill="0" autoLine="0" autoPict="0">
                <anchor moveWithCells="1">
                  <from>
                    <xdr:col>36</xdr:col>
                    <xdr:colOff>0</xdr:colOff>
                    <xdr:row>16</xdr:row>
                    <xdr:rowOff>180975</xdr:rowOff>
                  </from>
                  <to>
                    <xdr:col>36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0" r:id="rId89" name="Check Box 86">
              <controlPr defaultSize="0" autoFill="0" autoLine="0" autoPict="0">
                <anchor moveWithCells="1">
                  <from>
                    <xdr:col>36</xdr:col>
                    <xdr:colOff>0</xdr:colOff>
                    <xdr:row>15</xdr:row>
                    <xdr:rowOff>180975</xdr:rowOff>
                  </from>
                  <to>
                    <xdr:col>36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1" r:id="rId90" name="Check Box 87">
              <controlPr defaultSize="0" autoFill="0" autoLine="0" autoPict="0">
                <anchor moveWithCells="1">
                  <from>
                    <xdr:col>36</xdr:col>
                    <xdr:colOff>0</xdr:colOff>
                    <xdr:row>14</xdr:row>
                    <xdr:rowOff>180975</xdr:rowOff>
                  </from>
                  <to>
                    <xdr:col>36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2" r:id="rId91" name="Check Box 88">
              <controlPr defaultSize="0" autoFill="0" autoLine="0" autoPict="0">
                <anchor moveWithCells="1">
                  <from>
                    <xdr:col>36</xdr:col>
                    <xdr:colOff>0</xdr:colOff>
                    <xdr:row>13</xdr:row>
                    <xdr:rowOff>180975</xdr:rowOff>
                  </from>
                  <to>
                    <xdr:col>36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3" r:id="rId92" name="Check Box 89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180975</xdr:rowOff>
                  </from>
                  <to>
                    <xdr:col>36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4" r:id="rId93" name="Check Box 90">
              <controlPr defaultSize="0" autoFill="0" autoLine="0" autoPict="0">
                <anchor moveWithCells="1">
                  <from>
                    <xdr:col>36</xdr:col>
                    <xdr:colOff>0</xdr:colOff>
                    <xdr:row>11</xdr:row>
                    <xdr:rowOff>180975</xdr:rowOff>
                  </from>
                  <to>
                    <xdr:col>36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5" r:id="rId94" name="Check Box 91">
              <controlPr defaultSize="0" autoFill="0" autoLine="0" autoPict="0">
                <anchor moveWithCells="1">
                  <from>
                    <xdr:col>36</xdr:col>
                    <xdr:colOff>0</xdr:colOff>
                    <xdr:row>10</xdr:row>
                    <xdr:rowOff>180975</xdr:rowOff>
                  </from>
                  <to>
                    <xdr:col>36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6" r:id="rId95" name="Check Box 92">
              <controlPr defaultSize="0" autoFill="0" autoLine="0" autoPict="0">
                <anchor moveWithCells="1">
                  <from>
                    <xdr:col>36</xdr:col>
                    <xdr:colOff>0</xdr:colOff>
                    <xdr:row>9</xdr:row>
                    <xdr:rowOff>180975</xdr:rowOff>
                  </from>
                  <to>
                    <xdr:col>36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7" r:id="rId96" name="Check Box 93">
              <controlPr defaultSize="0" autoFill="0" autoLine="0" autoPict="0">
                <anchor moveWithCells="1">
                  <from>
                    <xdr:col>36</xdr:col>
                    <xdr:colOff>0</xdr:colOff>
                    <xdr:row>8</xdr:row>
                    <xdr:rowOff>180975</xdr:rowOff>
                  </from>
                  <to>
                    <xdr:col>36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8" r:id="rId97" name="Check Box 94">
              <controlPr defaultSize="0" autoFill="0" autoLine="0" autoPict="0">
                <anchor moveWithCells="1">
                  <from>
                    <xdr:col>36</xdr:col>
                    <xdr:colOff>0</xdr:colOff>
                    <xdr:row>7</xdr:row>
                    <xdr:rowOff>180975</xdr:rowOff>
                  </from>
                  <to>
                    <xdr:col>36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9" r:id="rId98" name="Check Box 95">
              <controlPr defaultSize="0" autoFill="0" autoLine="0" autoPict="0">
                <anchor moveWithCells="1">
                  <from>
                    <xdr:col>36</xdr:col>
                    <xdr:colOff>0</xdr:colOff>
                    <xdr:row>6</xdr:row>
                    <xdr:rowOff>180975</xdr:rowOff>
                  </from>
                  <to>
                    <xdr:col>36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0" r:id="rId99" name="Check Box 96">
              <controlPr defaultSize="0" autoFill="0" autoLine="0" autoPict="0">
                <anchor moveWithCells="1">
                  <from>
                    <xdr:col>36</xdr:col>
                    <xdr:colOff>0</xdr:colOff>
                    <xdr:row>5</xdr:row>
                    <xdr:rowOff>180975</xdr:rowOff>
                  </from>
                  <to>
                    <xdr:col>36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1" r:id="rId100" name="Check Box 97">
              <controlPr defaultSize="0" autoFill="0" autoLine="0" autoPict="0">
                <anchor moveWithCells="1">
                  <from>
                    <xdr:col>36</xdr:col>
                    <xdr:colOff>0</xdr:colOff>
                    <xdr:row>4</xdr:row>
                    <xdr:rowOff>180975</xdr:rowOff>
                  </from>
                  <to>
                    <xdr:col>36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2" r:id="rId101" name="Check Box 98">
              <controlPr defaultSize="0" autoFill="0" autoLine="0" autoPict="0">
                <anchor moveWithCells="1">
                  <from>
                    <xdr:col>36</xdr:col>
                    <xdr:colOff>0</xdr:colOff>
                    <xdr:row>3</xdr:row>
                    <xdr:rowOff>180975</xdr:rowOff>
                  </from>
                  <to>
                    <xdr:col>36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3" r:id="rId102" name="Check Box 99">
              <controlPr defaultSize="0" autoFill="0" autoLine="0" autoPict="0">
                <anchor moveWithCells="1">
                  <from>
                    <xdr:col>36</xdr:col>
                    <xdr:colOff>0</xdr:colOff>
                    <xdr:row>2</xdr:row>
                    <xdr:rowOff>180975</xdr:rowOff>
                  </from>
                  <to>
                    <xdr:col>36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4" r:id="rId103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2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5" r:id="rId104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180975</xdr:rowOff>
                  </from>
                  <to>
                    <xdr:col>2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6" r:id="rId105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180975</xdr:rowOff>
                  </from>
                  <to>
                    <xdr:col>2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7" r:id="rId106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2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8" r:id="rId107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180975</xdr:rowOff>
                  </from>
                  <to>
                    <xdr:col>2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9" r:id="rId108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180975</xdr:rowOff>
                  </from>
                  <to>
                    <xdr:col>2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0" r:id="rId109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1" r:id="rId110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180975</xdr:rowOff>
                  </from>
                  <to>
                    <xdr:col>2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2" r:id="rId111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180975</xdr:rowOff>
                  </from>
                  <to>
                    <xdr:col>2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3" r:id="rId112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4" r:id="rId113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180975</xdr:rowOff>
                  </from>
                  <to>
                    <xdr:col>2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5" r:id="rId114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180975</xdr:rowOff>
                  </from>
                  <to>
                    <xdr:col>2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6" r:id="rId115" name="Check Box 112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2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7" r:id="rId116" name="Check Box 11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180975</xdr:rowOff>
                  </from>
                  <to>
                    <xdr:col>2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8" r:id="rId117" name="Check Box 11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180975</xdr:rowOff>
                  </from>
                  <to>
                    <xdr:col>2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9" r:id="rId118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2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0" r:id="rId119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180975</xdr:rowOff>
                  </from>
                  <to>
                    <xdr:col>2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1" r:id="rId120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180975</xdr:rowOff>
                  </from>
                  <to>
                    <xdr:col>2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2" r:id="rId121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2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3" r:id="rId122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180975</xdr:rowOff>
                  </from>
                  <to>
                    <xdr:col>2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4" r:id="rId123" name="Check Box 120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180975</xdr:rowOff>
                  </from>
                  <to>
                    <xdr:col>2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5" r:id="rId124" name="Check Box 121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2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6" r:id="rId125" name="Check Box 12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180975</xdr:rowOff>
                  </from>
                  <to>
                    <xdr:col>2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7" r:id="rId126" name="Check Box 123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8" r:id="rId127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2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9" r:id="rId128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180975</xdr:rowOff>
                  </from>
                  <to>
                    <xdr:col>2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0" r:id="rId129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2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1" r:id="rId130" name="Check Box 127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2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2" r:id="rId131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3" r:id="rId132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180975</xdr:rowOff>
                  </from>
                  <to>
                    <xdr:col>2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4" r:id="rId133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180975</xdr:rowOff>
                  </from>
                  <to>
                    <xdr:col>2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5" r:id="rId134" name="Check Box 131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6" r:id="rId135" name="Check Box 132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180975</xdr:rowOff>
                  </from>
                  <to>
                    <xdr:col>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A9C5BB-C789-4AE4-B8D5-C47D299E8855}">
            <xm:f>Нояб!$F$42&lt;&gt;0</xm:f>
            <x14:dxf>
              <font>
                <color theme="0"/>
              </font>
            </x14:dxf>
          </x14:cfRule>
          <xm:sqref>F4:F37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данные!$B$3:$B$6</xm:f>
          </x14:formula1>
          <xm:sqref>G4:AG36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theme="5" tint="0.39997558519241921"/>
  </sheetPr>
  <dimension ref="A1:AW45"/>
  <sheetViews>
    <sheetView topLeftCell="B16" zoomScaleNormal="100" workbookViewId="0">
      <selection activeCell="B42" sqref="A42:XFD45"/>
    </sheetView>
  </sheetViews>
  <sheetFormatPr defaultRowHeight="15.75" x14ac:dyDescent="0.25"/>
  <cols>
    <col min="1" max="1" width="13.5703125" style="16" hidden="1" customWidth="1"/>
    <col min="2" max="2" width="2" style="16" customWidth="1"/>
    <col min="3" max="3" width="3.42578125" style="44" customWidth="1"/>
    <col min="4" max="4" width="4.42578125" style="49" customWidth="1"/>
    <col min="5" max="5" width="23.5703125" style="33" customWidth="1"/>
    <col min="6" max="6" width="14.7109375" style="16" customWidth="1"/>
    <col min="7" max="33" width="3.7109375" style="17" customWidth="1"/>
    <col min="34" max="34" width="9.140625" style="17" hidden="1" customWidth="1"/>
    <col min="35" max="35" width="9.140625" style="21" hidden="1" customWidth="1"/>
    <col min="36" max="36" width="9.140625" style="16" hidden="1" customWidth="1"/>
    <col min="37" max="37" width="3.42578125" style="16" customWidth="1"/>
    <col min="38" max="38" width="10" style="16" hidden="1" customWidth="1"/>
    <col min="39" max="39" width="11.42578125" style="55" hidden="1" customWidth="1"/>
    <col min="40" max="40" width="3.85546875" style="16" customWidth="1"/>
    <col min="41" max="41" width="11.140625" style="16" hidden="1" customWidth="1"/>
    <col min="42" max="42" width="11.42578125" style="16" hidden="1" customWidth="1"/>
    <col min="43" max="43" width="3.7109375" style="16" customWidth="1"/>
    <col min="44" max="44" width="9.42578125" style="16" hidden="1" customWidth="1"/>
    <col min="45" max="45" width="12.42578125" style="44" hidden="1" customWidth="1"/>
    <col min="46" max="46" width="1" style="16" customWidth="1"/>
    <col min="47" max="47" width="3.85546875" style="49" customWidth="1"/>
    <col min="48" max="48" width="9.140625" style="16"/>
    <col min="49" max="49" width="12.5703125" style="21" customWidth="1"/>
    <col min="50" max="16384" width="9.140625" style="16"/>
  </cols>
  <sheetData>
    <row r="1" spans="1:49" s="46" customFormat="1" ht="31.5" customHeight="1" x14ac:dyDescent="0.3">
      <c r="C1" s="191" t="s">
        <v>13</v>
      </c>
      <c r="D1" s="49"/>
      <c r="E1" s="118" t="s">
        <v>8</v>
      </c>
      <c r="F1" s="124">
        <f>Окт!F1</f>
        <v>0</v>
      </c>
      <c r="G1" s="193" t="s">
        <v>9</v>
      </c>
      <c r="H1" s="194"/>
      <c r="I1" s="194"/>
      <c r="J1" s="195"/>
      <c r="K1" s="192">
        <f>Окт!K1</f>
        <v>0</v>
      </c>
      <c r="L1" s="192"/>
      <c r="M1" s="19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96"/>
      <c r="AI1" s="196"/>
      <c r="AM1" s="53"/>
      <c r="AS1" s="56"/>
      <c r="AU1" s="197" t="str">
        <f>IF(OR(AND(AL37&gt;0,ISBLANK(AW6)),AND(AO37&gt;0,ISBLANK(AW7)),AND(AR37&gt;0,ISBLANK(AW8))),"Внимание!                     Не забудьте указать стоимость сухпайков!","")</f>
        <v/>
      </c>
      <c r="AV1" s="197"/>
      <c r="AW1" s="197"/>
    </row>
    <row r="2" spans="1:49" ht="15.75" customHeight="1" x14ac:dyDescent="0.25">
      <c r="C2" s="191"/>
      <c r="D2" s="201" t="s">
        <v>0</v>
      </c>
      <c r="E2" s="202" t="s">
        <v>1</v>
      </c>
      <c r="F2" s="203" t="s">
        <v>52</v>
      </c>
      <c r="G2" s="204" t="s">
        <v>5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199" t="s">
        <v>7</v>
      </c>
      <c r="AI2" s="199" t="s">
        <v>6</v>
      </c>
      <c r="AJ2" s="15"/>
      <c r="AK2" s="200" t="s">
        <v>15</v>
      </c>
      <c r="AL2" s="200"/>
      <c r="AM2" s="200"/>
      <c r="AN2" s="200"/>
      <c r="AO2" s="200"/>
      <c r="AP2" s="200"/>
      <c r="AQ2" s="200"/>
      <c r="AR2" s="51"/>
      <c r="AS2" s="51"/>
      <c r="AU2" s="197"/>
      <c r="AV2" s="197"/>
      <c r="AW2" s="197"/>
    </row>
    <row r="3" spans="1:49" s="17" customFormat="1" x14ac:dyDescent="0.25">
      <c r="C3" s="191"/>
      <c r="D3" s="201"/>
      <c r="E3" s="202"/>
      <c r="F3" s="203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99"/>
      <c r="AI3" s="199"/>
      <c r="AJ3" s="126"/>
      <c r="AK3" s="126">
        <v>1</v>
      </c>
      <c r="AL3" s="18"/>
      <c r="AM3" s="54"/>
      <c r="AN3" s="126">
        <v>2</v>
      </c>
      <c r="AQ3" s="126">
        <v>3</v>
      </c>
      <c r="AR3" s="18"/>
      <c r="AS3" s="18"/>
      <c r="AU3" s="198"/>
      <c r="AV3" s="198"/>
      <c r="AW3" s="198"/>
    </row>
    <row r="4" spans="1:49" ht="15.75" customHeight="1" x14ac:dyDescent="0.25">
      <c r="A4" s="16" t="b">
        <v>0</v>
      </c>
      <c r="C4" s="15"/>
      <c r="D4" s="93" t="str">
        <f>СПИСОК_КЛАССА!A2</f>
        <v>1.</v>
      </c>
      <c r="E4" s="58" t="str">
        <f>IF(СПИСОК_КЛАССА!B2&lt;&gt;"",СПИСОК_КЛАССА!B2,"")</f>
        <v/>
      </c>
      <c r="F4" s="59" t="str">
        <f>IF(E4&lt;&gt;"",AH4*F$1+AI4*$K$1+AM4+AP4+AS4+Окт!F4,"")</f>
        <v/>
      </c>
      <c r="AH4" s="126">
        <f t="shared" ref="AH4:AH36" si="0">COUNTIF(G4:AG4,"з")+AJ4</f>
        <v>0</v>
      </c>
      <c r="AI4" s="125">
        <f t="shared" ref="AI4:AI36" si="1">COUNTIF(G4:AG4,"о")+AJ4</f>
        <v>0</v>
      </c>
      <c r="AJ4" s="15">
        <f t="shared" ref="AJ4:AJ36" si="2">COUNTIF(G4:AG4,"зо")</f>
        <v>0</v>
      </c>
      <c r="AK4" s="19"/>
      <c r="AL4" s="19" t="b">
        <v>0</v>
      </c>
      <c r="AM4" s="50">
        <f t="shared" ref="AM4:AM36" si="3">IF(AL4=TRUE,$AW$6,)</f>
        <v>0</v>
      </c>
      <c r="AN4" s="19"/>
      <c r="AO4" s="19" t="b">
        <v>0</v>
      </c>
      <c r="AP4" s="50">
        <f t="shared" ref="AP4:AP36" si="4">IF(AO4=TRUE,$AW$7,)</f>
        <v>0</v>
      </c>
      <c r="AQ4" s="19"/>
      <c r="AR4" s="52" t="b">
        <v>0</v>
      </c>
      <c r="AS4" s="57">
        <f t="shared" ref="AS4:AS36" si="5">IF(AR4=TRUE,$AW$8,)</f>
        <v>0</v>
      </c>
      <c r="AT4" s="68"/>
      <c r="AU4" s="188" t="s">
        <v>14</v>
      </c>
      <c r="AV4" s="188"/>
      <c r="AW4" s="189"/>
    </row>
    <row r="5" spans="1:49" ht="15.75" customHeight="1" x14ac:dyDescent="0.25">
      <c r="A5" s="16" t="b">
        <v>0</v>
      </c>
      <c r="C5" s="15"/>
      <c r="D5" s="93" t="str">
        <f>СПИСОК_КЛАССА!A4</f>
        <v>2.</v>
      </c>
      <c r="E5" s="58" t="str">
        <f>IF(СПИСОК_КЛАССА!B4&lt;&gt;"",СПИСОК_КЛАССА!B4,"")</f>
        <v/>
      </c>
      <c r="F5" s="59" t="str">
        <f>IF(E5&lt;&gt;"",AH5*F$1+AI5*$K$1+AM5+AP5+AS5+Окт!F5,"")</f>
        <v/>
      </c>
      <c r="AH5" s="126">
        <f t="shared" si="0"/>
        <v>0</v>
      </c>
      <c r="AI5" s="125">
        <f t="shared" si="1"/>
        <v>0</v>
      </c>
      <c r="AJ5" s="15">
        <f t="shared" si="2"/>
        <v>0</v>
      </c>
      <c r="AK5" s="19"/>
      <c r="AL5" s="19" t="b">
        <v>0</v>
      </c>
      <c r="AM5" s="50">
        <f t="shared" si="3"/>
        <v>0</v>
      </c>
      <c r="AN5" s="19"/>
      <c r="AO5" s="19" t="b">
        <v>0</v>
      </c>
      <c r="AP5" s="50">
        <f t="shared" si="4"/>
        <v>0</v>
      </c>
      <c r="AQ5" s="19"/>
      <c r="AR5" s="52" t="b">
        <v>0</v>
      </c>
      <c r="AS5" s="57">
        <f t="shared" si="5"/>
        <v>0</v>
      </c>
      <c r="AT5" s="69"/>
      <c r="AU5" s="65"/>
      <c r="AV5" s="127" t="s">
        <v>5</v>
      </c>
      <c r="AW5" s="127" t="s">
        <v>16</v>
      </c>
    </row>
    <row r="6" spans="1:49" x14ac:dyDescent="0.25">
      <c r="A6" s="16" t="b">
        <v>0</v>
      </c>
      <c r="C6" s="15"/>
      <c r="D6" s="93" t="str">
        <f>СПИСОК_КЛАССА!A6</f>
        <v>3.</v>
      </c>
      <c r="E6" s="58" t="str">
        <f>IF(СПИСОК_КЛАССА!B6&lt;&gt;"",СПИСОК_КЛАССА!B6,"")</f>
        <v/>
      </c>
      <c r="F6" s="59" t="str">
        <f>IF(E6&lt;&gt;"",AH6*F$1+AI6*$K$1+AM6+AP6+AS6+Окт!F6,"")</f>
        <v/>
      </c>
      <c r="AH6" s="126">
        <f t="shared" si="0"/>
        <v>0</v>
      </c>
      <c r="AI6" s="125">
        <f t="shared" si="1"/>
        <v>0</v>
      </c>
      <c r="AJ6" s="15">
        <f t="shared" si="2"/>
        <v>0</v>
      </c>
      <c r="AK6" s="19"/>
      <c r="AL6" s="19" t="b">
        <v>0</v>
      </c>
      <c r="AM6" s="50">
        <f t="shared" si="3"/>
        <v>0</v>
      </c>
      <c r="AN6" s="19"/>
      <c r="AO6" s="19" t="b">
        <v>0</v>
      </c>
      <c r="AP6" s="50">
        <f t="shared" si="4"/>
        <v>0</v>
      </c>
      <c r="AQ6" s="19"/>
      <c r="AR6" s="52" t="b">
        <v>0</v>
      </c>
      <c r="AS6" s="57">
        <f t="shared" si="5"/>
        <v>0</v>
      </c>
      <c r="AT6" s="69"/>
      <c r="AU6" s="123" t="s">
        <v>17</v>
      </c>
      <c r="AV6" s="66"/>
      <c r="AW6" s="70"/>
    </row>
    <row r="7" spans="1:49" x14ac:dyDescent="0.25">
      <c r="A7" s="16" t="b">
        <v>0</v>
      </c>
      <c r="C7" s="15"/>
      <c r="D7" s="93" t="str">
        <f>СПИСОК_КЛАССА!A8</f>
        <v>4.</v>
      </c>
      <c r="E7" s="58" t="str">
        <f>IF(СПИСОК_КЛАССА!B8&lt;&gt;"",СПИСОК_КЛАССА!B8,"")</f>
        <v/>
      </c>
      <c r="F7" s="59" t="str">
        <f>IF(E7&lt;&gt;"",AH7*F$1+AI7*$K$1+AM7+AP7+AS7+Окт!F7,"")</f>
        <v/>
      </c>
      <c r="AH7" s="126">
        <f t="shared" si="0"/>
        <v>0</v>
      </c>
      <c r="AI7" s="125">
        <f t="shared" si="1"/>
        <v>0</v>
      </c>
      <c r="AJ7" s="15">
        <f t="shared" si="2"/>
        <v>0</v>
      </c>
      <c r="AK7" s="19"/>
      <c r="AL7" s="19" t="b">
        <v>0</v>
      </c>
      <c r="AM7" s="50">
        <f t="shared" si="3"/>
        <v>0</v>
      </c>
      <c r="AN7" s="19"/>
      <c r="AO7" s="19" t="b">
        <v>0</v>
      </c>
      <c r="AP7" s="50">
        <f t="shared" si="4"/>
        <v>0</v>
      </c>
      <c r="AQ7" s="19"/>
      <c r="AR7" s="52" t="b">
        <v>0</v>
      </c>
      <c r="AS7" s="57">
        <f t="shared" si="5"/>
        <v>0</v>
      </c>
      <c r="AT7" s="69"/>
      <c r="AU7" s="123" t="s">
        <v>18</v>
      </c>
      <c r="AV7" s="67"/>
      <c r="AW7" s="71"/>
    </row>
    <row r="8" spans="1:49" x14ac:dyDescent="0.25">
      <c r="A8" s="16" t="b">
        <v>0</v>
      </c>
      <c r="C8" s="15"/>
      <c r="D8" s="93" t="str">
        <f>СПИСОК_КЛАССА!A10</f>
        <v>5.</v>
      </c>
      <c r="E8" s="58" t="str">
        <f>IF(СПИСОК_КЛАССА!B10&lt;&gt;"",СПИСОК_КЛАССА!B10,"")</f>
        <v/>
      </c>
      <c r="F8" s="59" t="str">
        <f>IF(E8&lt;&gt;"",AH8*F$1+AI8*$K$1+AM8+AP8+AS8+Окт!F8,"")</f>
        <v/>
      </c>
      <c r="AH8" s="126">
        <f t="shared" si="0"/>
        <v>0</v>
      </c>
      <c r="AI8" s="125">
        <f t="shared" si="1"/>
        <v>0</v>
      </c>
      <c r="AJ8" s="15">
        <f t="shared" si="2"/>
        <v>0</v>
      </c>
      <c r="AK8" s="19"/>
      <c r="AL8" s="19" t="b">
        <v>0</v>
      </c>
      <c r="AM8" s="50">
        <f t="shared" si="3"/>
        <v>0</v>
      </c>
      <c r="AN8" s="19"/>
      <c r="AO8" s="19" t="b">
        <v>0</v>
      </c>
      <c r="AP8" s="50">
        <f t="shared" si="4"/>
        <v>0</v>
      </c>
      <c r="AQ8" s="19"/>
      <c r="AR8" s="52" t="b">
        <v>0</v>
      </c>
      <c r="AS8" s="57">
        <f t="shared" si="5"/>
        <v>0</v>
      </c>
      <c r="AT8" s="69"/>
      <c r="AU8" s="127" t="s">
        <v>19</v>
      </c>
      <c r="AV8" s="67"/>
      <c r="AW8" s="71"/>
    </row>
    <row r="9" spans="1:49" x14ac:dyDescent="0.25">
      <c r="A9" s="16" t="b">
        <v>0</v>
      </c>
      <c r="C9" s="15"/>
      <c r="D9" s="93" t="str">
        <f>СПИСОК_КЛАССА!A12</f>
        <v>6.</v>
      </c>
      <c r="E9" s="58" t="str">
        <f>IF(СПИСОК_КЛАССА!B12&lt;&gt;"",СПИСОК_КЛАССА!B12,"")</f>
        <v/>
      </c>
      <c r="F9" s="59" t="str">
        <f>IF(E9&lt;&gt;"",AH9*F$1+AI9*$K$1+AM9+AP9+AS9+Окт!F9,"")</f>
        <v/>
      </c>
      <c r="AH9" s="126">
        <f t="shared" si="0"/>
        <v>0</v>
      </c>
      <c r="AI9" s="125">
        <f t="shared" si="1"/>
        <v>0</v>
      </c>
      <c r="AJ9" s="15">
        <f t="shared" si="2"/>
        <v>0</v>
      </c>
      <c r="AK9" s="19"/>
      <c r="AL9" s="19" t="b">
        <v>0</v>
      </c>
      <c r="AM9" s="50">
        <f t="shared" si="3"/>
        <v>0</v>
      </c>
      <c r="AN9" s="19"/>
      <c r="AO9" s="19" t="b">
        <v>0</v>
      </c>
      <c r="AP9" s="50">
        <f t="shared" si="4"/>
        <v>0</v>
      </c>
      <c r="AQ9" s="19"/>
      <c r="AR9" s="52" t="b">
        <v>0</v>
      </c>
      <c r="AS9" s="57">
        <f t="shared" si="5"/>
        <v>0</v>
      </c>
      <c r="AT9" s="115"/>
      <c r="AU9" s="92"/>
    </row>
    <row r="10" spans="1:49" ht="15.75" customHeight="1" x14ac:dyDescent="0.4">
      <c r="A10" s="16" t="b">
        <v>0</v>
      </c>
      <c r="C10" s="15"/>
      <c r="D10" s="93" t="str">
        <f>СПИСОК_КЛАССА!A14</f>
        <v>7.</v>
      </c>
      <c r="E10" s="58" t="str">
        <f>IF(СПИСОК_КЛАССА!B14&lt;&gt;"",СПИСОК_КЛАССА!B14,"")</f>
        <v/>
      </c>
      <c r="F10" s="59" t="str">
        <f>IF(E10&lt;&gt;"",AH10*F$1+AI10*$K$1+AM10+AP10+AS10+Окт!F10,"")</f>
        <v/>
      </c>
      <c r="AH10" s="126">
        <f t="shared" si="0"/>
        <v>0</v>
      </c>
      <c r="AI10" s="125">
        <f t="shared" si="1"/>
        <v>0</v>
      </c>
      <c r="AJ10" s="15">
        <f t="shared" si="2"/>
        <v>0</v>
      </c>
      <c r="AK10" s="19"/>
      <c r="AL10" s="19" t="b">
        <v>0</v>
      </c>
      <c r="AM10" s="50">
        <f t="shared" si="3"/>
        <v>0</v>
      </c>
      <c r="AN10" s="19"/>
      <c r="AO10" s="19" t="b">
        <v>0</v>
      </c>
      <c r="AP10" s="50">
        <f t="shared" si="4"/>
        <v>0</v>
      </c>
      <c r="AQ10" s="19"/>
      <c r="AR10" s="52" t="b">
        <v>0</v>
      </c>
      <c r="AS10" s="57">
        <f t="shared" si="5"/>
        <v>0</v>
      </c>
      <c r="AT10" s="115"/>
      <c r="AU10" s="92"/>
      <c r="AV10" s="130"/>
    </row>
    <row r="11" spans="1:49" ht="15.75" customHeight="1" x14ac:dyDescent="0.4">
      <c r="A11" s="16" t="b">
        <v>0</v>
      </c>
      <c r="C11" s="15"/>
      <c r="D11" s="93" t="str">
        <f>СПИСОК_КЛАССА!A16</f>
        <v>8.</v>
      </c>
      <c r="E11" s="58" t="str">
        <f>IF(СПИСОК_КЛАССА!B16&lt;&gt;"",СПИСОК_КЛАССА!B16,"")</f>
        <v/>
      </c>
      <c r="F11" s="59" t="str">
        <f>IF(E11&lt;&gt;"",AH11*F$1+AI11*$K$1+AM11+AP11+AS11+Окт!F11,"")</f>
        <v/>
      </c>
      <c r="AH11" s="126">
        <f t="shared" si="0"/>
        <v>0</v>
      </c>
      <c r="AI11" s="125">
        <f t="shared" si="1"/>
        <v>0</v>
      </c>
      <c r="AJ11" s="15">
        <f t="shared" si="2"/>
        <v>0</v>
      </c>
      <c r="AK11" s="19"/>
      <c r="AL11" s="19" t="b">
        <v>0</v>
      </c>
      <c r="AM11" s="50">
        <f t="shared" si="3"/>
        <v>0</v>
      </c>
      <c r="AN11" s="19"/>
      <c r="AO11" s="19" t="b">
        <v>0</v>
      </c>
      <c r="AP11" s="50">
        <f t="shared" si="4"/>
        <v>0</v>
      </c>
      <c r="AQ11" s="19"/>
      <c r="AR11" s="52" t="b">
        <v>0</v>
      </c>
      <c r="AS11" s="57">
        <f t="shared" si="5"/>
        <v>0</v>
      </c>
      <c r="AT11" s="115"/>
      <c r="AU11" s="92"/>
      <c r="AV11" s="130"/>
    </row>
    <row r="12" spans="1:49" ht="15.75" customHeight="1" x14ac:dyDescent="0.4">
      <c r="A12" s="16" t="b">
        <v>0</v>
      </c>
      <c r="C12" s="15"/>
      <c r="D12" s="93" t="str">
        <f>СПИСОК_КЛАССА!A18</f>
        <v>9.</v>
      </c>
      <c r="E12" s="58" t="str">
        <f>IF(СПИСОК_КЛАССА!B18&lt;&gt;"",СПИСОК_КЛАССА!B18,"")</f>
        <v/>
      </c>
      <c r="F12" s="59" t="str">
        <f>IF(E12&lt;&gt;"",AH12*F$1+AI12*$K$1+AM12+AP12+AS12+Окт!F12,"")</f>
        <v/>
      </c>
      <c r="AH12" s="126">
        <f t="shared" si="0"/>
        <v>0</v>
      </c>
      <c r="AI12" s="125">
        <f t="shared" si="1"/>
        <v>0</v>
      </c>
      <c r="AJ12" s="15">
        <f t="shared" si="2"/>
        <v>0</v>
      </c>
      <c r="AK12" s="19"/>
      <c r="AL12" s="19" t="b">
        <v>0</v>
      </c>
      <c r="AM12" s="50">
        <f t="shared" si="3"/>
        <v>0</v>
      </c>
      <c r="AN12" s="19"/>
      <c r="AO12" s="19" t="b">
        <v>0</v>
      </c>
      <c r="AP12" s="50">
        <f t="shared" si="4"/>
        <v>0</v>
      </c>
      <c r="AQ12" s="19"/>
      <c r="AR12" s="52" t="b">
        <v>0</v>
      </c>
      <c r="AS12" s="57">
        <f t="shared" si="5"/>
        <v>0</v>
      </c>
      <c r="AT12" s="115"/>
      <c r="AU12" s="117"/>
      <c r="AV12" s="130"/>
    </row>
    <row r="13" spans="1:49" x14ac:dyDescent="0.25">
      <c r="A13" s="16" t="b">
        <v>0</v>
      </c>
      <c r="C13" s="15"/>
      <c r="D13" s="93" t="str">
        <f>СПИСОК_КЛАССА!A20</f>
        <v>10.</v>
      </c>
      <c r="E13" s="58" t="str">
        <f>IF(СПИСОК_КЛАССА!B20&lt;&gt;"",СПИСОК_КЛАССА!B20,"")</f>
        <v/>
      </c>
      <c r="F13" s="59" t="str">
        <f>IF(E13&lt;&gt;"",AH13*F$1+AI13*$K$1+AM13+AP13+AS13+Окт!F13,"")</f>
        <v/>
      </c>
      <c r="AH13" s="126">
        <f t="shared" si="0"/>
        <v>0</v>
      </c>
      <c r="AI13" s="125">
        <f t="shared" si="1"/>
        <v>0</v>
      </c>
      <c r="AJ13" s="15">
        <f t="shared" si="2"/>
        <v>0</v>
      </c>
      <c r="AK13" s="19"/>
      <c r="AL13" s="19" t="b">
        <v>0</v>
      </c>
      <c r="AM13" s="50">
        <f t="shared" si="3"/>
        <v>0</v>
      </c>
      <c r="AN13" s="19"/>
      <c r="AO13" s="19" t="b">
        <v>0</v>
      </c>
      <c r="AP13" s="50">
        <f t="shared" si="4"/>
        <v>0</v>
      </c>
      <c r="AQ13" s="19"/>
      <c r="AR13" s="52" t="b">
        <v>0</v>
      </c>
      <c r="AS13" s="57">
        <f t="shared" si="5"/>
        <v>0</v>
      </c>
      <c r="AT13" s="115"/>
      <c r="AU13" s="92"/>
    </row>
    <row r="14" spans="1:49" x14ac:dyDescent="0.25">
      <c r="A14" s="16" t="b">
        <v>0</v>
      </c>
      <c r="C14" s="15"/>
      <c r="D14" s="93" t="str">
        <f>СПИСОК_КЛАССА!A22</f>
        <v>11.</v>
      </c>
      <c r="E14" s="58" t="str">
        <f>IF(СПИСОК_КЛАССА!B22&lt;&gt;"",СПИСОК_КЛАССА!B22,"")</f>
        <v/>
      </c>
      <c r="F14" s="59" t="str">
        <f>IF(E14&lt;&gt;"",AH14*F$1+AI14*$K$1+AM14+AP14+AS14+Окт!F14,"")</f>
        <v/>
      </c>
      <c r="AH14" s="126">
        <f t="shared" si="0"/>
        <v>0</v>
      </c>
      <c r="AI14" s="125">
        <f t="shared" si="1"/>
        <v>0</v>
      </c>
      <c r="AJ14" s="15">
        <f t="shared" si="2"/>
        <v>0</v>
      </c>
      <c r="AK14" s="19"/>
      <c r="AL14" s="19" t="b">
        <v>0</v>
      </c>
      <c r="AM14" s="50">
        <f t="shared" si="3"/>
        <v>0</v>
      </c>
      <c r="AN14" s="19"/>
      <c r="AO14" s="19" t="b">
        <v>0</v>
      </c>
      <c r="AP14" s="50">
        <f t="shared" si="4"/>
        <v>0</v>
      </c>
      <c r="AQ14" s="19"/>
      <c r="AR14" s="52" t="b">
        <v>0</v>
      </c>
      <c r="AS14" s="57">
        <f t="shared" si="5"/>
        <v>0</v>
      </c>
      <c r="AT14" s="115"/>
      <c r="AU14" s="92"/>
    </row>
    <row r="15" spans="1:49" x14ac:dyDescent="0.25">
      <c r="A15" s="16" t="b">
        <v>0</v>
      </c>
      <c r="C15" s="15"/>
      <c r="D15" s="93" t="str">
        <f>СПИСОК_КЛАССА!A24</f>
        <v>12.</v>
      </c>
      <c r="E15" s="58" t="str">
        <f>IF(СПИСОК_КЛАССА!B24&lt;&gt;"",СПИСОК_КЛАССА!B24,"")</f>
        <v/>
      </c>
      <c r="F15" s="59" t="str">
        <f>IF(E15&lt;&gt;"",AH15*F$1+AI15*$K$1+AM15+AP15+AS15+Окт!F15,"")</f>
        <v/>
      </c>
      <c r="AH15" s="126">
        <f t="shared" si="0"/>
        <v>0</v>
      </c>
      <c r="AI15" s="125">
        <f t="shared" si="1"/>
        <v>0</v>
      </c>
      <c r="AJ15" s="15">
        <f t="shared" si="2"/>
        <v>0</v>
      </c>
      <c r="AK15" s="19"/>
      <c r="AL15" s="19" t="b">
        <v>0</v>
      </c>
      <c r="AM15" s="50">
        <f t="shared" si="3"/>
        <v>0</v>
      </c>
      <c r="AN15" s="19"/>
      <c r="AO15" s="19" t="b">
        <v>0</v>
      </c>
      <c r="AP15" s="50">
        <f t="shared" si="4"/>
        <v>0</v>
      </c>
      <c r="AQ15" s="19"/>
      <c r="AR15" s="52" t="b">
        <v>0</v>
      </c>
      <c r="AS15" s="57">
        <f t="shared" si="5"/>
        <v>0</v>
      </c>
      <c r="AT15" s="115"/>
      <c r="AU15" s="92"/>
    </row>
    <row r="16" spans="1:49" x14ac:dyDescent="0.25">
      <c r="A16" s="16" t="b">
        <v>0</v>
      </c>
      <c r="C16" s="15"/>
      <c r="D16" s="93" t="str">
        <f>СПИСОК_КЛАССА!A26</f>
        <v>13.</v>
      </c>
      <c r="E16" s="58" t="str">
        <f>IF(СПИСОК_КЛАССА!B26&lt;&gt;"",СПИСОК_КЛАССА!B26,"")</f>
        <v/>
      </c>
      <c r="F16" s="59" t="str">
        <f>IF(E16&lt;&gt;"",AH16*F$1+AI16*$K$1+AM16+AP16+AS16+Окт!F16,"")</f>
        <v/>
      </c>
      <c r="AH16" s="126">
        <f>COUNTIF(G16:AG16,"з")+AJ16</f>
        <v>0</v>
      </c>
      <c r="AI16" s="125">
        <f>COUNTIF(G16:AG16,"о")+AJ16</f>
        <v>0</v>
      </c>
      <c r="AJ16" s="15">
        <f>COUNTIF(G16:AG16,"зо")</f>
        <v>0</v>
      </c>
      <c r="AK16" s="19"/>
      <c r="AL16" s="19" t="b">
        <v>0</v>
      </c>
      <c r="AM16" s="50">
        <f t="shared" si="3"/>
        <v>0</v>
      </c>
      <c r="AN16" s="19"/>
      <c r="AO16" s="19" t="b">
        <v>0</v>
      </c>
      <c r="AP16" s="50">
        <f t="shared" si="4"/>
        <v>0</v>
      </c>
      <c r="AQ16" s="19"/>
      <c r="AR16" s="52" t="b">
        <v>0</v>
      </c>
      <c r="AS16" s="57">
        <f t="shared" si="5"/>
        <v>0</v>
      </c>
      <c r="AT16" s="115"/>
      <c r="AU16" s="92"/>
    </row>
    <row r="17" spans="1:47" x14ac:dyDescent="0.25">
      <c r="A17" s="16" t="b">
        <v>0</v>
      </c>
      <c r="C17" s="15"/>
      <c r="D17" s="93" t="str">
        <f>СПИСОК_КЛАССА!A28</f>
        <v>14.</v>
      </c>
      <c r="E17" s="58" t="str">
        <f>IF(СПИСОК_КЛАССА!B28&lt;&gt;"",СПИСОК_КЛАССА!B28,"")</f>
        <v/>
      </c>
      <c r="F17" s="59" t="str">
        <f>IF(E17&lt;&gt;"",AH17*F$1+AI17*$K$1+AM17+AP17+AS17+Окт!F17,"")</f>
        <v/>
      </c>
      <c r="AH17" s="126">
        <f t="shared" si="0"/>
        <v>0</v>
      </c>
      <c r="AI17" s="125">
        <f t="shared" si="1"/>
        <v>0</v>
      </c>
      <c r="AJ17" s="15">
        <f t="shared" si="2"/>
        <v>0</v>
      </c>
      <c r="AK17" s="19"/>
      <c r="AL17" s="19" t="b">
        <v>0</v>
      </c>
      <c r="AM17" s="50">
        <f t="shared" si="3"/>
        <v>0</v>
      </c>
      <c r="AN17" s="19"/>
      <c r="AO17" s="19" t="b">
        <v>0</v>
      </c>
      <c r="AP17" s="50">
        <f t="shared" si="4"/>
        <v>0</v>
      </c>
      <c r="AQ17" s="19"/>
      <c r="AR17" s="52" t="b">
        <v>0</v>
      </c>
      <c r="AS17" s="57">
        <f t="shared" si="5"/>
        <v>0</v>
      </c>
      <c r="AT17" s="115"/>
      <c r="AU17" s="92"/>
    </row>
    <row r="18" spans="1:47" x14ac:dyDescent="0.25">
      <c r="A18" s="16" t="b">
        <v>0</v>
      </c>
      <c r="C18" s="15"/>
      <c r="D18" s="93" t="str">
        <f>СПИСОК_КЛАССА!A30</f>
        <v>15.</v>
      </c>
      <c r="E18" s="58" t="str">
        <f>IF(СПИСОК_КЛАССА!B30&lt;&gt;"",СПИСОК_КЛАССА!B30,"")</f>
        <v/>
      </c>
      <c r="F18" s="59" t="str">
        <f>IF(E18&lt;&gt;"",AH18*F$1+AI18*$K$1+AM18+AP18+AS18+Окт!F18,"")</f>
        <v/>
      </c>
      <c r="AH18" s="126">
        <f t="shared" si="0"/>
        <v>0</v>
      </c>
      <c r="AI18" s="125">
        <f t="shared" si="1"/>
        <v>0</v>
      </c>
      <c r="AJ18" s="15">
        <f t="shared" si="2"/>
        <v>0</v>
      </c>
      <c r="AK18" s="19"/>
      <c r="AL18" s="19" t="b">
        <v>0</v>
      </c>
      <c r="AM18" s="50">
        <f t="shared" si="3"/>
        <v>0</v>
      </c>
      <c r="AN18" s="19"/>
      <c r="AO18" s="19" t="b">
        <v>0</v>
      </c>
      <c r="AP18" s="50">
        <f t="shared" si="4"/>
        <v>0</v>
      </c>
      <c r="AQ18" s="19"/>
      <c r="AR18" s="52" t="b">
        <v>0</v>
      </c>
      <c r="AS18" s="57">
        <f t="shared" si="5"/>
        <v>0</v>
      </c>
      <c r="AT18" s="115"/>
      <c r="AU18" s="92"/>
    </row>
    <row r="19" spans="1:47" x14ac:dyDescent="0.25">
      <c r="A19" s="16" t="b">
        <v>0</v>
      </c>
      <c r="C19" s="15"/>
      <c r="D19" s="93" t="str">
        <f>СПИСОК_КЛАССА!A32</f>
        <v>16.</v>
      </c>
      <c r="E19" s="58" t="str">
        <f>IF(СПИСОК_КЛАССА!B32&lt;&gt;"",СПИСОК_КЛАССА!B32,"")</f>
        <v/>
      </c>
      <c r="F19" s="59" t="str">
        <f>IF(E19&lt;&gt;"",AH19*F$1+AI19*$K$1+AM19+AP19+AS19+Окт!F19,"")</f>
        <v/>
      </c>
      <c r="AH19" s="126">
        <f t="shared" si="0"/>
        <v>0</v>
      </c>
      <c r="AI19" s="125">
        <f t="shared" si="1"/>
        <v>0</v>
      </c>
      <c r="AJ19" s="15">
        <f t="shared" si="2"/>
        <v>0</v>
      </c>
      <c r="AK19" s="19"/>
      <c r="AL19" s="19" t="b">
        <v>0</v>
      </c>
      <c r="AM19" s="50">
        <f t="shared" si="3"/>
        <v>0</v>
      </c>
      <c r="AN19" s="19"/>
      <c r="AO19" s="19" t="b">
        <v>0</v>
      </c>
      <c r="AP19" s="50">
        <f t="shared" si="4"/>
        <v>0</v>
      </c>
      <c r="AQ19" s="19"/>
      <c r="AR19" s="52" t="b">
        <v>0</v>
      </c>
      <c r="AS19" s="57">
        <f t="shared" si="5"/>
        <v>0</v>
      </c>
      <c r="AT19" s="115"/>
      <c r="AU19" s="92"/>
    </row>
    <row r="20" spans="1:47" x14ac:dyDescent="0.25">
      <c r="A20" s="16" t="b">
        <v>0</v>
      </c>
      <c r="C20" s="15"/>
      <c r="D20" s="93" t="str">
        <f>СПИСОК_КЛАССА!A34</f>
        <v>17.</v>
      </c>
      <c r="E20" s="58" t="str">
        <f>IF(СПИСОК_КЛАССА!B34&lt;&gt;"",СПИСОК_КЛАССА!B34,"")</f>
        <v/>
      </c>
      <c r="F20" s="59" t="str">
        <f>IF(E20&lt;&gt;"",AH20*F$1+AI20*$K$1+AM20+AP20+AS20+Окт!F20,"")</f>
        <v/>
      </c>
      <c r="AH20" s="126">
        <f t="shared" si="0"/>
        <v>0</v>
      </c>
      <c r="AI20" s="125">
        <f t="shared" si="1"/>
        <v>0</v>
      </c>
      <c r="AJ20" s="15">
        <f t="shared" si="2"/>
        <v>0</v>
      </c>
      <c r="AK20" s="19"/>
      <c r="AL20" s="19" t="b">
        <v>0</v>
      </c>
      <c r="AM20" s="50">
        <f t="shared" si="3"/>
        <v>0</v>
      </c>
      <c r="AN20" s="19"/>
      <c r="AO20" s="19" t="b">
        <v>0</v>
      </c>
      <c r="AP20" s="50">
        <f t="shared" si="4"/>
        <v>0</v>
      </c>
      <c r="AQ20" s="19"/>
      <c r="AR20" s="52" t="b">
        <v>0</v>
      </c>
      <c r="AS20" s="57">
        <f t="shared" si="5"/>
        <v>0</v>
      </c>
      <c r="AT20" s="115"/>
      <c r="AU20" s="92"/>
    </row>
    <row r="21" spans="1:47" x14ac:dyDescent="0.25">
      <c r="A21" s="16" t="b">
        <v>0</v>
      </c>
      <c r="C21" s="15"/>
      <c r="D21" s="93" t="str">
        <f>СПИСОК_КЛАССА!A36</f>
        <v>18.</v>
      </c>
      <c r="E21" s="58" t="str">
        <f>IF(СПИСОК_КЛАССА!B36&lt;&gt;"",СПИСОК_КЛАССА!B36,"")</f>
        <v/>
      </c>
      <c r="F21" s="59" t="str">
        <f>IF(E21&lt;&gt;"",AH21*F$1+AI21*$K$1+AM21+AP21+AS21+Окт!F21,"")</f>
        <v/>
      </c>
      <c r="AH21" s="126">
        <f t="shared" si="0"/>
        <v>0</v>
      </c>
      <c r="AI21" s="125">
        <f t="shared" si="1"/>
        <v>0</v>
      </c>
      <c r="AJ21" s="15">
        <f t="shared" si="2"/>
        <v>0</v>
      </c>
      <c r="AK21" s="19"/>
      <c r="AL21" s="19" t="b">
        <v>0</v>
      </c>
      <c r="AM21" s="50">
        <f t="shared" si="3"/>
        <v>0</v>
      </c>
      <c r="AN21" s="19"/>
      <c r="AO21" s="19" t="b">
        <v>0</v>
      </c>
      <c r="AP21" s="50">
        <f t="shared" si="4"/>
        <v>0</v>
      </c>
      <c r="AQ21" s="19"/>
      <c r="AR21" s="52" t="b">
        <v>0</v>
      </c>
      <c r="AS21" s="57">
        <f t="shared" si="5"/>
        <v>0</v>
      </c>
      <c r="AT21" s="115"/>
      <c r="AU21" s="92"/>
    </row>
    <row r="22" spans="1:47" x14ac:dyDescent="0.25">
      <c r="A22" s="16" t="b">
        <v>0</v>
      </c>
      <c r="C22" s="15"/>
      <c r="D22" s="93" t="str">
        <f>СПИСОК_КЛАССА!A38</f>
        <v>19.</v>
      </c>
      <c r="E22" s="58" t="str">
        <f>IF(СПИСОК_КЛАССА!B38&lt;&gt;"",СПИСОК_КЛАССА!B38,"")</f>
        <v/>
      </c>
      <c r="F22" s="59" t="str">
        <f>IF(E22&lt;&gt;"",AH22*F$1+AI22*$K$1+AM22+AP22+AS22+Окт!F22,"")</f>
        <v/>
      </c>
      <c r="AH22" s="126">
        <f t="shared" si="0"/>
        <v>0</v>
      </c>
      <c r="AI22" s="125">
        <f t="shared" si="1"/>
        <v>0</v>
      </c>
      <c r="AJ22" s="15">
        <f t="shared" si="2"/>
        <v>0</v>
      </c>
      <c r="AK22" s="19"/>
      <c r="AL22" s="19" t="b">
        <v>0</v>
      </c>
      <c r="AM22" s="50">
        <f t="shared" si="3"/>
        <v>0</v>
      </c>
      <c r="AN22" s="19"/>
      <c r="AO22" s="19" t="b">
        <v>0</v>
      </c>
      <c r="AP22" s="50">
        <f t="shared" si="4"/>
        <v>0</v>
      </c>
      <c r="AQ22" s="19"/>
      <c r="AR22" s="52" t="b">
        <v>0</v>
      </c>
      <c r="AS22" s="57">
        <f t="shared" si="5"/>
        <v>0</v>
      </c>
      <c r="AT22" s="115"/>
      <c r="AU22" s="92"/>
    </row>
    <row r="23" spans="1:47" x14ac:dyDescent="0.25">
      <c r="A23" s="16" t="b">
        <v>0</v>
      </c>
      <c r="C23" s="15"/>
      <c r="D23" s="93" t="str">
        <f>СПИСОК_КЛАССА!A40</f>
        <v>20.</v>
      </c>
      <c r="E23" s="58" t="str">
        <f>IF(СПИСОК_КЛАССА!B40&lt;&gt;"",СПИСОК_КЛАССА!B40,"")</f>
        <v/>
      </c>
      <c r="F23" s="59" t="str">
        <f>IF(E23&lt;&gt;"",AH23*F$1+AI23*$K$1+AM23+AP23+AS23+Окт!F23,"")</f>
        <v/>
      </c>
      <c r="AH23" s="126">
        <f t="shared" si="0"/>
        <v>0</v>
      </c>
      <c r="AI23" s="125">
        <f t="shared" si="1"/>
        <v>0</v>
      </c>
      <c r="AJ23" s="15">
        <f t="shared" si="2"/>
        <v>0</v>
      </c>
      <c r="AK23" s="19"/>
      <c r="AL23" s="19" t="b">
        <v>0</v>
      </c>
      <c r="AM23" s="50">
        <f t="shared" si="3"/>
        <v>0</v>
      </c>
      <c r="AN23" s="19"/>
      <c r="AO23" s="19" t="b">
        <v>0</v>
      </c>
      <c r="AP23" s="50">
        <f t="shared" si="4"/>
        <v>0</v>
      </c>
      <c r="AQ23" s="19"/>
      <c r="AR23" s="52" t="b">
        <v>0</v>
      </c>
      <c r="AS23" s="57">
        <f t="shared" si="5"/>
        <v>0</v>
      </c>
      <c r="AT23" s="116"/>
      <c r="AU23" s="92"/>
    </row>
    <row r="24" spans="1:47" x14ac:dyDescent="0.25">
      <c r="A24" s="16" t="b">
        <v>0</v>
      </c>
      <c r="C24" s="15"/>
      <c r="D24" s="93" t="str">
        <f>СПИСОК_КЛАССА!A42</f>
        <v>21.</v>
      </c>
      <c r="E24" s="58" t="str">
        <f>IF(СПИСОК_КЛАССА!B42&lt;&gt;"",СПИСОК_КЛАССА!B42,"")</f>
        <v/>
      </c>
      <c r="F24" s="59" t="str">
        <f>IF(E24&lt;&gt;"",AH24*F$1+AI24*$K$1+AM24+AP24+AS24+Окт!F24,"")</f>
        <v/>
      </c>
      <c r="AH24" s="126">
        <f t="shared" si="0"/>
        <v>0</v>
      </c>
      <c r="AI24" s="125">
        <f t="shared" si="1"/>
        <v>0</v>
      </c>
      <c r="AJ24" s="15">
        <f t="shared" si="2"/>
        <v>0</v>
      </c>
      <c r="AK24" s="19"/>
      <c r="AL24" s="19" t="b">
        <v>0</v>
      </c>
      <c r="AM24" s="50">
        <f t="shared" si="3"/>
        <v>0</v>
      </c>
      <c r="AN24" s="19"/>
      <c r="AO24" s="19" t="b">
        <v>0</v>
      </c>
      <c r="AP24" s="50">
        <f t="shared" si="4"/>
        <v>0</v>
      </c>
      <c r="AQ24" s="19"/>
      <c r="AR24" s="52" t="b">
        <v>0</v>
      </c>
      <c r="AS24" s="57">
        <f t="shared" si="5"/>
        <v>0</v>
      </c>
      <c r="AT24" s="64"/>
    </row>
    <row r="25" spans="1:47" x14ac:dyDescent="0.25">
      <c r="A25" s="16" t="b">
        <v>0</v>
      </c>
      <c r="C25" s="15"/>
      <c r="D25" s="93" t="str">
        <f>СПИСОК_КЛАССА!A44</f>
        <v>22.</v>
      </c>
      <c r="E25" s="58" t="str">
        <f>IF(СПИСОК_КЛАССА!B44&lt;&gt;"",СПИСОК_КЛАССА!B44,"")</f>
        <v/>
      </c>
      <c r="F25" s="59" t="str">
        <f>IF(E25&lt;&gt;"",AH25*F$1+AI25*$K$1+AM25+AP25+AS25+Окт!F25,"")</f>
        <v/>
      </c>
      <c r="AH25" s="126">
        <f t="shared" si="0"/>
        <v>0</v>
      </c>
      <c r="AI25" s="125">
        <f t="shared" si="1"/>
        <v>0</v>
      </c>
      <c r="AJ25" s="15">
        <f t="shared" si="2"/>
        <v>0</v>
      </c>
      <c r="AK25" s="19"/>
      <c r="AL25" s="19" t="b">
        <v>0</v>
      </c>
      <c r="AM25" s="50">
        <f t="shared" si="3"/>
        <v>0</v>
      </c>
      <c r="AN25" s="19"/>
      <c r="AO25" s="19" t="b">
        <v>0</v>
      </c>
      <c r="AP25" s="50">
        <f t="shared" si="4"/>
        <v>0</v>
      </c>
      <c r="AQ25" s="19"/>
      <c r="AR25" s="52" t="b">
        <v>0</v>
      </c>
      <c r="AS25" s="57">
        <f t="shared" si="5"/>
        <v>0</v>
      </c>
      <c r="AT25" s="64"/>
    </row>
    <row r="26" spans="1:47" x14ac:dyDescent="0.25">
      <c r="A26" s="16" t="b">
        <v>0</v>
      </c>
      <c r="C26" s="15"/>
      <c r="D26" s="93" t="str">
        <f>СПИСОК_КЛАССА!A46</f>
        <v>23.</v>
      </c>
      <c r="E26" s="58" t="str">
        <f>IF(СПИСОК_КЛАССА!B46&lt;&gt;"",СПИСОК_КЛАССА!B46,"")</f>
        <v/>
      </c>
      <c r="F26" s="59" t="str">
        <f>IF(E26&lt;&gt;"",AH26*F$1+AI26*$K$1+AM26+AP26+AS26+Окт!F26,"")</f>
        <v/>
      </c>
      <c r="AH26" s="126">
        <f t="shared" si="0"/>
        <v>0</v>
      </c>
      <c r="AI26" s="125">
        <f t="shared" si="1"/>
        <v>0</v>
      </c>
      <c r="AJ26" s="15">
        <f t="shared" si="2"/>
        <v>0</v>
      </c>
      <c r="AK26" s="19"/>
      <c r="AL26" s="19" t="b">
        <v>0</v>
      </c>
      <c r="AM26" s="50">
        <f t="shared" si="3"/>
        <v>0</v>
      </c>
      <c r="AN26" s="19"/>
      <c r="AO26" s="19" t="b">
        <v>0</v>
      </c>
      <c r="AP26" s="50">
        <f t="shared" si="4"/>
        <v>0</v>
      </c>
      <c r="AQ26" s="19"/>
      <c r="AR26" s="52" t="b">
        <v>0</v>
      </c>
      <c r="AS26" s="57">
        <f t="shared" si="5"/>
        <v>0</v>
      </c>
      <c r="AT26" s="64"/>
    </row>
    <row r="27" spans="1:47" x14ac:dyDescent="0.25">
      <c r="A27" s="16" t="b">
        <v>0</v>
      </c>
      <c r="C27" s="15"/>
      <c r="D27" s="93" t="str">
        <f>СПИСОК_КЛАССА!A48</f>
        <v>24.</v>
      </c>
      <c r="E27" s="58" t="str">
        <f>IF(СПИСОК_КЛАССА!B48&lt;&gt;"",СПИСОК_КЛАССА!B48,"")</f>
        <v/>
      </c>
      <c r="F27" s="59" t="str">
        <f>IF(E27&lt;&gt;"",AH27*F$1+AI27*$K$1+AM27+AP27+AS27+Окт!F27,"")</f>
        <v/>
      </c>
      <c r="AH27" s="126">
        <f t="shared" si="0"/>
        <v>0</v>
      </c>
      <c r="AI27" s="125">
        <f t="shared" si="1"/>
        <v>0</v>
      </c>
      <c r="AJ27" s="15">
        <f t="shared" si="2"/>
        <v>0</v>
      </c>
      <c r="AK27" s="19"/>
      <c r="AL27" s="19" t="b">
        <v>0</v>
      </c>
      <c r="AM27" s="50">
        <f t="shared" si="3"/>
        <v>0</v>
      </c>
      <c r="AN27" s="19"/>
      <c r="AO27" s="19" t="b">
        <v>0</v>
      </c>
      <c r="AP27" s="50">
        <f t="shared" si="4"/>
        <v>0</v>
      </c>
      <c r="AQ27" s="19"/>
      <c r="AR27" s="52" t="b">
        <v>0</v>
      </c>
      <c r="AS27" s="57">
        <f t="shared" si="5"/>
        <v>0</v>
      </c>
      <c r="AT27" s="64"/>
    </row>
    <row r="28" spans="1:47" x14ac:dyDescent="0.25">
      <c r="A28" s="16" t="b">
        <v>0</v>
      </c>
      <c r="C28" s="15"/>
      <c r="D28" s="93" t="str">
        <f>СПИСОК_КЛАССА!A50</f>
        <v>25.</v>
      </c>
      <c r="E28" s="58" t="str">
        <f>IF(СПИСОК_КЛАССА!B50&lt;&gt;"",СПИСОК_КЛАССА!B50,"")</f>
        <v/>
      </c>
      <c r="F28" s="59" t="str">
        <f>IF(E28&lt;&gt;"",AH28*F$1+AI28*$K$1+AM28+AP28+AS28+Окт!F28,"")</f>
        <v/>
      </c>
      <c r="AH28" s="126">
        <f t="shared" si="0"/>
        <v>0</v>
      </c>
      <c r="AI28" s="125">
        <f t="shared" si="1"/>
        <v>0</v>
      </c>
      <c r="AJ28" s="15">
        <f t="shared" si="2"/>
        <v>0</v>
      </c>
      <c r="AK28" s="19"/>
      <c r="AL28" s="19" t="b">
        <v>0</v>
      </c>
      <c r="AM28" s="50">
        <f t="shared" si="3"/>
        <v>0</v>
      </c>
      <c r="AN28" s="19"/>
      <c r="AO28" s="19" t="b">
        <v>0</v>
      </c>
      <c r="AP28" s="50">
        <f t="shared" si="4"/>
        <v>0</v>
      </c>
      <c r="AQ28" s="19"/>
      <c r="AR28" s="52" t="b">
        <v>0</v>
      </c>
      <c r="AS28" s="57">
        <f t="shared" si="5"/>
        <v>0</v>
      </c>
      <c r="AT28" s="64"/>
    </row>
    <row r="29" spans="1:47" x14ac:dyDescent="0.25">
      <c r="A29" s="16" t="b">
        <v>0</v>
      </c>
      <c r="C29" s="15"/>
      <c r="D29" s="93" t="str">
        <f>СПИСОК_КЛАССА!A52</f>
        <v>26.</v>
      </c>
      <c r="E29" s="58" t="str">
        <f>IF(СПИСОК_КЛАССА!B52&lt;&gt;"",СПИСОК_КЛАССА!B52,"")</f>
        <v/>
      </c>
      <c r="F29" s="59" t="str">
        <f>IF(E29&lt;&gt;"",AH29*F$1+AI29*$K$1+AM29+AP29+AS29+Окт!F29,"")</f>
        <v/>
      </c>
      <c r="AH29" s="126">
        <f t="shared" si="0"/>
        <v>0</v>
      </c>
      <c r="AI29" s="125">
        <f t="shared" si="1"/>
        <v>0</v>
      </c>
      <c r="AJ29" s="15">
        <f t="shared" si="2"/>
        <v>0</v>
      </c>
      <c r="AK29" s="19"/>
      <c r="AL29" s="19" t="b">
        <v>0</v>
      </c>
      <c r="AM29" s="50">
        <f t="shared" si="3"/>
        <v>0</v>
      </c>
      <c r="AN29" s="19"/>
      <c r="AO29" s="19" t="b">
        <v>0</v>
      </c>
      <c r="AP29" s="50">
        <f t="shared" si="4"/>
        <v>0</v>
      </c>
      <c r="AQ29" s="19"/>
      <c r="AR29" s="52" t="b">
        <v>0</v>
      </c>
      <c r="AS29" s="57">
        <f t="shared" si="5"/>
        <v>0</v>
      </c>
    </row>
    <row r="30" spans="1:47" x14ac:dyDescent="0.25">
      <c r="A30" s="16" t="b">
        <v>0</v>
      </c>
      <c r="C30" s="15"/>
      <c r="D30" s="93" t="str">
        <f>СПИСОК_КЛАССА!A54</f>
        <v>27.</v>
      </c>
      <c r="E30" s="58" t="str">
        <f>IF(СПИСОК_КЛАССА!B54&lt;&gt;"",СПИСОК_КЛАССА!B54,"")</f>
        <v/>
      </c>
      <c r="F30" s="59" t="str">
        <f>IF(E30&lt;&gt;"",AH30*F$1+AI30*$K$1+AM30+AP30+AS30+Окт!F30,"")</f>
        <v/>
      </c>
      <c r="AH30" s="126">
        <f t="shared" si="0"/>
        <v>0</v>
      </c>
      <c r="AI30" s="125">
        <f t="shared" si="1"/>
        <v>0</v>
      </c>
      <c r="AJ30" s="15">
        <f t="shared" si="2"/>
        <v>0</v>
      </c>
      <c r="AK30" s="19"/>
      <c r="AL30" s="19" t="b">
        <v>0</v>
      </c>
      <c r="AM30" s="50">
        <f t="shared" si="3"/>
        <v>0</v>
      </c>
      <c r="AN30" s="19"/>
      <c r="AO30" s="19" t="b">
        <v>0</v>
      </c>
      <c r="AP30" s="50">
        <f t="shared" si="4"/>
        <v>0</v>
      </c>
      <c r="AQ30" s="19"/>
      <c r="AR30" s="52" t="b">
        <v>0</v>
      </c>
      <c r="AS30" s="57">
        <f t="shared" si="5"/>
        <v>0</v>
      </c>
    </row>
    <row r="31" spans="1:47" x14ac:dyDescent="0.25">
      <c r="A31" s="16" t="b">
        <v>0</v>
      </c>
      <c r="C31" s="15"/>
      <c r="D31" s="93" t="str">
        <f>СПИСОК_КЛАССА!A56</f>
        <v>38.</v>
      </c>
      <c r="E31" s="58" t="str">
        <f>IF(СПИСОК_КЛАССА!B56&lt;&gt;"",СПИСОК_КЛАССА!B56,"")</f>
        <v/>
      </c>
      <c r="F31" s="59" t="str">
        <f>IF(E31&lt;&gt;"",AH31*F$1+AI31*$K$1+AM31+AP31+AS31+Окт!F31,"")</f>
        <v/>
      </c>
      <c r="AH31" s="126">
        <f t="shared" si="0"/>
        <v>0</v>
      </c>
      <c r="AI31" s="125">
        <f t="shared" si="1"/>
        <v>0</v>
      </c>
      <c r="AJ31" s="15">
        <f t="shared" si="2"/>
        <v>0</v>
      </c>
      <c r="AK31" s="19"/>
      <c r="AL31" s="19" t="b">
        <v>0</v>
      </c>
      <c r="AM31" s="50">
        <f t="shared" si="3"/>
        <v>0</v>
      </c>
      <c r="AN31" s="19"/>
      <c r="AO31" s="19" t="b">
        <v>0</v>
      </c>
      <c r="AP31" s="50">
        <f t="shared" si="4"/>
        <v>0</v>
      </c>
      <c r="AQ31" s="19"/>
      <c r="AR31" s="52" t="b">
        <v>0</v>
      </c>
      <c r="AS31" s="57">
        <f t="shared" si="5"/>
        <v>0</v>
      </c>
    </row>
    <row r="32" spans="1:47" x14ac:dyDescent="0.25">
      <c r="A32" s="16" t="b">
        <v>0</v>
      </c>
      <c r="C32" s="15"/>
      <c r="D32" s="93" t="str">
        <f>СПИСОК_КЛАССА!A58</f>
        <v>29.</v>
      </c>
      <c r="E32" s="58" t="str">
        <f>IF(СПИСОК_КЛАССА!B58&lt;&gt;"",СПИСОК_КЛАССА!B58,"")</f>
        <v/>
      </c>
      <c r="F32" s="59" t="str">
        <f>IF(E32&lt;&gt;"",AH32*F$1+AI32*$K$1+AM32+AP32+AS32+Окт!F32,"")</f>
        <v/>
      </c>
      <c r="AH32" s="126">
        <f t="shared" si="0"/>
        <v>0</v>
      </c>
      <c r="AI32" s="125">
        <f t="shared" si="1"/>
        <v>0</v>
      </c>
      <c r="AJ32" s="15">
        <f t="shared" si="2"/>
        <v>0</v>
      </c>
      <c r="AK32" s="19"/>
      <c r="AL32" s="19" t="b">
        <v>0</v>
      </c>
      <c r="AM32" s="50">
        <f t="shared" si="3"/>
        <v>0</v>
      </c>
      <c r="AN32" s="19"/>
      <c r="AO32" s="19" t="b">
        <v>0</v>
      </c>
      <c r="AP32" s="50">
        <f t="shared" si="4"/>
        <v>0</v>
      </c>
      <c r="AQ32" s="19"/>
      <c r="AR32" s="52" t="b">
        <v>0</v>
      </c>
      <c r="AS32" s="57">
        <f t="shared" si="5"/>
        <v>0</v>
      </c>
    </row>
    <row r="33" spans="1:45" x14ac:dyDescent="0.25">
      <c r="A33" s="16" t="b">
        <v>0</v>
      </c>
      <c r="C33" s="15"/>
      <c r="D33" s="93" t="str">
        <f>СПИСОК_КЛАССА!A60</f>
        <v>30.</v>
      </c>
      <c r="E33" s="58" t="str">
        <f>IF(СПИСОК_КЛАССА!B60&lt;&gt;"",СПИСОК_КЛАССА!B60,"")</f>
        <v/>
      </c>
      <c r="F33" s="59" t="str">
        <f>IF(E33&lt;&gt;"",AH33*F$1+AI33*$K$1+AM33+AP33+AS33+Окт!F33,"")</f>
        <v/>
      </c>
      <c r="AH33" s="126">
        <f t="shared" si="0"/>
        <v>0</v>
      </c>
      <c r="AI33" s="125">
        <f t="shared" si="1"/>
        <v>0</v>
      </c>
      <c r="AJ33" s="15">
        <f t="shared" si="2"/>
        <v>0</v>
      </c>
      <c r="AK33" s="19"/>
      <c r="AL33" s="19" t="b">
        <v>0</v>
      </c>
      <c r="AM33" s="50">
        <f t="shared" si="3"/>
        <v>0</v>
      </c>
      <c r="AN33" s="19"/>
      <c r="AO33" s="19" t="b">
        <v>0</v>
      </c>
      <c r="AP33" s="50">
        <f t="shared" si="4"/>
        <v>0</v>
      </c>
      <c r="AQ33" s="19"/>
      <c r="AR33" s="52" t="b">
        <v>0</v>
      </c>
      <c r="AS33" s="57">
        <f t="shared" si="5"/>
        <v>0</v>
      </c>
    </row>
    <row r="34" spans="1:45" x14ac:dyDescent="0.25">
      <c r="A34" s="16" t="b">
        <v>0</v>
      </c>
      <c r="C34" s="15"/>
      <c r="D34" s="93" t="str">
        <f>СПИСОК_КЛАССА!A62</f>
        <v>31.</v>
      </c>
      <c r="E34" s="58" t="str">
        <f>IF(СПИСОК_КЛАССА!B62&lt;&gt;"",СПИСОК_КЛАССА!B62,"")</f>
        <v/>
      </c>
      <c r="F34" s="59" t="str">
        <f>IF(E34&lt;&gt;"",AH34*F$1+AI34*$K$1+AM34+AP34+AS34+Окт!F34,"")</f>
        <v/>
      </c>
      <c r="AH34" s="126">
        <f t="shared" si="0"/>
        <v>0</v>
      </c>
      <c r="AI34" s="125">
        <f t="shared" si="1"/>
        <v>0</v>
      </c>
      <c r="AJ34" s="15">
        <f t="shared" si="2"/>
        <v>0</v>
      </c>
      <c r="AK34" s="19"/>
      <c r="AL34" s="19" t="b">
        <v>0</v>
      </c>
      <c r="AM34" s="50">
        <f t="shared" si="3"/>
        <v>0</v>
      </c>
      <c r="AN34" s="19"/>
      <c r="AO34" s="19" t="b">
        <v>0</v>
      </c>
      <c r="AP34" s="50">
        <f t="shared" si="4"/>
        <v>0</v>
      </c>
      <c r="AQ34" s="19"/>
      <c r="AR34" s="52" t="b">
        <v>0</v>
      </c>
      <c r="AS34" s="57">
        <f t="shared" si="5"/>
        <v>0</v>
      </c>
    </row>
    <row r="35" spans="1:45" x14ac:dyDescent="0.25">
      <c r="A35" s="16" t="b">
        <v>0</v>
      </c>
      <c r="C35" s="15"/>
      <c r="D35" s="93" t="str">
        <f>СПИСОК_КЛАССА!A64</f>
        <v>32.</v>
      </c>
      <c r="E35" s="58" t="str">
        <f>IF(СПИСОК_КЛАССА!B64&lt;&gt;"",СПИСОК_КЛАССА!B64,"")</f>
        <v/>
      </c>
      <c r="F35" s="59" t="str">
        <f>IF(E35&lt;&gt;"",AH35*F$1+AI35*$K$1+AM35+AP35+AS35+Окт!F35,"")</f>
        <v/>
      </c>
      <c r="AH35" s="126">
        <f t="shared" si="0"/>
        <v>0</v>
      </c>
      <c r="AI35" s="125">
        <f t="shared" si="1"/>
        <v>0</v>
      </c>
      <c r="AJ35" s="15">
        <f t="shared" si="2"/>
        <v>0</v>
      </c>
      <c r="AK35" s="19"/>
      <c r="AL35" s="19" t="b">
        <v>0</v>
      </c>
      <c r="AM35" s="50">
        <f t="shared" si="3"/>
        <v>0</v>
      </c>
      <c r="AN35" s="19"/>
      <c r="AO35" s="19" t="b">
        <v>0</v>
      </c>
      <c r="AP35" s="50">
        <f t="shared" si="4"/>
        <v>0</v>
      </c>
      <c r="AQ35" s="19"/>
      <c r="AR35" s="52" t="b">
        <v>0</v>
      </c>
      <c r="AS35" s="57">
        <f t="shared" si="5"/>
        <v>0</v>
      </c>
    </row>
    <row r="36" spans="1:45" x14ac:dyDescent="0.25">
      <c r="A36" s="16" t="b">
        <v>0</v>
      </c>
      <c r="C36" s="15"/>
      <c r="D36" s="93" t="str">
        <f>СПИСОК_КЛАССА!A66</f>
        <v>33.</v>
      </c>
      <c r="E36" s="58" t="str">
        <f>IF(СПИСОК_КЛАССА!B66&lt;&gt;"",СПИСОК_КЛАССА!B66,"")</f>
        <v/>
      </c>
      <c r="F36" s="59" t="str">
        <f>IF(E36&lt;&gt;"",AH36*F$1+AI36*$K$1+AM36+AP36+AS36+Окт!F36,"")</f>
        <v/>
      </c>
      <c r="AH36" s="126">
        <f t="shared" si="0"/>
        <v>0</v>
      </c>
      <c r="AI36" s="125">
        <f t="shared" si="1"/>
        <v>0</v>
      </c>
      <c r="AJ36" s="15">
        <f t="shared" si="2"/>
        <v>0</v>
      </c>
      <c r="AK36" s="19"/>
      <c r="AL36" s="19" t="b">
        <v>0</v>
      </c>
      <c r="AM36" s="50">
        <f t="shared" si="3"/>
        <v>0</v>
      </c>
      <c r="AN36" s="19"/>
      <c r="AO36" s="19" t="b">
        <v>0</v>
      </c>
      <c r="AP36" s="50">
        <f t="shared" si="4"/>
        <v>0</v>
      </c>
      <c r="AQ36" s="19"/>
      <c r="AR36" s="52" t="b">
        <v>0</v>
      </c>
      <c r="AS36" s="57">
        <f t="shared" si="5"/>
        <v>0</v>
      </c>
    </row>
    <row r="37" spans="1:45" ht="18" customHeight="1" x14ac:dyDescent="0.3">
      <c r="C37" s="62"/>
      <c r="E37" s="73" t="s">
        <v>56</v>
      </c>
      <c r="F37" s="74">
        <f>IF(SUM(Дек!AF37:AH37)=0,SUM(F4:F36),"см. дек")</f>
        <v>0</v>
      </c>
      <c r="G37" s="186" t="str">
        <f>IF(AND($K$1=0,$F$1=0),"Укажите в верхней строке стоимость завтрака и обеда!","")</f>
        <v>Укажите в верхней строке стоимость завтрака и обеда!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K37" s="20"/>
      <c r="AL37" s="141">
        <f>COUNTIF(AL4:AL36,TRUE)</f>
        <v>0</v>
      </c>
      <c r="AN37" s="20"/>
      <c r="AO37" s="141">
        <f>COUNTIF(AO4:AO36,TRUE)</f>
        <v>0</v>
      </c>
      <c r="AP37" s="20"/>
      <c r="AQ37" s="20"/>
      <c r="AR37" s="141">
        <f>COUNTIF(AR4:AR36,TRUE)</f>
        <v>0</v>
      </c>
      <c r="AS37" s="52"/>
    </row>
    <row r="38" spans="1:45" ht="16.5" customHeight="1" x14ac:dyDescent="0.25">
      <c r="C38" s="62"/>
      <c r="D38" s="92"/>
      <c r="E38" s="134"/>
      <c r="F38" s="133" t="s">
        <v>53</v>
      </c>
      <c r="G38" s="120" t="str">
        <f>IF(SUM(G42:G44)&lt;&gt;0,G42+G43,"")</f>
        <v/>
      </c>
      <c r="H38" s="120" t="str">
        <f t="shared" ref="H38:AJ38" si="6">IF(SUM(H42:H44)&lt;&gt;0,H42+H43,"")</f>
        <v/>
      </c>
      <c r="I38" s="120" t="str">
        <f t="shared" si="6"/>
        <v/>
      </c>
      <c r="J38" s="120" t="str">
        <f t="shared" si="6"/>
        <v/>
      </c>
      <c r="K38" s="120" t="str">
        <f t="shared" si="6"/>
        <v/>
      </c>
      <c r="L38" s="120" t="str">
        <f t="shared" si="6"/>
        <v/>
      </c>
      <c r="M38" s="120" t="str">
        <f t="shared" si="6"/>
        <v/>
      </c>
      <c r="N38" s="120" t="str">
        <f t="shared" si="6"/>
        <v/>
      </c>
      <c r="O38" s="120" t="str">
        <f t="shared" si="6"/>
        <v/>
      </c>
      <c r="P38" s="120" t="str">
        <f t="shared" si="6"/>
        <v/>
      </c>
      <c r="Q38" s="120" t="str">
        <f t="shared" si="6"/>
        <v/>
      </c>
      <c r="R38" s="120" t="str">
        <f t="shared" si="6"/>
        <v/>
      </c>
      <c r="S38" s="120" t="str">
        <f t="shared" si="6"/>
        <v/>
      </c>
      <c r="T38" s="120" t="str">
        <f t="shared" si="6"/>
        <v/>
      </c>
      <c r="U38" s="120" t="str">
        <f t="shared" si="6"/>
        <v/>
      </c>
      <c r="V38" s="120" t="str">
        <f t="shared" si="6"/>
        <v/>
      </c>
      <c r="W38" s="120" t="str">
        <f t="shared" si="6"/>
        <v/>
      </c>
      <c r="X38" s="120" t="str">
        <f t="shared" si="6"/>
        <v/>
      </c>
      <c r="Y38" s="120" t="str">
        <f t="shared" si="6"/>
        <v/>
      </c>
      <c r="Z38" s="120" t="str">
        <f t="shared" si="6"/>
        <v/>
      </c>
      <c r="AA38" s="120" t="str">
        <f t="shared" si="6"/>
        <v/>
      </c>
      <c r="AB38" s="120" t="str">
        <f t="shared" si="6"/>
        <v/>
      </c>
      <c r="AC38" s="120" t="str">
        <f t="shared" si="6"/>
        <v/>
      </c>
      <c r="AD38" s="120" t="str">
        <f t="shared" si="6"/>
        <v/>
      </c>
      <c r="AE38" s="120" t="str">
        <f t="shared" si="6"/>
        <v/>
      </c>
      <c r="AF38" s="120" t="str">
        <f t="shared" ref="AF38" si="7">IF(SUM(AF42:AF44)&lt;&gt;0,AF42+AF43,"")</f>
        <v/>
      </c>
      <c r="AG38" s="120" t="str">
        <f t="shared" si="6"/>
        <v/>
      </c>
      <c r="AH38" s="120" t="str">
        <f t="shared" si="6"/>
        <v/>
      </c>
      <c r="AI38" s="120" t="str">
        <f t="shared" si="6"/>
        <v/>
      </c>
      <c r="AJ38" s="120" t="str">
        <f t="shared" si="6"/>
        <v/>
      </c>
      <c r="AK38" s="185">
        <f>SUM(G38:AG38)</f>
        <v>0</v>
      </c>
      <c r="AL38" s="185"/>
      <c r="AM38" s="185"/>
      <c r="AN38" s="185"/>
    </row>
    <row r="39" spans="1:45" ht="16.5" customHeight="1" x14ac:dyDescent="0.25">
      <c r="C39" s="62"/>
      <c r="E39" s="190"/>
      <c r="F39" s="132" t="s">
        <v>54</v>
      </c>
      <c r="G39" s="120" t="str">
        <f>IF(SUM(G42:G44)&lt;&gt;0,G44+G43,"")</f>
        <v/>
      </c>
      <c r="H39" s="120" t="str">
        <f t="shared" ref="H39:AJ39" si="8">IF(SUM(H42:H44)&lt;&gt;0,H44+H43,"")</f>
        <v/>
      </c>
      <c r="I39" s="120" t="str">
        <f t="shared" si="8"/>
        <v/>
      </c>
      <c r="J39" s="120" t="str">
        <f t="shared" si="8"/>
        <v/>
      </c>
      <c r="K39" s="120" t="str">
        <f t="shared" si="8"/>
        <v/>
      </c>
      <c r="L39" s="120" t="str">
        <f t="shared" si="8"/>
        <v/>
      </c>
      <c r="M39" s="120" t="str">
        <f t="shared" si="8"/>
        <v/>
      </c>
      <c r="N39" s="120" t="str">
        <f t="shared" si="8"/>
        <v/>
      </c>
      <c r="O39" s="120" t="str">
        <f t="shared" si="8"/>
        <v/>
      </c>
      <c r="P39" s="120" t="str">
        <f t="shared" si="8"/>
        <v/>
      </c>
      <c r="Q39" s="120" t="str">
        <f t="shared" si="8"/>
        <v/>
      </c>
      <c r="R39" s="120" t="str">
        <f t="shared" si="8"/>
        <v/>
      </c>
      <c r="S39" s="120" t="str">
        <f t="shared" si="8"/>
        <v/>
      </c>
      <c r="T39" s="120" t="str">
        <f t="shared" si="8"/>
        <v/>
      </c>
      <c r="U39" s="120" t="str">
        <f t="shared" si="8"/>
        <v/>
      </c>
      <c r="V39" s="120" t="str">
        <f t="shared" si="8"/>
        <v/>
      </c>
      <c r="W39" s="120" t="str">
        <f t="shared" si="8"/>
        <v/>
      </c>
      <c r="X39" s="120" t="str">
        <f t="shared" si="8"/>
        <v/>
      </c>
      <c r="Y39" s="120" t="str">
        <f t="shared" si="8"/>
        <v/>
      </c>
      <c r="Z39" s="120" t="str">
        <f t="shared" si="8"/>
        <v/>
      </c>
      <c r="AA39" s="120" t="str">
        <f t="shared" si="8"/>
        <v/>
      </c>
      <c r="AB39" s="120" t="str">
        <f t="shared" si="8"/>
        <v/>
      </c>
      <c r="AC39" s="120" t="str">
        <f t="shared" si="8"/>
        <v/>
      </c>
      <c r="AD39" s="120" t="str">
        <f t="shared" si="8"/>
        <v/>
      </c>
      <c r="AE39" s="120" t="str">
        <f t="shared" si="8"/>
        <v/>
      </c>
      <c r="AF39" s="120" t="str">
        <f t="shared" ref="AF39" si="9">IF(SUM(AF42:AF44)&lt;&gt;0,AF44+AF43,"")</f>
        <v/>
      </c>
      <c r="AG39" s="120" t="str">
        <f t="shared" si="8"/>
        <v/>
      </c>
      <c r="AH39" s="120" t="str">
        <f t="shared" si="8"/>
        <v/>
      </c>
      <c r="AI39" s="120" t="str">
        <f t="shared" si="8"/>
        <v/>
      </c>
      <c r="AJ39" s="120" t="str">
        <f t="shared" si="8"/>
        <v/>
      </c>
      <c r="AK39" s="185">
        <f>SUM(G39:AG39)</f>
        <v>0</v>
      </c>
      <c r="AL39" s="185"/>
      <c r="AM39" s="185"/>
      <c r="AN39" s="185"/>
    </row>
    <row r="40" spans="1:45" x14ac:dyDescent="0.25">
      <c r="E40" s="190"/>
      <c r="F40" s="131" t="s">
        <v>78</v>
      </c>
      <c r="G40" s="17" t="str">
        <f>IF(G45&gt;0,G45,"")</f>
        <v/>
      </c>
      <c r="H40" s="17" t="str">
        <f t="shared" ref="H40:AG40" si="10">IF(H45&gt;0,H45,"")</f>
        <v/>
      </c>
      <c r="I40" s="17" t="str">
        <f t="shared" si="10"/>
        <v/>
      </c>
      <c r="J40" s="17" t="str">
        <f t="shared" si="10"/>
        <v/>
      </c>
      <c r="K40" s="17" t="str">
        <f t="shared" si="10"/>
        <v/>
      </c>
      <c r="L40" s="17" t="str">
        <f t="shared" si="10"/>
        <v/>
      </c>
      <c r="M40" s="17" t="str">
        <f t="shared" si="10"/>
        <v/>
      </c>
      <c r="N40" s="17" t="str">
        <f t="shared" si="10"/>
        <v/>
      </c>
      <c r="O40" s="17" t="str">
        <f t="shared" si="10"/>
        <v/>
      </c>
      <c r="P40" s="17" t="str">
        <f t="shared" si="10"/>
        <v/>
      </c>
      <c r="Q40" s="17" t="str">
        <f t="shared" si="10"/>
        <v/>
      </c>
      <c r="R40" s="17" t="str">
        <f t="shared" si="10"/>
        <v/>
      </c>
      <c r="S40" s="17" t="str">
        <f t="shared" si="10"/>
        <v/>
      </c>
      <c r="T40" s="17" t="str">
        <f t="shared" si="10"/>
        <v/>
      </c>
      <c r="U40" s="17" t="str">
        <f t="shared" si="10"/>
        <v/>
      </c>
      <c r="V40" s="17" t="str">
        <f t="shared" si="10"/>
        <v/>
      </c>
      <c r="W40" s="17" t="str">
        <f t="shared" si="10"/>
        <v/>
      </c>
      <c r="X40" s="17" t="str">
        <f t="shared" si="10"/>
        <v/>
      </c>
      <c r="Y40" s="17" t="str">
        <f t="shared" si="10"/>
        <v/>
      </c>
      <c r="Z40" s="17" t="str">
        <f t="shared" si="10"/>
        <v/>
      </c>
      <c r="AA40" s="17" t="str">
        <f t="shared" si="10"/>
        <v/>
      </c>
      <c r="AB40" s="17" t="str">
        <f t="shared" si="10"/>
        <v/>
      </c>
      <c r="AC40" s="17" t="str">
        <f t="shared" si="10"/>
        <v/>
      </c>
      <c r="AD40" s="17" t="str">
        <f t="shared" si="10"/>
        <v/>
      </c>
      <c r="AE40" s="17" t="str">
        <f t="shared" si="10"/>
        <v/>
      </c>
      <c r="AF40" s="17" t="str">
        <f t="shared" ref="AF40" si="11">IF(AF45&gt;0,AF45,"")</f>
        <v/>
      </c>
      <c r="AG40" s="17" t="str">
        <f t="shared" si="10"/>
        <v/>
      </c>
      <c r="AK40" s="185">
        <f>SUM(G40:AG40)</f>
        <v>0</v>
      </c>
      <c r="AL40" s="185"/>
      <c r="AM40" s="185"/>
      <c r="AN40" s="185"/>
    </row>
    <row r="42" spans="1:45" hidden="1" x14ac:dyDescent="0.25">
      <c r="F42" s="16">
        <f>SUM(AK38:AM40)</f>
        <v>0</v>
      </c>
      <c r="G42" s="17">
        <f>COUNTIF(G4:G36,"з")</f>
        <v>0</v>
      </c>
      <c r="H42" s="17">
        <f t="shared" ref="H42:AG42" si="12">COUNTIF(H4:H36,"з")</f>
        <v>0</v>
      </c>
      <c r="I42" s="17">
        <f t="shared" si="12"/>
        <v>0</v>
      </c>
      <c r="J42" s="17">
        <f t="shared" si="12"/>
        <v>0</v>
      </c>
      <c r="K42" s="17">
        <f t="shared" si="12"/>
        <v>0</v>
      </c>
      <c r="L42" s="17">
        <f t="shared" si="12"/>
        <v>0</v>
      </c>
      <c r="M42" s="17">
        <f t="shared" si="12"/>
        <v>0</v>
      </c>
      <c r="N42" s="17">
        <f t="shared" si="12"/>
        <v>0</v>
      </c>
      <c r="O42" s="17">
        <f t="shared" si="12"/>
        <v>0</v>
      </c>
      <c r="P42" s="17">
        <f t="shared" si="12"/>
        <v>0</v>
      </c>
      <c r="Q42" s="17">
        <f t="shared" si="12"/>
        <v>0</v>
      </c>
      <c r="R42" s="17">
        <f t="shared" si="12"/>
        <v>0</v>
      </c>
      <c r="S42" s="17">
        <f t="shared" si="12"/>
        <v>0</v>
      </c>
      <c r="T42" s="17">
        <f t="shared" si="12"/>
        <v>0</v>
      </c>
      <c r="U42" s="17">
        <f t="shared" si="12"/>
        <v>0</v>
      </c>
      <c r="V42" s="17">
        <f t="shared" si="12"/>
        <v>0</v>
      </c>
      <c r="W42" s="17">
        <f t="shared" si="12"/>
        <v>0</v>
      </c>
      <c r="X42" s="17">
        <f t="shared" si="12"/>
        <v>0</v>
      </c>
      <c r="Y42" s="17">
        <f t="shared" si="12"/>
        <v>0</v>
      </c>
      <c r="Z42" s="17">
        <f t="shared" si="12"/>
        <v>0</v>
      </c>
      <c r="AA42" s="17">
        <f t="shared" si="12"/>
        <v>0</v>
      </c>
      <c r="AB42" s="17">
        <f t="shared" si="12"/>
        <v>0</v>
      </c>
      <c r="AC42" s="17">
        <f t="shared" si="12"/>
        <v>0</v>
      </c>
      <c r="AD42" s="17">
        <f t="shared" si="12"/>
        <v>0</v>
      </c>
      <c r="AE42" s="17">
        <f t="shared" si="12"/>
        <v>0</v>
      </c>
      <c r="AF42" s="17">
        <f t="shared" ref="AF42" si="13">COUNTIF(AF4:AF36,"з")</f>
        <v>0</v>
      </c>
      <c r="AG42" s="17">
        <f t="shared" si="12"/>
        <v>0</v>
      </c>
    </row>
    <row r="43" spans="1:45" hidden="1" x14ac:dyDescent="0.25">
      <c r="G43" s="17">
        <f>COUNTIF(G4:G36,"зо")</f>
        <v>0</v>
      </c>
      <c r="H43" s="17">
        <f t="shared" ref="H43:AG43" si="14">COUNTIF(H4:H36,"зо")</f>
        <v>0</v>
      </c>
      <c r="I43" s="17">
        <f t="shared" si="14"/>
        <v>0</v>
      </c>
      <c r="J43" s="17">
        <f t="shared" si="14"/>
        <v>0</v>
      </c>
      <c r="K43" s="17">
        <f t="shared" si="14"/>
        <v>0</v>
      </c>
      <c r="L43" s="17">
        <f t="shared" si="14"/>
        <v>0</v>
      </c>
      <c r="M43" s="17">
        <f t="shared" si="14"/>
        <v>0</v>
      </c>
      <c r="N43" s="17">
        <f t="shared" si="14"/>
        <v>0</v>
      </c>
      <c r="O43" s="17">
        <f t="shared" si="14"/>
        <v>0</v>
      </c>
      <c r="P43" s="17">
        <f t="shared" si="14"/>
        <v>0</v>
      </c>
      <c r="Q43" s="17">
        <f t="shared" si="14"/>
        <v>0</v>
      </c>
      <c r="R43" s="17">
        <f t="shared" si="14"/>
        <v>0</v>
      </c>
      <c r="S43" s="17">
        <f t="shared" si="14"/>
        <v>0</v>
      </c>
      <c r="T43" s="17">
        <f t="shared" si="14"/>
        <v>0</v>
      </c>
      <c r="U43" s="17">
        <f t="shared" si="14"/>
        <v>0</v>
      </c>
      <c r="V43" s="17">
        <f t="shared" si="14"/>
        <v>0</v>
      </c>
      <c r="W43" s="17">
        <f t="shared" si="14"/>
        <v>0</v>
      </c>
      <c r="X43" s="17">
        <f t="shared" si="14"/>
        <v>0</v>
      </c>
      <c r="Y43" s="17">
        <f t="shared" si="14"/>
        <v>0</v>
      </c>
      <c r="Z43" s="17">
        <f t="shared" si="14"/>
        <v>0</v>
      </c>
      <c r="AA43" s="17">
        <f t="shared" si="14"/>
        <v>0</v>
      </c>
      <c r="AB43" s="17">
        <f t="shared" si="14"/>
        <v>0</v>
      </c>
      <c r="AC43" s="17">
        <f t="shared" si="14"/>
        <v>0</v>
      </c>
      <c r="AD43" s="17">
        <f t="shared" si="14"/>
        <v>0</v>
      </c>
      <c r="AE43" s="17">
        <f t="shared" si="14"/>
        <v>0</v>
      </c>
      <c r="AF43" s="17">
        <f t="shared" ref="AF43" si="15">COUNTIF(AF4:AF36,"зо")</f>
        <v>0</v>
      </c>
      <c r="AG43" s="17">
        <f t="shared" si="14"/>
        <v>0</v>
      </c>
    </row>
    <row r="44" spans="1:45" hidden="1" x14ac:dyDescent="0.25">
      <c r="F44" s="140">
        <f>AK38*F1+AK39*K1+Окт!F44</f>
        <v>0</v>
      </c>
      <c r="G44" s="17">
        <f>COUNTIF(G4:G36,"о")</f>
        <v>0</v>
      </c>
      <c r="H44" s="17">
        <f t="shared" ref="H44:AG44" si="16">COUNTIF(H4:H36,"о")</f>
        <v>0</v>
      </c>
      <c r="I44" s="17">
        <f t="shared" si="16"/>
        <v>0</v>
      </c>
      <c r="J44" s="17">
        <f t="shared" si="16"/>
        <v>0</v>
      </c>
      <c r="K44" s="17">
        <f t="shared" si="16"/>
        <v>0</v>
      </c>
      <c r="L44" s="17">
        <f t="shared" si="16"/>
        <v>0</v>
      </c>
      <c r="M44" s="17">
        <f t="shared" si="16"/>
        <v>0</v>
      </c>
      <c r="N44" s="17">
        <f t="shared" si="16"/>
        <v>0</v>
      </c>
      <c r="O44" s="17">
        <f t="shared" si="16"/>
        <v>0</v>
      </c>
      <c r="P44" s="17">
        <f t="shared" si="16"/>
        <v>0</v>
      </c>
      <c r="Q44" s="17">
        <f t="shared" si="16"/>
        <v>0</v>
      </c>
      <c r="R44" s="17">
        <f t="shared" si="16"/>
        <v>0</v>
      </c>
      <c r="S44" s="17">
        <f t="shared" si="16"/>
        <v>0</v>
      </c>
      <c r="T44" s="17">
        <f t="shared" si="16"/>
        <v>0</v>
      </c>
      <c r="U44" s="17">
        <f t="shared" si="16"/>
        <v>0</v>
      </c>
      <c r="V44" s="17">
        <f t="shared" si="16"/>
        <v>0</v>
      </c>
      <c r="W44" s="17">
        <f t="shared" si="16"/>
        <v>0</v>
      </c>
      <c r="X44" s="17">
        <f t="shared" si="16"/>
        <v>0</v>
      </c>
      <c r="Y44" s="17">
        <f t="shared" si="16"/>
        <v>0</v>
      </c>
      <c r="Z44" s="17">
        <f t="shared" si="16"/>
        <v>0</v>
      </c>
      <c r="AA44" s="17">
        <f t="shared" si="16"/>
        <v>0</v>
      </c>
      <c r="AB44" s="17">
        <f t="shared" si="16"/>
        <v>0</v>
      </c>
      <c r="AC44" s="17">
        <f t="shared" si="16"/>
        <v>0</v>
      </c>
      <c r="AD44" s="17">
        <f t="shared" si="16"/>
        <v>0</v>
      </c>
      <c r="AE44" s="17">
        <f t="shared" si="16"/>
        <v>0</v>
      </c>
      <c r="AF44" s="17">
        <f t="shared" ref="AF44" si="17">COUNTIF(AF4:AF36,"о")</f>
        <v>0</v>
      </c>
      <c r="AG44" s="17">
        <f t="shared" si="16"/>
        <v>0</v>
      </c>
    </row>
    <row r="45" spans="1:45" hidden="1" x14ac:dyDescent="0.25">
      <c r="G45" s="17">
        <f>COUNTIF(G4:G36,"л")</f>
        <v>0</v>
      </c>
      <c r="H45" s="17">
        <f t="shared" ref="H45:AG45" si="18">COUNTIF(H4:H36,"л")</f>
        <v>0</v>
      </c>
      <c r="I45" s="17">
        <f t="shared" si="18"/>
        <v>0</v>
      </c>
      <c r="J45" s="17">
        <f t="shared" si="18"/>
        <v>0</v>
      </c>
      <c r="K45" s="17">
        <f t="shared" si="18"/>
        <v>0</v>
      </c>
      <c r="L45" s="17">
        <f t="shared" si="18"/>
        <v>0</v>
      </c>
      <c r="M45" s="17">
        <f t="shared" si="18"/>
        <v>0</v>
      </c>
      <c r="N45" s="17">
        <f t="shared" si="18"/>
        <v>0</v>
      </c>
      <c r="O45" s="17">
        <f t="shared" si="18"/>
        <v>0</v>
      </c>
      <c r="P45" s="17">
        <f t="shared" si="18"/>
        <v>0</v>
      </c>
      <c r="Q45" s="17">
        <f t="shared" si="18"/>
        <v>0</v>
      </c>
      <c r="R45" s="17">
        <f t="shared" si="18"/>
        <v>0</v>
      </c>
      <c r="S45" s="17">
        <f t="shared" si="18"/>
        <v>0</v>
      </c>
      <c r="T45" s="17">
        <f t="shared" si="18"/>
        <v>0</v>
      </c>
      <c r="U45" s="17">
        <f t="shared" si="18"/>
        <v>0</v>
      </c>
      <c r="V45" s="17">
        <f t="shared" si="18"/>
        <v>0</v>
      </c>
      <c r="W45" s="17">
        <f t="shared" si="18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0</v>
      </c>
      <c r="AB45" s="17">
        <f t="shared" si="18"/>
        <v>0</v>
      </c>
      <c r="AC45" s="17">
        <f t="shared" si="18"/>
        <v>0</v>
      </c>
      <c r="AD45" s="17">
        <f t="shared" si="18"/>
        <v>0</v>
      </c>
      <c r="AE45" s="17">
        <f t="shared" si="18"/>
        <v>0</v>
      </c>
      <c r="AF45" s="17">
        <f t="shared" ref="AF45" si="19">COUNTIF(AF4:AF36,"л")</f>
        <v>0</v>
      </c>
      <c r="AG45" s="17">
        <f t="shared" si="18"/>
        <v>0</v>
      </c>
    </row>
  </sheetData>
  <sheetProtection password="CF66" sheet="1" objects="1" scenarios="1"/>
  <mergeCells count="18">
    <mergeCell ref="AU4:AW4"/>
    <mergeCell ref="G37:AG37"/>
    <mergeCell ref="E39:E40"/>
    <mergeCell ref="AK38:AN38"/>
    <mergeCell ref="AK39:AN39"/>
    <mergeCell ref="AK40:AN40"/>
    <mergeCell ref="C1:C3"/>
    <mergeCell ref="G1:J1"/>
    <mergeCell ref="K1:M1"/>
    <mergeCell ref="AH1:AI1"/>
    <mergeCell ref="AU1:AW3"/>
    <mergeCell ref="D2:D3"/>
    <mergeCell ref="E2:E3"/>
    <mergeCell ref="F2:F3"/>
    <mergeCell ref="G2:AG2"/>
    <mergeCell ref="AH2:AH3"/>
    <mergeCell ref="AI2:AI3"/>
    <mergeCell ref="AK2:AQ2"/>
  </mergeCells>
  <conditionalFormatting sqref="AU12">
    <cfRule type="cellIs" dxfId="77" priority="10" operator="equal">
      <formula>"з"</formula>
    </cfRule>
  </conditionalFormatting>
  <conditionalFormatting sqref="G4:AG36">
    <cfRule type="cellIs" dxfId="76" priority="7" operator="equal">
      <formula>"зо"</formula>
    </cfRule>
    <cfRule type="cellIs" dxfId="75" priority="8" operator="equal">
      <formula>"о"</formula>
    </cfRule>
    <cfRule type="cellIs" dxfId="74" priority="9" operator="equal">
      <formula>"з"</formula>
    </cfRule>
  </conditionalFormatting>
  <conditionalFormatting sqref="F1">
    <cfRule type="expression" dxfId="73" priority="6">
      <formula>ISBLANK(F1)</formula>
    </cfRule>
  </conditionalFormatting>
  <conditionalFormatting sqref="K1:M1">
    <cfRule type="expression" dxfId="72" priority="5">
      <formula>ISBLANK($K$1)</formula>
    </cfRule>
  </conditionalFormatting>
  <conditionalFormatting sqref="AT4">
    <cfRule type="expression" dxfId="71" priority="4">
      <formula>"$AB$4=""ИСТИНА"""</formula>
    </cfRule>
  </conditionalFormatting>
  <conditionalFormatting sqref="G37:AG37">
    <cfRule type="containsText" dxfId="70" priority="3" operator="containsText" text="Укажите">
      <formula>NOT(ISERROR(SEARCH("Укажите",G37)))</formula>
    </cfRule>
  </conditionalFormatting>
  <conditionalFormatting sqref="G4:AG36">
    <cfRule type="containsText" dxfId="69" priority="2" operator="containsText" text="л">
      <formula>NOT(ISERROR(SEARCH("л",G4)))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39</xdr:col>
                    <xdr:colOff>9525</xdr:colOff>
                    <xdr:row>34</xdr:row>
                    <xdr:rowOff>180975</xdr:rowOff>
                  </from>
                  <to>
                    <xdr:col>39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39</xdr:col>
                    <xdr:colOff>9525</xdr:colOff>
                    <xdr:row>33</xdr:row>
                    <xdr:rowOff>180975</xdr:rowOff>
                  </from>
                  <to>
                    <xdr:col>39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39</xdr:col>
                    <xdr:colOff>9525</xdr:colOff>
                    <xdr:row>32</xdr:row>
                    <xdr:rowOff>180975</xdr:rowOff>
                  </from>
                  <to>
                    <xdr:col>39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39</xdr:col>
                    <xdr:colOff>9525</xdr:colOff>
                    <xdr:row>31</xdr:row>
                    <xdr:rowOff>180975</xdr:rowOff>
                  </from>
                  <to>
                    <xdr:col>39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39</xdr:col>
                    <xdr:colOff>9525</xdr:colOff>
                    <xdr:row>30</xdr:row>
                    <xdr:rowOff>180975</xdr:rowOff>
                  </from>
                  <to>
                    <xdr:col>39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39</xdr:col>
                    <xdr:colOff>9525</xdr:colOff>
                    <xdr:row>29</xdr:row>
                    <xdr:rowOff>180975</xdr:rowOff>
                  </from>
                  <to>
                    <xdr:col>39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39</xdr:col>
                    <xdr:colOff>9525</xdr:colOff>
                    <xdr:row>28</xdr:row>
                    <xdr:rowOff>180975</xdr:rowOff>
                  </from>
                  <to>
                    <xdr:col>39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8">
              <controlPr defaultSize="0" autoFill="0" autoLine="0" autoPict="0">
                <anchor moveWithCells="1">
                  <from>
                    <xdr:col>39</xdr:col>
                    <xdr:colOff>9525</xdr:colOff>
                    <xdr:row>27</xdr:row>
                    <xdr:rowOff>180975</xdr:rowOff>
                  </from>
                  <to>
                    <xdr:col>39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2" name="Check Box 9">
              <controlPr defaultSize="0" autoFill="0" autoLine="0" autoPict="0">
                <anchor moveWithCells="1">
                  <from>
                    <xdr:col>39</xdr:col>
                    <xdr:colOff>9525</xdr:colOff>
                    <xdr:row>26</xdr:row>
                    <xdr:rowOff>180975</xdr:rowOff>
                  </from>
                  <to>
                    <xdr:col>39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3" name="Check Box 10">
              <controlPr defaultSize="0" autoFill="0" autoLine="0" autoPict="0">
                <anchor moveWithCells="1">
                  <from>
                    <xdr:col>39</xdr:col>
                    <xdr:colOff>9525</xdr:colOff>
                    <xdr:row>25</xdr:row>
                    <xdr:rowOff>180975</xdr:rowOff>
                  </from>
                  <to>
                    <xdr:col>39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4" name="Check Box 11">
              <controlPr defaultSize="0" autoFill="0" autoLine="0" autoPict="0">
                <anchor moveWithCells="1">
                  <from>
                    <xdr:col>39</xdr:col>
                    <xdr:colOff>9525</xdr:colOff>
                    <xdr:row>24</xdr:row>
                    <xdr:rowOff>180975</xdr:rowOff>
                  </from>
                  <to>
                    <xdr:col>39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5" name="Check Box 12">
              <controlPr defaultSize="0" autoFill="0" autoLine="0" autoPict="0">
                <anchor moveWithCells="1">
                  <from>
                    <xdr:col>39</xdr:col>
                    <xdr:colOff>9525</xdr:colOff>
                    <xdr:row>23</xdr:row>
                    <xdr:rowOff>180975</xdr:rowOff>
                  </from>
                  <to>
                    <xdr:col>39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6" name="Check Box 13">
              <controlPr defaultSize="0" autoFill="0" autoLine="0" autoPict="0">
                <anchor moveWithCells="1">
                  <from>
                    <xdr:col>39</xdr:col>
                    <xdr:colOff>9525</xdr:colOff>
                    <xdr:row>22</xdr:row>
                    <xdr:rowOff>180975</xdr:rowOff>
                  </from>
                  <to>
                    <xdr:col>39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7" name="Check Box 14">
              <controlPr defaultSize="0" autoFill="0" autoLine="0" autoPict="0">
                <anchor moveWithCells="1">
                  <from>
                    <xdr:col>39</xdr:col>
                    <xdr:colOff>9525</xdr:colOff>
                    <xdr:row>21</xdr:row>
                    <xdr:rowOff>180975</xdr:rowOff>
                  </from>
                  <to>
                    <xdr:col>39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8" name="Check Box 15">
              <controlPr defaultSize="0" autoFill="0" autoLine="0" autoPict="0">
                <anchor moveWithCells="1">
                  <from>
                    <xdr:col>39</xdr:col>
                    <xdr:colOff>9525</xdr:colOff>
                    <xdr:row>20</xdr:row>
                    <xdr:rowOff>180975</xdr:rowOff>
                  </from>
                  <to>
                    <xdr:col>39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9" name="Check Box 16">
              <controlPr defaultSize="0" autoFill="0" autoLine="0" autoPict="0">
                <anchor moveWithCells="1">
                  <from>
                    <xdr:col>39</xdr:col>
                    <xdr:colOff>9525</xdr:colOff>
                    <xdr:row>19</xdr:row>
                    <xdr:rowOff>180975</xdr:rowOff>
                  </from>
                  <to>
                    <xdr:col>39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0" name="Check Box 17">
              <controlPr defaultSize="0" autoFill="0" autoLine="0" autoPict="0">
                <anchor moveWithCells="1">
                  <from>
                    <xdr:col>39</xdr:col>
                    <xdr:colOff>9525</xdr:colOff>
                    <xdr:row>18</xdr:row>
                    <xdr:rowOff>180975</xdr:rowOff>
                  </from>
                  <to>
                    <xdr:col>39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1" name="Check Box 18">
              <controlPr defaultSize="0" autoFill="0" autoLine="0" autoPict="0">
                <anchor moveWithCells="1">
                  <from>
                    <xdr:col>39</xdr:col>
                    <xdr:colOff>9525</xdr:colOff>
                    <xdr:row>17</xdr:row>
                    <xdr:rowOff>180975</xdr:rowOff>
                  </from>
                  <to>
                    <xdr:col>39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22" name="Check Box 19">
              <controlPr defaultSize="0" autoFill="0" autoLine="0" autoPict="0">
                <anchor moveWithCells="1">
                  <from>
                    <xdr:col>39</xdr:col>
                    <xdr:colOff>9525</xdr:colOff>
                    <xdr:row>16</xdr:row>
                    <xdr:rowOff>180975</xdr:rowOff>
                  </from>
                  <to>
                    <xdr:col>39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23" name="Check Box 20">
              <controlPr defaultSize="0" autoFill="0" autoLine="0" autoPict="0">
                <anchor moveWithCells="1">
                  <from>
                    <xdr:col>39</xdr:col>
                    <xdr:colOff>9525</xdr:colOff>
                    <xdr:row>15</xdr:row>
                    <xdr:rowOff>180975</xdr:rowOff>
                  </from>
                  <to>
                    <xdr:col>39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24" name="Check Box 21">
              <controlPr defaultSize="0" autoFill="0" autoLine="0" autoPict="0">
                <anchor moveWithCells="1">
                  <from>
                    <xdr:col>39</xdr:col>
                    <xdr:colOff>9525</xdr:colOff>
                    <xdr:row>14</xdr:row>
                    <xdr:rowOff>180975</xdr:rowOff>
                  </from>
                  <to>
                    <xdr:col>39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5" name="Check Box 22">
              <controlPr defaultSize="0" autoFill="0" autoLine="0" autoPict="0">
                <anchor moveWithCells="1">
                  <from>
                    <xdr:col>39</xdr:col>
                    <xdr:colOff>9525</xdr:colOff>
                    <xdr:row>13</xdr:row>
                    <xdr:rowOff>180975</xdr:rowOff>
                  </from>
                  <to>
                    <xdr:col>39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6" name="Check Box 23">
              <controlPr defaultSize="0" autoFill="0" autoLine="0" autoPict="0">
                <anchor moveWithCells="1">
                  <from>
                    <xdr:col>39</xdr:col>
                    <xdr:colOff>9525</xdr:colOff>
                    <xdr:row>12</xdr:row>
                    <xdr:rowOff>180975</xdr:rowOff>
                  </from>
                  <to>
                    <xdr:col>39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7" name="Check Box 24">
              <controlPr defaultSize="0" autoFill="0" autoLine="0" autoPict="0">
                <anchor moveWithCells="1">
                  <from>
                    <xdr:col>39</xdr:col>
                    <xdr:colOff>9525</xdr:colOff>
                    <xdr:row>11</xdr:row>
                    <xdr:rowOff>180975</xdr:rowOff>
                  </from>
                  <to>
                    <xdr:col>39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28" name="Check Box 25">
              <controlPr defaultSize="0" autoFill="0" autoLine="0" autoPict="0">
                <anchor moveWithCells="1">
                  <from>
                    <xdr:col>39</xdr:col>
                    <xdr:colOff>9525</xdr:colOff>
                    <xdr:row>10</xdr:row>
                    <xdr:rowOff>180975</xdr:rowOff>
                  </from>
                  <to>
                    <xdr:col>39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9" name="Check Box 26">
              <controlPr defaultSize="0" autoFill="0" autoLine="0" autoPict="0">
                <anchor moveWithCells="1">
                  <from>
                    <xdr:col>39</xdr:col>
                    <xdr:colOff>9525</xdr:colOff>
                    <xdr:row>9</xdr:row>
                    <xdr:rowOff>180975</xdr:rowOff>
                  </from>
                  <to>
                    <xdr:col>39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30" name="Check Box 27">
              <controlPr defaultSize="0" autoFill="0" autoLine="0" autoPict="0">
                <anchor moveWithCells="1">
                  <from>
                    <xdr:col>39</xdr:col>
                    <xdr:colOff>9525</xdr:colOff>
                    <xdr:row>8</xdr:row>
                    <xdr:rowOff>180975</xdr:rowOff>
                  </from>
                  <to>
                    <xdr:col>39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31" name="Check Box 28">
              <controlPr defaultSize="0" autoFill="0" autoLine="0" autoPict="0">
                <anchor moveWithCells="1">
                  <from>
                    <xdr:col>39</xdr:col>
                    <xdr:colOff>9525</xdr:colOff>
                    <xdr:row>7</xdr:row>
                    <xdr:rowOff>180975</xdr:rowOff>
                  </from>
                  <to>
                    <xdr:col>39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7" r:id="rId32" name="Check Box 29">
              <controlPr defaultSize="0" autoFill="0" autoLine="0" autoPict="0">
                <anchor moveWithCells="1">
                  <from>
                    <xdr:col>39</xdr:col>
                    <xdr:colOff>9525</xdr:colOff>
                    <xdr:row>6</xdr:row>
                    <xdr:rowOff>180975</xdr:rowOff>
                  </from>
                  <to>
                    <xdr:col>39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8" r:id="rId33" name="Check Box 30">
              <controlPr defaultSize="0" autoFill="0" autoLine="0" autoPict="0">
                <anchor moveWithCells="1">
                  <from>
                    <xdr:col>39</xdr:col>
                    <xdr:colOff>9525</xdr:colOff>
                    <xdr:row>5</xdr:row>
                    <xdr:rowOff>180975</xdr:rowOff>
                  </from>
                  <to>
                    <xdr:col>39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9" r:id="rId34" name="Check Box 31">
              <controlPr defaultSize="0" autoFill="0" autoLine="0" autoPict="0">
                <anchor moveWithCells="1">
                  <from>
                    <xdr:col>39</xdr:col>
                    <xdr:colOff>9525</xdr:colOff>
                    <xdr:row>4</xdr:row>
                    <xdr:rowOff>180975</xdr:rowOff>
                  </from>
                  <to>
                    <xdr:col>39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0" r:id="rId35" name="Check Box 32">
              <controlPr defaultSize="0" autoFill="0" autoLine="0" autoPict="0">
                <anchor moveWithCells="1">
                  <from>
                    <xdr:col>39</xdr:col>
                    <xdr:colOff>9525</xdr:colOff>
                    <xdr:row>3</xdr:row>
                    <xdr:rowOff>180975</xdr:rowOff>
                  </from>
                  <to>
                    <xdr:col>39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1" r:id="rId36" name="Check Box 33">
              <controlPr defaultSize="0" autoFill="0" autoLine="0" autoPict="0">
                <anchor moveWithCells="1">
                  <from>
                    <xdr:col>39</xdr:col>
                    <xdr:colOff>9525</xdr:colOff>
                    <xdr:row>2</xdr:row>
                    <xdr:rowOff>180975</xdr:rowOff>
                  </from>
                  <to>
                    <xdr:col>39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2" r:id="rId37" name="Check Box 34">
              <controlPr defaultSize="0" autoFill="0" autoLine="0" autoPict="0">
                <anchor moveWithCells="1">
                  <from>
                    <xdr:col>42</xdr:col>
                    <xdr:colOff>9525</xdr:colOff>
                    <xdr:row>34</xdr:row>
                    <xdr:rowOff>180975</xdr:rowOff>
                  </from>
                  <to>
                    <xdr:col>42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3" r:id="rId38" name="Check Box 35">
              <controlPr defaultSize="0" autoFill="0" autoLine="0" autoPict="0">
                <anchor moveWithCells="1">
                  <from>
                    <xdr:col>42</xdr:col>
                    <xdr:colOff>9525</xdr:colOff>
                    <xdr:row>33</xdr:row>
                    <xdr:rowOff>180975</xdr:rowOff>
                  </from>
                  <to>
                    <xdr:col>42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4" r:id="rId39" name="Check Box 36">
              <controlPr defaultSize="0" autoFill="0" autoLine="0" autoPict="0">
                <anchor moveWithCells="1">
                  <from>
                    <xdr:col>42</xdr:col>
                    <xdr:colOff>9525</xdr:colOff>
                    <xdr:row>32</xdr:row>
                    <xdr:rowOff>180975</xdr:rowOff>
                  </from>
                  <to>
                    <xdr:col>42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5" r:id="rId40" name="Check Box 37">
              <controlPr defaultSize="0" autoFill="0" autoLine="0" autoPict="0">
                <anchor moveWithCells="1">
                  <from>
                    <xdr:col>42</xdr:col>
                    <xdr:colOff>9525</xdr:colOff>
                    <xdr:row>31</xdr:row>
                    <xdr:rowOff>180975</xdr:rowOff>
                  </from>
                  <to>
                    <xdr:col>42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6" r:id="rId41" name="Check Box 38">
              <controlPr defaultSize="0" autoFill="0" autoLine="0" autoPict="0">
                <anchor moveWithCells="1">
                  <from>
                    <xdr:col>42</xdr:col>
                    <xdr:colOff>9525</xdr:colOff>
                    <xdr:row>30</xdr:row>
                    <xdr:rowOff>180975</xdr:rowOff>
                  </from>
                  <to>
                    <xdr:col>42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7" r:id="rId42" name="Check Box 39">
              <controlPr defaultSize="0" autoFill="0" autoLine="0" autoPict="0">
                <anchor moveWithCells="1">
                  <from>
                    <xdr:col>42</xdr:col>
                    <xdr:colOff>9525</xdr:colOff>
                    <xdr:row>29</xdr:row>
                    <xdr:rowOff>180975</xdr:rowOff>
                  </from>
                  <to>
                    <xdr:col>42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8" r:id="rId43" name="Check Box 40">
              <controlPr defaultSize="0" autoFill="0" autoLine="0" autoPict="0">
                <anchor moveWithCells="1">
                  <from>
                    <xdr:col>42</xdr:col>
                    <xdr:colOff>9525</xdr:colOff>
                    <xdr:row>28</xdr:row>
                    <xdr:rowOff>180975</xdr:rowOff>
                  </from>
                  <to>
                    <xdr:col>42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9" r:id="rId44" name="Check Box 41">
              <controlPr defaultSize="0" autoFill="0" autoLine="0" autoPict="0">
                <anchor moveWithCells="1">
                  <from>
                    <xdr:col>42</xdr:col>
                    <xdr:colOff>9525</xdr:colOff>
                    <xdr:row>27</xdr:row>
                    <xdr:rowOff>180975</xdr:rowOff>
                  </from>
                  <to>
                    <xdr:col>42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0" r:id="rId45" name="Check Box 42">
              <controlPr defaultSize="0" autoFill="0" autoLine="0" autoPict="0">
                <anchor moveWithCells="1">
                  <from>
                    <xdr:col>42</xdr:col>
                    <xdr:colOff>9525</xdr:colOff>
                    <xdr:row>26</xdr:row>
                    <xdr:rowOff>180975</xdr:rowOff>
                  </from>
                  <to>
                    <xdr:col>42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1" r:id="rId46" name="Check Box 43">
              <controlPr defaultSize="0" autoFill="0" autoLine="0" autoPict="0">
                <anchor moveWithCells="1">
                  <from>
                    <xdr:col>42</xdr:col>
                    <xdr:colOff>9525</xdr:colOff>
                    <xdr:row>25</xdr:row>
                    <xdr:rowOff>180975</xdr:rowOff>
                  </from>
                  <to>
                    <xdr:col>42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2" r:id="rId47" name="Check Box 44">
              <controlPr defaultSize="0" autoFill="0" autoLine="0" autoPict="0">
                <anchor moveWithCells="1">
                  <from>
                    <xdr:col>42</xdr:col>
                    <xdr:colOff>9525</xdr:colOff>
                    <xdr:row>24</xdr:row>
                    <xdr:rowOff>180975</xdr:rowOff>
                  </from>
                  <to>
                    <xdr:col>42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3" r:id="rId48" name="Check Box 45">
              <controlPr defaultSize="0" autoFill="0" autoLine="0" autoPict="0">
                <anchor moveWithCells="1">
                  <from>
                    <xdr:col>42</xdr:col>
                    <xdr:colOff>9525</xdr:colOff>
                    <xdr:row>23</xdr:row>
                    <xdr:rowOff>180975</xdr:rowOff>
                  </from>
                  <to>
                    <xdr:col>42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4" r:id="rId49" name="Check Box 46">
              <controlPr defaultSize="0" autoFill="0" autoLine="0" autoPict="0">
                <anchor moveWithCells="1">
                  <from>
                    <xdr:col>42</xdr:col>
                    <xdr:colOff>9525</xdr:colOff>
                    <xdr:row>22</xdr:row>
                    <xdr:rowOff>180975</xdr:rowOff>
                  </from>
                  <to>
                    <xdr:col>42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5" r:id="rId50" name="Check Box 47">
              <controlPr defaultSize="0" autoFill="0" autoLine="0" autoPict="0">
                <anchor moveWithCells="1">
                  <from>
                    <xdr:col>42</xdr:col>
                    <xdr:colOff>9525</xdr:colOff>
                    <xdr:row>21</xdr:row>
                    <xdr:rowOff>180975</xdr:rowOff>
                  </from>
                  <to>
                    <xdr:col>42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6" r:id="rId51" name="Check Box 48">
              <controlPr defaultSize="0" autoFill="0" autoLine="0" autoPict="0">
                <anchor moveWithCells="1">
                  <from>
                    <xdr:col>42</xdr:col>
                    <xdr:colOff>9525</xdr:colOff>
                    <xdr:row>20</xdr:row>
                    <xdr:rowOff>180975</xdr:rowOff>
                  </from>
                  <to>
                    <xdr:col>42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7" r:id="rId52" name="Check Box 49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180975</xdr:rowOff>
                  </from>
                  <to>
                    <xdr:col>42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8" r:id="rId53" name="Check Box 50">
              <controlPr defaultSize="0" autoFill="0" autoLine="0" autoPict="0">
                <anchor moveWithCells="1">
                  <from>
                    <xdr:col>42</xdr:col>
                    <xdr:colOff>9525</xdr:colOff>
                    <xdr:row>18</xdr:row>
                    <xdr:rowOff>180975</xdr:rowOff>
                  </from>
                  <to>
                    <xdr:col>42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9" r:id="rId54" name="Check Box 51">
              <controlPr defaultSize="0" autoFill="0" autoLine="0" autoPict="0">
                <anchor moveWithCells="1">
                  <from>
                    <xdr:col>42</xdr:col>
                    <xdr:colOff>9525</xdr:colOff>
                    <xdr:row>17</xdr:row>
                    <xdr:rowOff>180975</xdr:rowOff>
                  </from>
                  <to>
                    <xdr:col>42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0" r:id="rId55" name="Check Box 52">
              <controlPr defaultSize="0" autoFill="0" autoLine="0" autoPict="0">
                <anchor moveWithCells="1">
                  <from>
                    <xdr:col>42</xdr:col>
                    <xdr:colOff>9525</xdr:colOff>
                    <xdr:row>16</xdr:row>
                    <xdr:rowOff>180975</xdr:rowOff>
                  </from>
                  <to>
                    <xdr:col>42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1" r:id="rId56" name="Check Box 53">
              <controlPr defaultSize="0" autoFill="0" autoLine="0" autoPict="0">
                <anchor moveWithCells="1">
                  <from>
                    <xdr:col>42</xdr:col>
                    <xdr:colOff>9525</xdr:colOff>
                    <xdr:row>15</xdr:row>
                    <xdr:rowOff>180975</xdr:rowOff>
                  </from>
                  <to>
                    <xdr:col>42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2" r:id="rId57" name="Check Box 54">
              <controlPr defaultSize="0" autoFill="0" autoLine="0" autoPict="0">
                <anchor moveWithCells="1">
                  <from>
                    <xdr:col>42</xdr:col>
                    <xdr:colOff>9525</xdr:colOff>
                    <xdr:row>14</xdr:row>
                    <xdr:rowOff>180975</xdr:rowOff>
                  </from>
                  <to>
                    <xdr:col>42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3" r:id="rId58" name="Check Box 55">
              <controlPr defaultSize="0" autoFill="0" autoLine="0" autoPict="0">
                <anchor moveWithCells="1">
                  <from>
                    <xdr:col>42</xdr:col>
                    <xdr:colOff>9525</xdr:colOff>
                    <xdr:row>13</xdr:row>
                    <xdr:rowOff>180975</xdr:rowOff>
                  </from>
                  <to>
                    <xdr:col>42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4" r:id="rId59" name="Check Box 56">
              <controlPr defaultSize="0" autoFill="0" autoLine="0" autoPict="0">
                <anchor moveWithCells="1">
                  <from>
                    <xdr:col>42</xdr:col>
                    <xdr:colOff>9525</xdr:colOff>
                    <xdr:row>12</xdr:row>
                    <xdr:rowOff>180975</xdr:rowOff>
                  </from>
                  <to>
                    <xdr:col>42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5" r:id="rId60" name="Check Box 57">
              <controlPr defaultSize="0" autoFill="0" autoLine="0" autoPict="0">
                <anchor moveWithCells="1">
                  <from>
                    <xdr:col>42</xdr:col>
                    <xdr:colOff>9525</xdr:colOff>
                    <xdr:row>11</xdr:row>
                    <xdr:rowOff>180975</xdr:rowOff>
                  </from>
                  <to>
                    <xdr:col>42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6" r:id="rId61" name="Check Box 58">
              <controlPr defaultSize="0" autoFill="0" autoLine="0" autoPict="0">
                <anchor moveWithCells="1">
                  <from>
                    <xdr:col>42</xdr:col>
                    <xdr:colOff>9525</xdr:colOff>
                    <xdr:row>10</xdr:row>
                    <xdr:rowOff>180975</xdr:rowOff>
                  </from>
                  <to>
                    <xdr:col>42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7" r:id="rId62" name="Check Box 59">
              <controlPr defaultSize="0" autoFill="0" autoLine="0" autoPict="0">
                <anchor moveWithCells="1">
                  <from>
                    <xdr:col>42</xdr:col>
                    <xdr:colOff>9525</xdr:colOff>
                    <xdr:row>9</xdr:row>
                    <xdr:rowOff>180975</xdr:rowOff>
                  </from>
                  <to>
                    <xdr:col>42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8" r:id="rId63" name="Check Box 60">
              <controlPr defaultSize="0" autoFill="0" autoLine="0" autoPict="0">
                <anchor moveWithCells="1">
                  <from>
                    <xdr:col>42</xdr:col>
                    <xdr:colOff>9525</xdr:colOff>
                    <xdr:row>8</xdr:row>
                    <xdr:rowOff>180975</xdr:rowOff>
                  </from>
                  <to>
                    <xdr:col>42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9" r:id="rId64" name="Check Box 61">
              <controlPr defaultSize="0" autoFill="0" autoLine="0" autoPict="0">
                <anchor moveWithCells="1">
                  <from>
                    <xdr:col>42</xdr:col>
                    <xdr:colOff>9525</xdr:colOff>
                    <xdr:row>7</xdr:row>
                    <xdr:rowOff>180975</xdr:rowOff>
                  </from>
                  <to>
                    <xdr:col>42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0" r:id="rId65" name="Check Box 62">
              <controlPr defaultSize="0" autoFill="0" autoLine="0" autoPict="0">
                <anchor moveWithCells="1">
                  <from>
                    <xdr:col>42</xdr:col>
                    <xdr:colOff>9525</xdr:colOff>
                    <xdr:row>6</xdr:row>
                    <xdr:rowOff>180975</xdr:rowOff>
                  </from>
                  <to>
                    <xdr:col>42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1" r:id="rId66" name="Check Box 63">
              <controlPr defaultSize="0" autoFill="0" autoLine="0" autoPict="0">
                <anchor moveWithCells="1">
                  <from>
                    <xdr:col>42</xdr:col>
                    <xdr:colOff>9525</xdr:colOff>
                    <xdr:row>5</xdr:row>
                    <xdr:rowOff>180975</xdr:rowOff>
                  </from>
                  <to>
                    <xdr:col>42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2" r:id="rId67" name="Check Box 64">
              <controlPr defaultSize="0" autoFill="0" autoLine="0" autoPict="0">
                <anchor moveWithCells="1">
                  <from>
                    <xdr:col>42</xdr:col>
                    <xdr:colOff>9525</xdr:colOff>
                    <xdr:row>4</xdr:row>
                    <xdr:rowOff>180975</xdr:rowOff>
                  </from>
                  <to>
                    <xdr:col>42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3" r:id="rId68" name="Check Box 65">
              <controlPr defaultSize="0" autoFill="0" autoLine="0" autoPict="0">
                <anchor moveWithCells="1">
                  <from>
                    <xdr:col>42</xdr:col>
                    <xdr:colOff>9525</xdr:colOff>
                    <xdr:row>3</xdr:row>
                    <xdr:rowOff>180975</xdr:rowOff>
                  </from>
                  <to>
                    <xdr:col>42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4" r:id="rId69" name="Check Box 66">
              <controlPr defaultSize="0" autoFill="0" autoLine="0" autoPict="0">
                <anchor moveWithCells="1">
                  <from>
                    <xdr:col>42</xdr:col>
                    <xdr:colOff>9525</xdr:colOff>
                    <xdr:row>2</xdr:row>
                    <xdr:rowOff>180975</xdr:rowOff>
                  </from>
                  <to>
                    <xdr:col>42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5" r:id="rId70" name="Check Box 67">
              <controlPr defaultSize="0" autoFill="0" autoLine="0" autoPict="0">
                <anchor moveWithCells="1">
                  <from>
                    <xdr:col>36</xdr:col>
                    <xdr:colOff>0</xdr:colOff>
                    <xdr:row>34</xdr:row>
                    <xdr:rowOff>180975</xdr:rowOff>
                  </from>
                  <to>
                    <xdr:col>36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6" r:id="rId71" name="Check Box 68">
              <controlPr defaultSize="0" autoFill="0" autoLine="0" autoPict="0">
                <anchor moveWithCells="1">
                  <from>
                    <xdr:col>36</xdr:col>
                    <xdr:colOff>0</xdr:colOff>
                    <xdr:row>33</xdr:row>
                    <xdr:rowOff>180975</xdr:rowOff>
                  </from>
                  <to>
                    <xdr:col>36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7" r:id="rId72" name="Check Box 69">
              <controlPr defaultSize="0" autoFill="0" autoLine="0" autoPict="0">
                <anchor moveWithCells="1">
                  <from>
                    <xdr:col>36</xdr:col>
                    <xdr:colOff>0</xdr:colOff>
                    <xdr:row>32</xdr:row>
                    <xdr:rowOff>180975</xdr:rowOff>
                  </from>
                  <to>
                    <xdr:col>36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8" r:id="rId73" name="Check Box 70">
              <controlPr defaultSize="0" autoFill="0" autoLine="0" autoPict="0">
                <anchor moveWithCells="1">
                  <from>
                    <xdr:col>36</xdr:col>
                    <xdr:colOff>0</xdr:colOff>
                    <xdr:row>31</xdr:row>
                    <xdr:rowOff>180975</xdr:rowOff>
                  </from>
                  <to>
                    <xdr:col>36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9" r:id="rId74" name="Check Box 71">
              <controlPr defaultSize="0" autoFill="0" autoLine="0" autoPict="0">
                <anchor moveWithCells="1">
                  <from>
                    <xdr:col>36</xdr:col>
                    <xdr:colOff>0</xdr:colOff>
                    <xdr:row>30</xdr:row>
                    <xdr:rowOff>180975</xdr:rowOff>
                  </from>
                  <to>
                    <xdr:col>36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0" r:id="rId75" name="Check Box 72">
              <controlPr defaultSize="0" autoFill="0" autoLine="0" autoPict="0">
                <anchor moveWithCells="1">
                  <from>
                    <xdr:col>36</xdr:col>
                    <xdr:colOff>0</xdr:colOff>
                    <xdr:row>29</xdr:row>
                    <xdr:rowOff>180975</xdr:rowOff>
                  </from>
                  <to>
                    <xdr:col>36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1" r:id="rId76" name="Check Box 73">
              <controlPr defaultSize="0" autoFill="0" autoLine="0" autoPict="0">
                <anchor moveWithCells="1">
                  <from>
                    <xdr:col>36</xdr:col>
                    <xdr:colOff>0</xdr:colOff>
                    <xdr:row>28</xdr:row>
                    <xdr:rowOff>180975</xdr:rowOff>
                  </from>
                  <to>
                    <xdr:col>36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2" r:id="rId77" name="Check Box 74">
              <controlPr defaultSize="0" autoFill="0" autoLine="0" autoPict="0">
                <anchor moveWithCells="1">
                  <from>
                    <xdr:col>36</xdr:col>
                    <xdr:colOff>0</xdr:colOff>
                    <xdr:row>27</xdr:row>
                    <xdr:rowOff>180975</xdr:rowOff>
                  </from>
                  <to>
                    <xdr:col>36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3" r:id="rId78" name="Check Box 75">
              <controlPr defaultSize="0" autoFill="0" autoLine="0" autoPict="0">
                <anchor moveWithCells="1">
                  <from>
                    <xdr:col>36</xdr:col>
                    <xdr:colOff>0</xdr:colOff>
                    <xdr:row>26</xdr:row>
                    <xdr:rowOff>180975</xdr:rowOff>
                  </from>
                  <to>
                    <xdr:col>36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4" r:id="rId79" name="Check Box 76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180975</xdr:rowOff>
                  </from>
                  <to>
                    <xdr:col>36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5" r:id="rId80" name="Check Box 77">
              <controlPr defaultSize="0" autoFill="0" autoLine="0" autoPict="0">
                <anchor moveWithCells="1">
                  <from>
                    <xdr:col>36</xdr:col>
                    <xdr:colOff>0</xdr:colOff>
                    <xdr:row>24</xdr:row>
                    <xdr:rowOff>180975</xdr:rowOff>
                  </from>
                  <to>
                    <xdr:col>36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6" r:id="rId81" name="Check Box 78">
              <controlPr defaultSize="0" autoFill="0" autoLine="0" autoPict="0">
                <anchor moveWithCells="1">
                  <from>
                    <xdr:col>36</xdr:col>
                    <xdr:colOff>0</xdr:colOff>
                    <xdr:row>23</xdr:row>
                    <xdr:rowOff>180975</xdr:rowOff>
                  </from>
                  <to>
                    <xdr:col>36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7" r:id="rId82" name="Check Box 79">
              <controlPr defaultSize="0" autoFill="0" autoLine="0" autoPict="0">
                <anchor moveWithCells="1">
                  <from>
                    <xdr:col>36</xdr:col>
                    <xdr:colOff>0</xdr:colOff>
                    <xdr:row>22</xdr:row>
                    <xdr:rowOff>180975</xdr:rowOff>
                  </from>
                  <to>
                    <xdr:col>36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8" r:id="rId83" name="Check Box 80">
              <controlPr defaultSize="0" autoFill="0" autoLine="0" autoPict="0">
                <anchor moveWithCells="1">
                  <from>
                    <xdr:col>36</xdr:col>
                    <xdr:colOff>0</xdr:colOff>
                    <xdr:row>21</xdr:row>
                    <xdr:rowOff>180975</xdr:rowOff>
                  </from>
                  <to>
                    <xdr:col>36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9" r:id="rId84" name="Check Box 81">
              <controlPr defaultSize="0" autoFill="0" autoLine="0" autoPict="0">
                <anchor moveWithCells="1">
                  <from>
                    <xdr:col>36</xdr:col>
                    <xdr:colOff>0</xdr:colOff>
                    <xdr:row>20</xdr:row>
                    <xdr:rowOff>180975</xdr:rowOff>
                  </from>
                  <to>
                    <xdr:col>36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0" r:id="rId85" name="Check Box 82">
              <controlPr defaultSize="0" autoFill="0" autoLine="0" autoPict="0">
                <anchor moveWithCells="1">
                  <from>
                    <xdr:col>36</xdr:col>
                    <xdr:colOff>0</xdr:colOff>
                    <xdr:row>19</xdr:row>
                    <xdr:rowOff>180975</xdr:rowOff>
                  </from>
                  <to>
                    <xdr:col>36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1" r:id="rId86" name="Check Box 83">
              <controlPr defaultSize="0" autoFill="0" autoLine="0" autoPict="0">
                <anchor moveWithCells="1">
                  <from>
                    <xdr:col>36</xdr:col>
                    <xdr:colOff>0</xdr:colOff>
                    <xdr:row>18</xdr:row>
                    <xdr:rowOff>180975</xdr:rowOff>
                  </from>
                  <to>
                    <xdr:col>36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2" r:id="rId87" name="Check Box 84">
              <controlPr defaultSize="0" autoFill="0" autoLine="0" autoPict="0">
                <anchor moveWithCells="1">
                  <from>
                    <xdr:col>36</xdr:col>
                    <xdr:colOff>0</xdr:colOff>
                    <xdr:row>17</xdr:row>
                    <xdr:rowOff>180975</xdr:rowOff>
                  </from>
                  <to>
                    <xdr:col>36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3" r:id="rId88" name="Check Box 85">
              <controlPr defaultSize="0" autoFill="0" autoLine="0" autoPict="0">
                <anchor moveWithCells="1">
                  <from>
                    <xdr:col>36</xdr:col>
                    <xdr:colOff>0</xdr:colOff>
                    <xdr:row>16</xdr:row>
                    <xdr:rowOff>180975</xdr:rowOff>
                  </from>
                  <to>
                    <xdr:col>36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4" r:id="rId89" name="Check Box 86">
              <controlPr defaultSize="0" autoFill="0" autoLine="0" autoPict="0">
                <anchor moveWithCells="1">
                  <from>
                    <xdr:col>36</xdr:col>
                    <xdr:colOff>0</xdr:colOff>
                    <xdr:row>15</xdr:row>
                    <xdr:rowOff>180975</xdr:rowOff>
                  </from>
                  <to>
                    <xdr:col>36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5" r:id="rId90" name="Check Box 87">
              <controlPr defaultSize="0" autoFill="0" autoLine="0" autoPict="0">
                <anchor moveWithCells="1">
                  <from>
                    <xdr:col>36</xdr:col>
                    <xdr:colOff>0</xdr:colOff>
                    <xdr:row>14</xdr:row>
                    <xdr:rowOff>180975</xdr:rowOff>
                  </from>
                  <to>
                    <xdr:col>36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6" r:id="rId91" name="Check Box 88">
              <controlPr defaultSize="0" autoFill="0" autoLine="0" autoPict="0">
                <anchor moveWithCells="1">
                  <from>
                    <xdr:col>36</xdr:col>
                    <xdr:colOff>0</xdr:colOff>
                    <xdr:row>13</xdr:row>
                    <xdr:rowOff>180975</xdr:rowOff>
                  </from>
                  <to>
                    <xdr:col>36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7" r:id="rId92" name="Check Box 89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180975</xdr:rowOff>
                  </from>
                  <to>
                    <xdr:col>36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8" r:id="rId93" name="Check Box 90">
              <controlPr defaultSize="0" autoFill="0" autoLine="0" autoPict="0">
                <anchor moveWithCells="1">
                  <from>
                    <xdr:col>36</xdr:col>
                    <xdr:colOff>0</xdr:colOff>
                    <xdr:row>11</xdr:row>
                    <xdr:rowOff>180975</xdr:rowOff>
                  </from>
                  <to>
                    <xdr:col>36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9" r:id="rId94" name="Check Box 91">
              <controlPr defaultSize="0" autoFill="0" autoLine="0" autoPict="0">
                <anchor moveWithCells="1">
                  <from>
                    <xdr:col>36</xdr:col>
                    <xdr:colOff>0</xdr:colOff>
                    <xdr:row>10</xdr:row>
                    <xdr:rowOff>180975</xdr:rowOff>
                  </from>
                  <to>
                    <xdr:col>36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0" r:id="rId95" name="Check Box 92">
              <controlPr defaultSize="0" autoFill="0" autoLine="0" autoPict="0">
                <anchor moveWithCells="1">
                  <from>
                    <xdr:col>36</xdr:col>
                    <xdr:colOff>0</xdr:colOff>
                    <xdr:row>9</xdr:row>
                    <xdr:rowOff>180975</xdr:rowOff>
                  </from>
                  <to>
                    <xdr:col>36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1" r:id="rId96" name="Check Box 93">
              <controlPr defaultSize="0" autoFill="0" autoLine="0" autoPict="0">
                <anchor moveWithCells="1">
                  <from>
                    <xdr:col>36</xdr:col>
                    <xdr:colOff>0</xdr:colOff>
                    <xdr:row>8</xdr:row>
                    <xdr:rowOff>180975</xdr:rowOff>
                  </from>
                  <to>
                    <xdr:col>36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2" r:id="rId97" name="Check Box 94">
              <controlPr defaultSize="0" autoFill="0" autoLine="0" autoPict="0">
                <anchor moveWithCells="1">
                  <from>
                    <xdr:col>36</xdr:col>
                    <xdr:colOff>0</xdr:colOff>
                    <xdr:row>7</xdr:row>
                    <xdr:rowOff>180975</xdr:rowOff>
                  </from>
                  <to>
                    <xdr:col>36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3" r:id="rId98" name="Check Box 95">
              <controlPr defaultSize="0" autoFill="0" autoLine="0" autoPict="0">
                <anchor moveWithCells="1">
                  <from>
                    <xdr:col>36</xdr:col>
                    <xdr:colOff>0</xdr:colOff>
                    <xdr:row>6</xdr:row>
                    <xdr:rowOff>180975</xdr:rowOff>
                  </from>
                  <to>
                    <xdr:col>36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4" r:id="rId99" name="Check Box 96">
              <controlPr defaultSize="0" autoFill="0" autoLine="0" autoPict="0">
                <anchor moveWithCells="1">
                  <from>
                    <xdr:col>36</xdr:col>
                    <xdr:colOff>0</xdr:colOff>
                    <xdr:row>5</xdr:row>
                    <xdr:rowOff>180975</xdr:rowOff>
                  </from>
                  <to>
                    <xdr:col>36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5" r:id="rId100" name="Check Box 97">
              <controlPr defaultSize="0" autoFill="0" autoLine="0" autoPict="0">
                <anchor moveWithCells="1">
                  <from>
                    <xdr:col>36</xdr:col>
                    <xdr:colOff>0</xdr:colOff>
                    <xdr:row>4</xdr:row>
                    <xdr:rowOff>180975</xdr:rowOff>
                  </from>
                  <to>
                    <xdr:col>36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6" r:id="rId101" name="Check Box 98">
              <controlPr defaultSize="0" autoFill="0" autoLine="0" autoPict="0">
                <anchor moveWithCells="1">
                  <from>
                    <xdr:col>36</xdr:col>
                    <xdr:colOff>0</xdr:colOff>
                    <xdr:row>3</xdr:row>
                    <xdr:rowOff>180975</xdr:rowOff>
                  </from>
                  <to>
                    <xdr:col>36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7" r:id="rId102" name="Check Box 99">
              <controlPr defaultSize="0" autoFill="0" autoLine="0" autoPict="0">
                <anchor moveWithCells="1">
                  <from>
                    <xdr:col>36</xdr:col>
                    <xdr:colOff>0</xdr:colOff>
                    <xdr:row>2</xdr:row>
                    <xdr:rowOff>180975</xdr:rowOff>
                  </from>
                  <to>
                    <xdr:col>36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8" r:id="rId103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2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9" r:id="rId104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180975</xdr:rowOff>
                  </from>
                  <to>
                    <xdr:col>2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0" r:id="rId105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180975</xdr:rowOff>
                  </from>
                  <to>
                    <xdr:col>2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1" r:id="rId106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2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2" r:id="rId107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180975</xdr:rowOff>
                  </from>
                  <to>
                    <xdr:col>2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3" r:id="rId108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180975</xdr:rowOff>
                  </from>
                  <to>
                    <xdr:col>2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4" r:id="rId109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5" r:id="rId110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180975</xdr:rowOff>
                  </from>
                  <to>
                    <xdr:col>2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6" r:id="rId111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180975</xdr:rowOff>
                  </from>
                  <to>
                    <xdr:col>2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7" r:id="rId112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8" r:id="rId113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180975</xdr:rowOff>
                  </from>
                  <to>
                    <xdr:col>2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9" r:id="rId114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180975</xdr:rowOff>
                  </from>
                  <to>
                    <xdr:col>2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0" r:id="rId115" name="Check Box 112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2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1" r:id="rId116" name="Check Box 11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180975</xdr:rowOff>
                  </from>
                  <to>
                    <xdr:col>2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2" r:id="rId117" name="Check Box 11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180975</xdr:rowOff>
                  </from>
                  <to>
                    <xdr:col>2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3" r:id="rId118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2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4" r:id="rId119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180975</xdr:rowOff>
                  </from>
                  <to>
                    <xdr:col>2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5" r:id="rId120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180975</xdr:rowOff>
                  </from>
                  <to>
                    <xdr:col>2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6" r:id="rId121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2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7" r:id="rId122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180975</xdr:rowOff>
                  </from>
                  <to>
                    <xdr:col>2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8" r:id="rId123" name="Check Box 120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180975</xdr:rowOff>
                  </from>
                  <to>
                    <xdr:col>2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9" r:id="rId124" name="Check Box 121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2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0" r:id="rId125" name="Check Box 12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180975</xdr:rowOff>
                  </from>
                  <to>
                    <xdr:col>2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1" r:id="rId126" name="Check Box 123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2" r:id="rId127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2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3" r:id="rId128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180975</xdr:rowOff>
                  </from>
                  <to>
                    <xdr:col>2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4" r:id="rId129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2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5" r:id="rId130" name="Check Box 127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2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6" r:id="rId131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7" r:id="rId132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180975</xdr:rowOff>
                  </from>
                  <to>
                    <xdr:col>2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8" r:id="rId133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180975</xdr:rowOff>
                  </from>
                  <to>
                    <xdr:col>2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9" r:id="rId134" name="Check Box 131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0" r:id="rId135" name="Check Box 132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180975</xdr:rowOff>
                  </from>
                  <to>
                    <xdr:col>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9A3B89-2591-412D-8103-88D1B5643B4C}">
            <xm:f>Дек!$F$42&lt;&gt;0</xm:f>
            <x14:dxf>
              <font>
                <color theme="0"/>
              </font>
            </x14:dxf>
          </x14:cfRule>
          <xm:sqref>F4:F37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данные!$B$3:$B$6</xm:f>
          </x14:formula1>
          <xm:sqref>G4:AG36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theme="8" tint="0.39997558519241921"/>
  </sheetPr>
  <dimension ref="A1:AW45"/>
  <sheetViews>
    <sheetView topLeftCell="B1" zoomScaleNormal="100" workbookViewId="0">
      <selection activeCell="N12" sqref="N12"/>
    </sheetView>
  </sheetViews>
  <sheetFormatPr defaultRowHeight="15.75" x14ac:dyDescent="0.25"/>
  <cols>
    <col min="1" max="1" width="13.5703125" style="16" hidden="1" customWidth="1"/>
    <col min="2" max="2" width="2" style="16" customWidth="1"/>
    <col min="3" max="3" width="3.42578125" style="44" customWidth="1"/>
    <col min="4" max="4" width="4.42578125" style="49" customWidth="1"/>
    <col min="5" max="5" width="23.5703125" style="33" customWidth="1"/>
    <col min="6" max="6" width="14.7109375" style="16" customWidth="1"/>
    <col min="7" max="33" width="3.7109375" style="17" customWidth="1"/>
    <col min="34" max="34" width="9.140625" style="17" hidden="1" customWidth="1"/>
    <col min="35" max="35" width="9.140625" style="21" hidden="1" customWidth="1"/>
    <col min="36" max="36" width="9.140625" style="16" hidden="1" customWidth="1"/>
    <col min="37" max="37" width="3.42578125" style="16" customWidth="1"/>
    <col min="38" max="38" width="10" style="16" hidden="1" customWidth="1"/>
    <col min="39" max="39" width="11.42578125" style="55" hidden="1" customWidth="1"/>
    <col min="40" max="40" width="3.85546875" style="16" customWidth="1"/>
    <col min="41" max="41" width="11.140625" style="16" hidden="1" customWidth="1"/>
    <col min="42" max="42" width="11.42578125" style="16" hidden="1" customWidth="1"/>
    <col min="43" max="43" width="3.7109375" style="16" customWidth="1"/>
    <col min="44" max="44" width="9.42578125" style="16" hidden="1" customWidth="1"/>
    <col min="45" max="45" width="12.42578125" style="44" hidden="1" customWidth="1"/>
    <col min="46" max="46" width="1" style="16" customWidth="1"/>
    <col min="47" max="47" width="3.85546875" style="49" customWidth="1"/>
    <col min="48" max="48" width="9.140625" style="16"/>
    <col min="49" max="49" width="12.5703125" style="21" customWidth="1"/>
    <col min="50" max="16384" width="9.140625" style="16"/>
  </cols>
  <sheetData>
    <row r="1" spans="1:49" s="46" customFormat="1" ht="31.5" customHeight="1" x14ac:dyDescent="0.3">
      <c r="C1" s="191" t="s">
        <v>13</v>
      </c>
      <c r="D1" s="49"/>
      <c r="E1" s="118" t="s">
        <v>8</v>
      </c>
      <c r="F1" s="124">
        <f>Нояб!F1</f>
        <v>0</v>
      </c>
      <c r="G1" s="193" t="s">
        <v>9</v>
      </c>
      <c r="H1" s="194"/>
      <c r="I1" s="194"/>
      <c r="J1" s="195"/>
      <c r="K1" s="192">
        <f>Нояб!K1</f>
        <v>0</v>
      </c>
      <c r="L1" s="192"/>
      <c r="M1" s="19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96"/>
      <c r="AI1" s="196"/>
      <c r="AM1" s="53"/>
      <c r="AS1" s="56"/>
      <c r="AU1" s="197" t="str">
        <f>IF(OR(AND(AL37&gt;0,ISBLANK(AW6)),AND(AO37&gt;0,ISBLANK(AW7)),AND(AR37&gt;0,ISBLANK(AW8))),"Внимание!                     Не забудьте указать стоимость сухпайков!","")</f>
        <v/>
      </c>
      <c r="AV1" s="197"/>
      <c r="AW1" s="197"/>
    </row>
    <row r="2" spans="1:49" ht="15.75" customHeight="1" x14ac:dyDescent="0.25">
      <c r="C2" s="191"/>
      <c r="D2" s="201" t="s">
        <v>0</v>
      </c>
      <c r="E2" s="202" t="s">
        <v>1</v>
      </c>
      <c r="F2" s="203" t="s">
        <v>52</v>
      </c>
      <c r="G2" s="204" t="s">
        <v>5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199" t="s">
        <v>7</v>
      </c>
      <c r="AI2" s="199" t="s">
        <v>6</v>
      </c>
      <c r="AJ2" s="15"/>
      <c r="AK2" s="200" t="s">
        <v>15</v>
      </c>
      <c r="AL2" s="200"/>
      <c r="AM2" s="200"/>
      <c r="AN2" s="200"/>
      <c r="AO2" s="200"/>
      <c r="AP2" s="200"/>
      <c r="AQ2" s="200"/>
      <c r="AR2" s="51"/>
      <c r="AS2" s="51"/>
      <c r="AU2" s="197"/>
      <c r="AV2" s="197"/>
      <c r="AW2" s="197"/>
    </row>
    <row r="3" spans="1:49" s="17" customFormat="1" x14ac:dyDescent="0.25">
      <c r="C3" s="191"/>
      <c r="D3" s="201"/>
      <c r="E3" s="202"/>
      <c r="F3" s="203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99"/>
      <c r="AI3" s="199"/>
      <c r="AJ3" s="126"/>
      <c r="AK3" s="126">
        <v>1</v>
      </c>
      <c r="AL3" s="18"/>
      <c r="AM3" s="54"/>
      <c r="AN3" s="126">
        <v>2</v>
      </c>
      <c r="AQ3" s="126">
        <v>3</v>
      </c>
      <c r="AR3" s="18"/>
      <c r="AS3" s="18"/>
      <c r="AU3" s="198"/>
      <c r="AV3" s="198"/>
      <c r="AW3" s="198"/>
    </row>
    <row r="4" spans="1:49" ht="15.75" customHeight="1" x14ac:dyDescent="0.25">
      <c r="A4" s="16" t="b">
        <v>0</v>
      </c>
      <c r="C4" s="15"/>
      <c r="D4" s="93" t="str">
        <f>СПИСОК_КЛАССА!A2</f>
        <v>1.</v>
      </c>
      <c r="E4" s="58" t="str">
        <f>IF(СПИСОК_КЛАССА!B2&lt;&gt;"",СПИСОК_КЛАССА!B2,"")</f>
        <v/>
      </c>
      <c r="F4" s="59" t="str">
        <f>IF(E4&lt;&gt;"",AH4*F$1+AI4*$K$1+AM4+AP4+AS4+Нояб!F4,"")</f>
        <v/>
      </c>
      <c r="AH4" s="126">
        <f t="shared" ref="AH4:AH36" si="0">COUNTIF(G4:AG4,"з")+AJ4</f>
        <v>0</v>
      </c>
      <c r="AI4" s="125">
        <f t="shared" ref="AI4:AI36" si="1">COUNTIF(G4:AG4,"о")+AJ4</f>
        <v>0</v>
      </c>
      <c r="AJ4" s="15">
        <f t="shared" ref="AJ4:AJ36" si="2">COUNTIF(G4:AG4,"зо")</f>
        <v>0</v>
      </c>
      <c r="AK4" s="19"/>
      <c r="AL4" s="19" t="b">
        <v>0</v>
      </c>
      <c r="AM4" s="50">
        <f t="shared" ref="AM4:AM36" si="3">IF(AL4=TRUE,$AW$6,)</f>
        <v>0</v>
      </c>
      <c r="AN4" s="19"/>
      <c r="AO4" s="19" t="b">
        <v>0</v>
      </c>
      <c r="AP4" s="50">
        <f t="shared" ref="AP4:AP36" si="4">IF(AO4=TRUE,$AW$7,)</f>
        <v>0</v>
      </c>
      <c r="AQ4" s="19"/>
      <c r="AR4" s="52" t="b">
        <v>0</v>
      </c>
      <c r="AS4" s="57">
        <f t="shared" ref="AS4:AS36" si="5">IF(AR4=TRUE,$AW$8,)</f>
        <v>0</v>
      </c>
      <c r="AT4" s="68"/>
      <c r="AU4" s="188" t="s">
        <v>14</v>
      </c>
      <c r="AV4" s="188"/>
      <c r="AW4" s="189"/>
    </row>
    <row r="5" spans="1:49" ht="15.75" customHeight="1" x14ac:dyDescent="0.25">
      <c r="A5" s="16" t="b">
        <v>0</v>
      </c>
      <c r="C5" s="15"/>
      <c r="D5" s="93" t="str">
        <f>СПИСОК_КЛАССА!A4</f>
        <v>2.</v>
      </c>
      <c r="E5" s="58" t="str">
        <f>IF(СПИСОК_КЛАССА!B4&lt;&gt;"",СПИСОК_КЛАССА!B4,"")</f>
        <v/>
      </c>
      <c r="F5" s="59" t="str">
        <f>IF(E5&lt;&gt;"",AH5*F$1+AI5*$K$1+AM5+AP5+AS5+Нояб!F5,"")</f>
        <v/>
      </c>
      <c r="AH5" s="126">
        <f t="shared" si="0"/>
        <v>0</v>
      </c>
      <c r="AI5" s="125">
        <f t="shared" si="1"/>
        <v>0</v>
      </c>
      <c r="AJ5" s="15">
        <f t="shared" si="2"/>
        <v>0</v>
      </c>
      <c r="AK5" s="19"/>
      <c r="AL5" s="19" t="b">
        <v>0</v>
      </c>
      <c r="AM5" s="50">
        <f t="shared" si="3"/>
        <v>0</v>
      </c>
      <c r="AN5" s="19"/>
      <c r="AO5" s="19" t="b">
        <v>0</v>
      </c>
      <c r="AP5" s="50">
        <f t="shared" si="4"/>
        <v>0</v>
      </c>
      <c r="AQ5" s="19"/>
      <c r="AR5" s="52" t="b">
        <v>0</v>
      </c>
      <c r="AS5" s="57">
        <f t="shared" si="5"/>
        <v>0</v>
      </c>
      <c r="AT5" s="69"/>
      <c r="AU5" s="65"/>
      <c r="AV5" s="127" t="s">
        <v>5</v>
      </c>
      <c r="AW5" s="127" t="s">
        <v>16</v>
      </c>
    </row>
    <row r="6" spans="1:49" x14ac:dyDescent="0.25">
      <c r="A6" s="16" t="b">
        <v>0</v>
      </c>
      <c r="C6" s="15"/>
      <c r="D6" s="93" t="str">
        <f>СПИСОК_КЛАССА!A6</f>
        <v>3.</v>
      </c>
      <c r="E6" s="58" t="str">
        <f>IF(СПИСОК_КЛАССА!B6&lt;&gt;"",СПИСОК_КЛАССА!B6,"")</f>
        <v/>
      </c>
      <c r="F6" s="59" t="str">
        <f>IF(E6&lt;&gt;"",AH6*F$1+AI6*$K$1+AM6+AP6+AS6+Нояб!F6,"")</f>
        <v/>
      </c>
      <c r="AH6" s="126">
        <f t="shared" si="0"/>
        <v>0</v>
      </c>
      <c r="AI6" s="125">
        <f t="shared" si="1"/>
        <v>0</v>
      </c>
      <c r="AJ6" s="15">
        <f t="shared" si="2"/>
        <v>0</v>
      </c>
      <c r="AK6" s="19"/>
      <c r="AL6" s="19" t="b">
        <v>0</v>
      </c>
      <c r="AM6" s="50">
        <f t="shared" si="3"/>
        <v>0</v>
      </c>
      <c r="AN6" s="19"/>
      <c r="AO6" s="19" t="b">
        <v>0</v>
      </c>
      <c r="AP6" s="50">
        <f t="shared" si="4"/>
        <v>0</v>
      </c>
      <c r="AQ6" s="19"/>
      <c r="AR6" s="52" t="b">
        <v>0</v>
      </c>
      <c r="AS6" s="57">
        <f t="shared" si="5"/>
        <v>0</v>
      </c>
      <c r="AT6" s="69"/>
      <c r="AU6" s="123" t="s">
        <v>17</v>
      </c>
      <c r="AV6" s="66"/>
      <c r="AW6" s="70"/>
    </row>
    <row r="7" spans="1:49" x14ac:dyDescent="0.25">
      <c r="A7" s="16" t="b">
        <v>0</v>
      </c>
      <c r="C7" s="15"/>
      <c r="D7" s="93" t="str">
        <f>СПИСОК_КЛАССА!A8</f>
        <v>4.</v>
      </c>
      <c r="E7" s="58" t="str">
        <f>IF(СПИСОК_КЛАССА!B8&lt;&gt;"",СПИСОК_КЛАССА!B8,"")</f>
        <v/>
      </c>
      <c r="F7" s="59" t="str">
        <f>IF(E7&lt;&gt;"",AH7*F$1+AI7*$K$1+AM7+AP7+AS7+Нояб!F7,"")</f>
        <v/>
      </c>
      <c r="AH7" s="126">
        <f t="shared" si="0"/>
        <v>0</v>
      </c>
      <c r="AI7" s="125">
        <f t="shared" si="1"/>
        <v>0</v>
      </c>
      <c r="AJ7" s="15">
        <f t="shared" si="2"/>
        <v>0</v>
      </c>
      <c r="AK7" s="19"/>
      <c r="AL7" s="19" t="b">
        <v>0</v>
      </c>
      <c r="AM7" s="50">
        <f t="shared" si="3"/>
        <v>0</v>
      </c>
      <c r="AN7" s="19"/>
      <c r="AO7" s="19" t="b">
        <v>0</v>
      </c>
      <c r="AP7" s="50">
        <f t="shared" si="4"/>
        <v>0</v>
      </c>
      <c r="AQ7" s="19"/>
      <c r="AR7" s="52" t="b">
        <v>0</v>
      </c>
      <c r="AS7" s="57">
        <f t="shared" si="5"/>
        <v>0</v>
      </c>
      <c r="AT7" s="69"/>
      <c r="AU7" s="123" t="s">
        <v>18</v>
      </c>
      <c r="AV7" s="67"/>
      <c r="AW7" s="71"/>
    </row>
    <row r="8" spans="1:49" x14ac:dyDescent="0.25">
      <c r="A8" s="16" t="b">
        <v>0</v>
      </c>
      <c r="C8" s="15"/>
      <c r="D8" s="93" t="str">
        <f>СПИСОК_КЛАССА!A10</f>
        <v>5.</v>
      </c>
      <c r="E8" s="58" t="str">
        <f>IF(СПИСОК_КЛАССА!B10&lt;&gt;"",СПИСОК_КЛАССА!B10,"")</f>
        <v/>
      </c>
      <c r="F8" s="59" t="str">
        <f>IF(E8&lt;&gt;"",AH8*F$1+AI8*$K$1+AM8+AP8+AS8+Нояб!F8,"")</f>
        <v/>
      </c>
      <c r="AH8" s="126">
        <f t="shared" si="0"/>
        <v>0</v>
      </c>
      <c r="AI8" s="125">
        <f t="shared" si="1"/>
        <v>0</v>
      </c>
      <c r="AJ8" s="15">
        <f t="shared" si="2"/>
        <v>0</v>
      </c>
      <c r="AK8" s="19"/>
      <c r="AL8" s="19" t="b">
        <v>0</v>
      </c>
      <c r="AM8" s="50">
        <f t="shared" si="3"/>
        <v>0</v>
      </c>
      <c r="AN8" s="19"/>
      <c r="AO8" s="19" t="b">
        <v>0</v>
      </c>
      <c r="AP8" s="50">
        <f t="shared" si="4"/>
        <v>0</v>
      </c>
      <c r="AQ8" s="19"/>
      <c r="AR8" s="52" t="b">
        <v>0</v>
      </c>
      <c r="AS8" s="57">
        <f t="shared" si="5"/>
        <v>0</v>
      </c>
      <c r="AT8" s="69"/>
      <c r="AU8" s="127" t="s">
        <v>19</v>
      </c>
      <c r="AV8" s="67"/>
      <c r="AW8" s="71"/>
    </row>
    <row r="9" spans="1:49" x14ac:dyDescent="0.25">
      <c r="A9" s="16" t="b">
        <v>0</v>
      </c>
      <c r="C9" s="15"/>
      <c r="D9" s="93" t="str">
        <f>СПИСОК_КЛАССА!A12</f>
        <v>6.</v>
      </c>
      <c r="E9" s="58" t="str">
        <f>IF(СПИСОК_КЛАССА!B12&lt;&gt;"",СПИСОК_КЛАССА!B12,"")</f>
        <v/>
      </c>
      <c r="F9" s="59" t="str">
        <f>IF(E9&lt;&gt;"",AH9*F$1+AI9*$K$1+AM9+AP9+AS9+Нояб!F9,"")</f>
        <v/>
      </c>
      <c r="AH9" s="126">
        <f t="shared" si="0"/>
        <v>0</v>
      </c>
      <c r="AI9" s="125">
        <f t="shared" si="1"/>
        <v>0</v>
      </c>
      <c r="AJ9" s="15">
        <f t="shared" si="2"/>
        <v>0</v>
      </c>
      <c r="AK9" s="19"/>
      <c r="AL9" s="19" t="b">
        <v>0</v>
      </c>
      <c r="AM9" s="50">
        <f t="shared" si="3"/>
        <v>0</v>
      </c>
      <c r="AN9" s="19"/>
      <c r="AO9" s="19" t="b">
        <v>0</v>
      </c>
      <c r="AP9" s="50">
        <f t="shared" si="4"/>
        <v>0</v>
      </c>
      <c r="AQ9" s="19"/>
      <c r="AR9" s="52" t="b">
        <v>0</v>
      </c>
      <c r="AS9" s="57">
        <f t="shared" si="5"/>
        <v>0</v>
      </c>
      <c r="AT9" s="115"/>
      <c r="AU9" s="92"/>
    </row>
    <row r="10" spans="1:49" ht="15.75" customHeight="1" x14ac:dyDescent="0.4">
      <c r="A10" s="16" t="b">
        <v>0</v>
      </c>
      <c r="C10" s="15"/>
      <c r="D10" s="93" t="str">
        <f>СПИСОК_КЛАССА!A14</f>
        <v>7.</v>
      </c>
      <c r="E10" s="58" t="str">
        <f>IF(СПИСОК_КЛАССА!B14&lt;&gt;"",СПИСОК_КЛАССА!B14,"")</f>
        <v/>
      </c>
      <c r="F10" s="59" t="str">
        <f>IF(E10&lt;&gt;"",AH10*F$1+AI10*$K$1+AM10+AP10+AS10+Нояб!F10,"")</f>
        <v/>
      </c>
      <c r="AH10" s="126">
        <f t="shared" si="0"/>
        <v>0</v>
      </c>
      <c r="AI10" s="125">
        <f t="shared" si="1"/>
        <v>0</v>
      </c>
      <c r="AJ10" s="15">
        <f t="shared" si="2"/>
        <v>0</v>
      </c>
      <c r="AK10" s="19"/>
      <c r="AL10" s="19" t="b">
        <v>0</v>
      </c>
      <c r="AM10" s="50">
        <f t="shared" si="3"/>
        <v>0</v>
      </c>
      <c r="AN10" s="19"/>
      <c r="AO10" s="19" t="b">
        <v>0</v>
      </c>
      <c r="AP10" s="50">
        <f t="shared" si="4"/>
        <v>0</v>
      </c>
      <c r="AQ10" s="19"/>
      <c r="AR10" s="52" t="b">
        <v>0</v>
      </c>
      <c r="AS10" s="57">
        <f t="shared" si="5"/>
        <v>0</v>
      </c>
      <c r="AT10" s="115"/>
      <c r="AU10" s="92"/>
      <c r="AV10" s="130"/>
    </row>
    <row r="11" spans="1:49" ht="15.75" customHeight="1" x14ac:dyDescent="0.4">
      <c r="A11" s="16" t="b">
        <v>0</v>
      </c>
      <c r="C11" s="15"/>
      <c r="D11" s="93" t="str">
        <f>СПИСОК_КЛАССА!A16</f>
        <v>8.</v>
      </c>
      <c r="E11" s="58" t="str">
        <f>IF(СПИСОК_КЛАССА!B16&lt;&gt;"",СПИСОК_КЛАССА!B16,"")</f>
        <v/>
      </c>
      <c r="F11" s="59" t="str">
        <f>IF(E11&lt;&gt;"",AH11*F$1+AI11*$K$1+AM11+AP11+AS11+Нояб!F11,"")</f>
        <v/>
      </c>
      <c r="AH11" s="126">
        <f t="shared" si="0"/>
        <v>0</v>
      </c>
      <c r="AI11" s="125">
        <f t="shared" si="1"/>
        <v>0</v>
      </c>
      <c r="AJ11" s="15">
        <f t="shared" si="2"/>
        <v>0</v>
      </c>
      <c r="AK11" s="19"/>
      <c r="AL11" s="19" t="b">
        <v>0</v>
      </c>
      <c r="AM11" s="50">
        <f t="shared" si="3"/>
        <v>0</v>
      </c>
      <c r="AN11" s="19"/>
      <c r="AO11" s="19" t="b">
        <v>0</v>
      </c>
      <c r="AP11" s="50">
        <f t="shared" si="4"/>
        <v>0</v>
      </c>
      <c r="AQ11" s="19"/>
      <c r="AR11" s="52" t="b">
        <v>0</v>
      </c>
      <c r="AS11" s="57">
        <f t="shared" si="5"/>
        <v>0</v>
      </c>
      <c r="AT11" s="115"/>
      <c r="AU11" s="92"/>
      <c r="AV11" s="130"/>
    </row>
    <row r="12" spans="1:49" ht="15.75" customHeight="1" x14ac:dyDescent="0.4">
      <c r="A12" s="16" t="b">
        <v>0</v>
      </c>
      <c r="C12" s="15"/>
      <c r="D12" s="93" t="str">
        <f>СПИСОК_КЛАССА!A18</f>
        <v>9.</v>
      </c>
      <c r="E12" s="58" t="str">
        <f>IF(СПИСОК_КЛАССА!B18&lt;&gt;"",СПИСОК_КЛАССА!B18,"")</f>
        <v/>
      </c>
      <c r="F12" s="59" t="str">
        <f>IF(E12&lt;&gt;"",AH12*F$1+AI12*$K$1+AM12+AP12+AS12+Нояб!F12,"")</f>
        <v/>
      </c>
      <c r="AH12" s="126">
        <f t="shared" si="0"/>
        <v>0</v>
      </c>
      <c r="AI12" s="125">
        <f t="shared" si="1"/>
        <v>0</v>
      </c>
      <c r="AJ12" s="15">
        <f t="shared" si="2"/>
        <v>0</v>
      </c>
      <c r="AK12" s="19"/>
      <c r="AL12" s="19" t="b">
        <v>0</v>
      </c>
      <c r="AM12" s="50">
        <f t="shared" si="3"/>
        <v>0</v>
      </c>
      <c r="AN12" s="19"/>
      <c r="AO12" s="19" t="b">
        <v>0</v>
      </c>
      <c r="AP12" s="50">
        <f t="shared" si="4"/>
        <v>0</v>
      </c>
      <c r="AQ12" s="19"/>
      <c r="AR12" s="52" t="b">
        <v>0</v>
      </c>
      <c r="AS12" s="57">
        <f t="shared" si="5"/>
        <v>0</v>
      </c>
      <c r="AT12" s="115"/>
      <c r="AU12" s="117"/>
      <c r="AV12" s="130"/>
    </row>
    <row r="13" spans="1:49" x14ac:dyDescent="0.25">
      <c r="A13" s="16" t="b">
        <v>0</v>
      </c>
      <c r="C13" s="15"/>
      <c r="D13" s="93" t="str">
        <f>СПИСОК_КЛАССА!A20</f>
        <v>10.</v>
      </c>
      <c r="E13" s="58" t="str">
        <f>IF(СПИСОК_КЛАССА!B20&lt;&gt;"",СПИСОК_КЛАССА!B20,"")</f>
        <v/>
      </c>
      <c r="F13" s="59" t="str">
        <f>IF(E13&lt;&gt;"",AH13*F$1+AI13*$K$1+AM13+AP13+AS13+Нояб!F13,"")</f>
        <v/>
      </c>
      <c r="AH13" s="126">
        <f t="shared" si="0"/>
        <v>0</v>
      </c>
      <c r="AI13" s="125">
        <f t="shared" si="1"/>
        <v>0</v>
      </c>
      <c r="AJ13" s="15">
        <f t="shared" si="2"/>
        <v>0</v>
      </c>
      <c r="AK13" s="19"/>
      <c r="AL13" s="19" t="b">
        <v>0</v>
      </c>
      <c r="AM13" s="50">
        <f t="shared" si="3"/>
        <v>0</v>
      </c>
      <c r="AN13" s="19"/>
      <c r="AO13" s="19" t="b">
        <v>0</v>
      </c>
      <c r="AP13" s="50">
        <f t="shared" si="4"/>
        <v>0</v>
      </c>
      <c r="AQ13" s="19"/>
      <c r="AR13" s="52" t="b">
        <v>0</v>
      </c>
      <c r="AS13" s="57">
        <f t="shared" si="5"/>
        <v>0</v>
      </c>
      <c r="AT13" s="115"/>
      <c r="AU13" s="92"/>
    </row>
    <row r="14" spans="1:49" x14ac:dyDescent="0.25">
      <c r="A14" s="16" t="b">
        <v>0</v>
      </c>
      <c r="C14" s="15"/>
      <c r="D14" s="93" t="str">
        <f>СПИСОК_КЛАССА!A22</f>
        <v>11.</v>
      </c>
      <c r="E14" s="58" t="str">
        <f>IF(СПИСОК_КЛАССА!B22&lt;&gt;"",СПИСОК_КЛАССА!B22,"")</f>
        <v/>
      </c>
      <c r="F14" s="59" t="str">
        <f>IF(E14&lt;&gt;"",AH14*F$1+AI14*$K$1+AM14+AP14+AS14+Нояб!F14,"")</f>
        <v/>
      </c>
      <c r="AH14" s="126">
        <f t="shared" si="0"/>
        <v>0</v>
      </c>
      <c r="AI14" s="125">
        <f t="shared" si="1"/>
        <v>0</v>
      </c>
      <c r="AJ14" s="15">
        <f t="shared" si="2"/>
        <v>0</v>
      </c>
      <c r="AK14" s="19"/>
      <c r="AL14" s="19" t="b">
        <v>0</v>
      </c>
      <c r="AM14" s="50">
        <f t="shared" si="3"/>
        <v>0</v>
      </c>
      <c r="AN14" s="19"/>
      <c r="AO14" s="19" t="b">
        <v>0</v>
      </c>
      <c r="AP14" s="50">
        <f t="shared" si="4"/>
        <v>0</v>
      </c>
      <c r="AQ14" s="19"/>
      <c r="AR14" s="52" t="b">
        <v>0</v>
      </c>
      <c r="AS14" s="57">
        <f t="shared" si="5"/>
        <v>0</v>
      </c>
      <c r="AT14" s="115"/>
      <c r="AU14" s="92"/>
    </row>
    <row r="15" spans="1:49" x14ac:dyDescent="0.25">
      <c r="A15" s="16" t="b">
        <v>0</v>
      </c>
      <c r="C15" s="15"/>
      <c r="D15" s="93" t="str">
        <f>СПИСОК_КЛАССА!A24</f>
        <v>12.</v>
      </c>
      <c r="E15" s="58" t="str">
        <f>IF(СПИСОК_КЛАССА!B24&lt;&gt;"",СПИСОК_КЛАССА!B24,"")</f>
        <v/>
      </c>
      <c r="F15" s="59" t="str">
        <f>IF(E15&lt;&gt;"",AH15*F$1+AI15*$K$1+AM15+AP15+AS15+Нояб!F15,"")</f>
        <v/>
      </c>
      <c r="AH15" s="126">
        <f t="shared" si="0"/>
        <v>0</v>
      </c>
      <c r="AI15" s="125">
        <f t="shared" si="1"/>
        <v>0</v>
      </c>
      <c r="AJ15" s="15">
        <f t="shared" si="2"/>
        <v>0</v>
      </c>
      <c r="AK15" s="19"/>
      <c r="AL15" s="19" t="b">
        <v>0</v>
      </c>
      <c r="AM15" s="50">
        <f t="shared" si="3"/>
        <v>0</v>
      </c>
      <c r="AN15" s="19"/>
      <c r="AO15" s="19" t="b">
        <v>0</v>
      </c>
      <c r="AP15" s="50">
        <f t="shared" si="4"/>
        <v>0</v>
      </c>
      <c r="AQ15" s="19"/>
      <c r="AR15" s="52" t="b">
        <v>0</v>
      </c>
      <c r="AS15" s="57">
        <f t="shared" si="5"/>
        <v>0</v>
      </c>
      <c r="AT15" s="115"/>
      <c r="AU15" s="92"/>
    </row>
    <row r="16" spans="1:49" x14ac:dyDescent="0.25">
      <c r="A16" s="16" t="b">
        <v>0</v>
      </c>
      <c r="C16" s="15"/>
      <c r="D16" s="93" t="str">
        <f>СПИСОК_КЛАССА!A26</f>
        <v>13.</v>
      </c>
      <c r="E16" s="58" t="str">
        <f>IF(СПИСОК_КЛАССА!B26&lt;&gt;"",СПИСОК_КЛАССА!B26,"")</f>
        <v/>
      </c>
      <c r="F16" s="59" t="str">
        <f>IF(E16&lt;&gt;"",AH16*F$1+AI16*$K$1+AM16+AP16+AS16+Нояб!F16,"")</f>
        <v/>
      </c>
      <c r="AH16" s="126">
        <f>COUNTIF(G16:AG16,"з")+AJ16</f>
        <v>0</v>
      </c>
      <c r="AI16" s="125">
        <f>COUNTIF(G16:AG16,"о")+AJ16</f>
        <v>0</v>
      </c>
      <c r="AJ16" s="15">
        <f>COUNTIF(G16:AG16,"зо")</f>
        <v>0</v>
      </c>
      <c r="AK16" s="19"/>
      <c r="AL16" s="19" t="b">
        <v>0</v>
      </c>
      <c r="AM16" s="50">
        <f t="shared" si="3"/>
        <v>0</v>
      </c>
      <c r="AN16" s="19"/>
      <c r="AO16" s="19" t="b">
        <v>0</v>
      </c>
      <c r="AP16" s="50">
        <f t="shared" si="4"/>
        <v>0</v>
      </c>
      <c r="AQ16" s="19"/>
      <c r="AR16" s="52" t="b">
        <v>0</v>
      </c>
      <c r="AS16" s="57">
        <f t="shared" si="5"/>
        <v>0</v>
      </c>
      <c r="AT16" s="115"/>
      <c r="AU16" s="92"/>
    </row>
    <row r="17" spans="1:47" x14ac:dyDescent="0.25">
      <c r="A17" s="16" t="b">
        <v>0</v>
      </c>
      <c r="C17" s="15"/>
      <c r="D17" s="93" t="str">
        <f>СПИСОК_КЛАССА!A28</f>
        <v>14.</v>
      </c>
      <c r="E17" s="58" t="str">
        <f>IF(СПИСОК_КЛАССА!B28&lt;&gt;"",СПИСОК_КЛАССА!B28,"")</f>
        <v/>
      </c>
      <c r="F17" s="59" t="str">
        <f>IF(E17&lt;&gt;"",AH17*F$1+AI17*$K$1+AM17+AP17+AS17+Нояб!F17,"")</f>
        <v/>
      </c>
      <c r="AH17" s="126">
        <f t="shared" si="0"/>
        <v>0</v>
      </c>
      <c r="AI17" s="125">
        <f t="shared" si="1"/>
        <v>0</v>
      </c>
      <c r="AJ17" s="15">
        <f t="shared" si="2"/>
        <v>0</v>
      </c>
      <c r="AK17" s="19"/>
      <c r="AL17" s="19" t="b">
        <v>0</v>
      </c>
      <c r="AM17" s="50">
        <f t="shared" si="3"/>
        <v>0</v>
      </c>
      <c r="AN17" s="19"/>
      <c r="AO17" s="19" t="b">
        <v>0</v>
      </c>
      <c r="AP17" s="50">
        <f t="shared" si="4"/>
        <v>0</v>
      </c>
      <c r="AQ17" s="19"/>
      <c r="AR17" s="52" t="b">
        <v>0</v>
      </c>
      <c r="AS17" s="57">
        <f t="shared" si="5"/>
        <v>0</v>
      </c>
      <c r="AT17" s="115"/>
      <c r="AU17" s="92"/>
    </row>
    <row r="18" spans="1:47" x14ac:dyDescent="0.25">
      <c r="A18" s="16" t="b">
        <v>0</v>
      </c>
      <c r="C18" s="15"/>
      <c r="D18" s="93" t="str">
        <f>СПИСОК_КЛАССА!A30</f>
        <v>15.</v>
      </c>
      <c r="E18" s="58" t="str">
        <f>IF(СПИСОК_КЛАССА!B30&lt;&gt;"",СПИСОК_КЛАССА!B30,"")</f>
        <v/>
      </c>
      <c r="F18" s="59" t="str">
        <f>IF(E18&lt;&gt;"",AH18*F$1+AI18*$K$1+AM18+AP18+AS18+Нояб!F18,"")</f>
        <v/>
      </c>
      <c r="AH18" s="126">
        <f t="shared" si="0"/>
        <v>0</v>
      </c>
      <c r="AI18" s="125">
        <f t="shared" si="1"/>
        <v>0</v>
      </c>
      <c r="AJ18" s="15">
        <f t="shared" si="2"/>
        <v>0</v>
      </c>
      <c r="AK18" s="19"/>
      <c r="AL18" s="19" t="b">
        <v>0</v>
      </c>
      <c r="AM18" s="50">
        <f t="shared" si="3"/>
        <v>0</v>
      </c>
      <c r="AN18" s="19"/>
      <c r="AO18" s="19" t="b">
        <v>0</v>
      </c>
      <c r="AP18" s="50">
        <f t="shared" si="4"/>
        <v>0</v>
      </c>
      <c r="AQ18" s="19"/>
      <c r="AR18" s="52" t="b">
        <v>0</v>
      </c>
      <c r="AS18" s="57">
        <f t="shared" si="5"/>
        <v>0</v>
      </c>
      <c r="AT18" s="115"/>
      <c r="AU18" s="92"/>
    </row>
    <row r="19" spans="1:47" x14ac:dyDescent="0.25">
      <c r="A19" s="16" t="b">
        <v>0</v>
      </c>
      <c r="C19" s="15"/>
      <c r="D19" s="93" t="str">
        <f>СПИСОК_КЛАССА!A32</f>
        <v>16.</v>
      </c>
      <c r="E19" s="58" t="str">
        <f>IF(СПИСОК_КЛАССА!B32&lt;&gt;"",СПИСОК_КЛАССА!B32,"")</f>
        <v/>
      </c>
      <c r="F19" s="59" t="str">
        <f>IF(E19&lt;&gt;"",AH19*F$1+AI19*$K$1+AM19+AP19+AS19+Нояб!F19,"")</f>
        <v/>
      </c>
      <c r="AH19" s="126">
        <f t="shared" si="0"/>
        <v>0</v>
      </c>
      <c r="AI19" s="125">
        <f t="shared" si="1"/>
        <v>0</v>
      </c>
      <c r="AJ19" s="15">
        <f t="shared" si="2"/>
        <v>0</v>
      </c>
      <c r="AK19" s="19"/>
      <c r="AL19" s="19" t="b">
        <v>0</v>
      </c>
      <c r="AM19" s="50">
        <f t="shared" si="3"/>
        <v>0</v>
      </c>
      <c r="AN19" s="19"/>
      <c r="AO19" s="19" t="b">
        <v>0</v>
      </c>
      <c r="AP19" s="50">
        <f t="shared" si="4"/>
        <v>0</v>
      </c>
      <c r="AQ19" s="19"/>
      <c r="AR19" s="52" t="b">
        <v>0</v>
      </c>
      <c r="AS19" s="57">
        <f t="shared" si="5"/>
        <v>0</v>
      </c>
      <c r="AT19" s="115"/>
      <c r="AU19" s="92"/>
    </row>
    <row r="20" spans="1:47" x14ac:dyDescent="0.25">
      <c r="A20" s="16" t="b">
        <v>0</v>
      </c>
      <c r="C20" s="15"/>
      <c r="D20" s="93" t="str">
        <f>СПИСОК_КЛАССА!A34</f>
        <v>17.</v>
      </c>
      <c r="E20" s="58" t="str">
        <f>IF(СПИСОК_КЛАССА!B34&lt;&gt;"",СПИСОК_КЛАССА!B34,"")</f>
        <v/>
      </c>
      <c r="F20" s="59" t="str">
        <f>IF(E20&lt;&gt;"",AH20*F$1+AI20*$K$1+AM20+AP20+AS20+Нояб!F20,"")</f>
        <v/>
      </c>
      <c r="AH20" s="126">
        <f t="shared" si="0"/>
        <v>0</v>
      </c>
      <c r="AI20" s="125">
        <f t="shared" si="1"/>
        <v>0</v>
      </c>
      <c r="AJ20" s="15">
        <f t="shared" si="2"/>
        <v>0</v>
      </c>
      <c r="AK20" s="19"/>
      <c r="AL20" s="19" t="b">
        <v>0</v>
      </c>
      <c r="AM20" s="50">
        <f t="shared" si="3"/>
        <v>0</v>
      </c>
      <c r="AN20" s="19"/>
      <c r="AO20" s="19" t="b">
        <v>0</v>
      </c>
      <c r="AP20" s="50">
        <f t="shared" si="4"/>
        <v>0</v>
      </c>
      <c r="AQ20" s="19"/>
      <c r="AR20" s="52" t="b">
        <v>0</v>
      </c>
      <c r="AS20" s="57">
        <f t="shared" si="5"/>
        <v>0</v>
      </c>
      <c r="AT20" s="115"/>
      <c r="AU20" s="92"/>
    </row>
    <row r="21" spans="1:47" x14ac:dyDescent="0.25">
      <c r="A21" s="16" t="b">
        <v>0</v>
      </c>
      <c r="C21" s="15"/>
      <c r="D21" s="93" t="str">
        <f>СПИСОК_КЛАССА!A36</f>
        <v>18.</v>
      </c>
      <c r="E21" s="58" t="str">
        <f>IF(СПИСОК_КЛАССА!B36&lt;&gt;"",СПИСОК_КЛАССА!B36,"")</f>
        <v/>
      </c>
      <c r="F21" s="59" t="str">
        <f>IF(E21&lt;&gt;"",AH21*F$1+AI21*$K$1+AM21+AP21+AS21+Нояб!F21,"")</f>
        <v/>
      </c>
      <c r="AH21" s="126">
        <f t="shared" si="0"/>
        <v>0</v>
      </c>
      <c r="AI21" s="125">
        <f t="shared" si="1"/>
        <v>0</v>
      </c>
      <c r="AJ21" s="15">
        <f t="shared" si="2"/>
        <v>0</v>
      </c>
      <c r="AK21" s="19"/>
      <c r="AL21" s="19" t="b">
        <v>0</v>
      </c>
      <c r="AM21" s="50">
        <f t="shared" si="3"/>
        <v>0</v>
      </c>
      <c r="AN21" s="19"/>
      <c r="AO21" s="19" t="b">
        <v>0</v>
      </c>
      <c r="AP21" s="50">
        <f t="shared" si="4"/>
        <v>0</v>
      </c>
      <c r="AQ21" s="19"/>
      <c r="AR21" s="52" t="b">
        <v>0</v>
      </c>
      <c r="AS21" s="57">
        <f t="shared" si="5"/>
        <v>0</v>
      </c>
      <c r="AT21" s="115"/>
      <c r="AU21" s="92"/>
    </row>
    <row r="22" spans="1:47" x14ac:dyDescent="0.25">
      <c r="A22" s="16" t="b">
        <v>0</v>
      </c>
      <c r="C22" s="15"/>
      <c r="D22" s="93" t="str">
        <f>СПИСОК_КЛАССА!A38</f>
        <v>19.</v>
      </c>
      <c r="E22" s="58" t="str">
        <f>IF(СПИСОК_КЛАССА!B38&lt;&gt;"",СПИСОК_КЛАССА!B38,"")</f>
        <v/>
      </c>
      <c r="F22" s="59" t="str">
        <f>IF(E22&lt;&gt;"",AH22*F$1+AI22*$K$1+AM22+AP22+AS22+Нояб!F22,"")</f>
        <v/>
      </c>
      <c r="AH22" s="126">
        <f t="shared" si="0"/>
        <v>0</v>
      </c>
      <c r="AI22" s="125">
        <f t="shared" si="1"/>
        <v>0</v>
      </c>
      <c r="AJ22" s="15">
        <f t="shared" si="2"/>
        <v>0</v>
      </c>
      <c r="AK22" s="19"/>
      <c r="AL22" s="19" t="b">
        <v>0</v>
      </c>
      <c r="AM22" s="50">
        <f t="shared" si="3"/>
        <v>0</v>
      </c>
      <c r="AN22" s="19"/>
      <c r="AO22" s="19" t="b">
        <v>0</v>
      </c>
      <c r="AP22" s="50">
        <f t="shared" si="4"/>
        <v>0</v>
      </c>
      <c r="AQ22" s="19"/>
      <c r="AR22" s="52" t="b">
        <v>0</v>
      </c>
      <c r="AS22" s="57">
        <f t="shared" si="5"/>
        <v>0</v>
      </c>
      <c r="AT22" s="115"/>
      <c r="AU22" s="92"/>
    </row>
    <row r="23" spans="1:47" x14ac:dyDescent="0.25">
      <c r="A23" s="16" t="b">
        <v>0</v>
      </c>
      <c r="C23" s="15"/>
      <c r="D23" s="93" t="str">
        <f>СПИСОК_КЛАССА!A40</f>
        <v>20.</v>
      </c>
      <c r="E23" s="58" t="str">
        <f>IF(СПИСОК_КЛАССА!B40&lt;&gt;"",СПИСОК_КЛАССА!B40,"")</f>
        <v/>
      </c>
      <c r="F23" s="59" t="str">
        <f>IF(E23&lt;&gt;"",AH23*F$1+AI23*$K$1+AM23+AP23+AS23+Нояб!F23,"")</f>
        <v/>
      </c>
      <c r="AH23" s="126">
        <f t="shared" si="0"/>
        <v>0</v>
      </c>
      <c r="AI23" s="125">
        <f t="shared" si="1"/>
        <v>0</v>
      </c>
      <c r="AJ23" s="15">
        <f t="shared" si="2"/>
        <v>0</v>
      </c>
      <c r="AK23" s="19"/>
      <c r="AL23" s="19" t="b">
        <v>0</v>
      </c>
      <c r="AM23" s="50">
        <f t="shared" si="3"/>
        <v>0</v>
      </c>
      <c r="AN23" s="19"/>
      <c r="AO23" s="19" t="b">
        <v>0</v>
      </c>
      <c r="AP23" s="50">
        <f t="shared" si="4"/>
        <v>0</v>
      </c>
      <c r="AQ23" s="19"/>
      <c r="AR23" s="52" t="b">
        <v>0</v>
      </c>
      <c r="AS23" s="57">
        <f t="shared" si="5"/>
        <v>0</v>
      </c>
      <c r="AT23" s="116"/>
      <c r="AU23" s="92"/>
    </row>
    <row r="24" spans="1:47" x14ac:dyDescent="0.25">
      <c r="A24" s="16" t="b">
        <v>0</v>
      </c>
      <c r="C24" s="15"/>
      <c r="D24" s="93" t="str">
        <f>СПИСОК_КЛАССА!A42</f>
        <v>21.</v>
      </c>
      <c r="E24" s="58" t="str">
        <f>IF(СПИСОК_КЛАССА!B42&lt;&gt;"",СПИСОК_КЛАССА!B42,"")</f>
        <v/>
      </c>
      <c r="F24" s="59" t="str">
        <f>IF(E24&lt;&gt;"",AH24*F$1+AI24*$K$1+AM24+AP24+AS24+Нояб!F24,"")</f>
        <v/>
      </c>
      <c r="AH24" s="126">
        <f t="shared" si="0"/>
        <v>0</v>
      </c>
      <c r="AI24" s="125">
        <f t="shared" si="1"/>
        <v>0</v>
      </c>
      <c r="AJ24" s="15">
        <f t="shared" si="2"/>
        <v>0</v>
      </c>
      <c r="AK24" s="19"/>
      <c r="AL24" s="19" t="b">
        <v>0</v>
      </c>
      <c r="AM24" s="50">
        <f t="shared" si="3"/>
        <v>0</v>
      </c>
      <c r="AN24" s="19"/>
      <c r="AO24" s="19" t="b">
        <v>0</v>
      </c>
      <c r="AP24" s="50">
        <f t="shared" si="4"/>
        <v>0</v>
      </c>
      <c r="AQ24" s="19"/>
      <c r="AR24" s="52" t="b">
        <v>0</v>
      </c>
      <c r="AS24" s="57">
        <f t="shared" si="5"/>
        <v>0</v>
      </c>
      <c r="AT24" s="64"/>
    </row>
    <row r="25" spans="1:47" x14ac:dyDescent="0.25">
      <c r="A25" s="16" t="b">
        <v>0</v>
      </c>
      <c r="C25" s="15"/>
      <c r="D25" s="93" t="str">
        <f>СПИСОК_КЛАССА!A44</f>
        <v>22.</v>
      </c>
      <c r="E25" s="58" t="str">
        <f>IF(СПИСОК_КЛАССА!B44&lt;&gt;"",СПИСОК_КЛАССА!B44,"")</f>
        <v/>
      </c>
      <c r="F25" s="59" t="str">
        <f>IF(E25&lt;&gt;"",AH25*F$1+AI25*$K$1+AM25+AP25+AS25+Нояб!F25,"")</f>
        <v/>
      </c>
      <c r="AH25" s="126">
        <f t="shared" si="0"/>
        <v>0</v>
      </c>
      <c r="AI25" s="125">
        <f t="shared" si="1"/>
        <v>0</v>
      </c>
      <c r="AJ25" s="15">
        <f t="shared" si="2"/>
        <v>0</v>
      </c>
      <c r="AK25" s="19"/>
      <c r="AL25" s="19" t="b">
        <v>0</v>
      </c>
      <c r="AM25" s="50">
        <f t="shared" si="3"/>
        <v>0</v>
      </c>
      <c r="AN25" s="19"/>
      <c r="AO25" s="19" t="b">
        <v>0</v>
      </c>
      <c r="AP25" s="50">
        <f t="shared" si="4"/>
        <v>0</v>
      </c>
      <c r="AQ25" s="19"/>
      <c r="AR25" s="52" t="b">
        <v>0</v>
      </c>
      <c r="AS25" s="57">
        <f t="shared" si="5"/>
        <v>0</v>
      </c>
      <c r="AT25" s="64"/>
    </row>
    <row r="26" spans="1:47" x14ac:dyDescent="0.25">
      <c r="A26" s="16" t="b">
        <v>0</v>
      </c>
      <c r="C26" s="15"/>
      <c r="D26" s="93" t="str">
        <f>СПИСОК_КЛАССА!A46</f>
        <v>23.</v>
      </c>
      <c r="E26" s="58" t="str">
        <f>IF(СПИСОК_КЛАССА!B46&lt;&gt;"",СПИСОК_КЛАССА!B46,"")</f>
        <v/>
      </c>
      <c r="F26" s="59" t="str">
        <f>IF(E26&lt;&gt;"",AH26*F$1+AI26*$K$1+AM26+AP26+AS26+Нояб!F26,"")</f>
        <v/>
      </c>
      <c r="AH26" s="126">
        <f t="shared" si="0"/>
        <v>0</v>
      </c>
      <c r="AI26" s="125">
        <f t="shared" si="1"/>
        <v>0</v>
      </c>
      <c r="AJ26" s="15">
        <f t="shared" si="2"/>
        <v>0</v>
      </c>
      <c r="AK26" s="19"/>
      <c r="AL26" s="19" t="b">
        <v>0</v>
      </c>
      <c r="AM26" s="50">
        <f t="shared" si="3"/>
        <v>0</v>
      </c>
      <c r="AN26" s="19"/>
      <c r="AO26" s="19" t="b">
        <v>0</v>
      </c>
      <c r="AP26" s="50">
        <f t="shared" si="4"/>
        <v>0</v>
      </c>
      <c r="AQ26" s="19"/>
      <c r="AR26" s="52" t="b">
        <v>0</v>
      </c>
      <c r="AS26" s="57">
        <f t="shared" si="5"/>
        <v>0</v>
      </c>
      <c r="AT26" s="64"/>
    </row>
    <row r="27" spans="1:47" x14ac:dyDescent="0.25">
      <c r="A27" s="16" t="b">
        <v>0</v>
      </c>
      <c r="C27" s="15"/>
      <c r="D27" s="93" t="str">
        <f>СПИСОК_КЛАССА!A48</f>
        <v>24.</v>
      </c>
      <c r="E27" s="58" t="str">
        <f>IF(СПИСОК_КЛАССА!B48&lt;&gt;"",СПИСОК_КЛАССА!B48,"")</f>
        <v/>
      </c>
      <c r="F27" s="59" t="str">
        <f>IF(E27&lt;&gt;"",AH27*F$1+AI27*$K$1+AM27+AP27+AS27+Нояб!F27,"")</f>
        <v/>
      </c>
      <c r="AH27" s="126">
        <f t="shared" si="0"/>
        <v>0</v>
      </c>
      <c r="AI27" s="125">
        <f t="shared" si="1"/>
        <v>0</v>
      </c>
      <c r="AJ27" s="15">
        <f t="shared" si="2"/>
        <v>0</v>
      </c>
      <c r="AK27" s="19"/>
      <c r="AL27" s="19" t="b">
        <v>0</v>
      </c>
      <c r="AM27" s="50">
        <f t="shared" si="3"/>
        <v>0</v>
      </c>
      <c r="AN27" s="19"/>
      <c r="AO27" s="19" t="b">
        <v>0</v>
      </c>
      <c r="AP27" s="50">
        <f t="shared" si="4"/>
        <v>0</v>
      </c>
      <c r="AQ27" s="19"/>
      <c r="AR27" s="52" t="b">
        <v>0</v>
      </c>
      <c r="AS27" s="57">
        <f t="shared" si="5"/>
        <v>0</v>
      </c>
      <c r="AT27" s="64"/>
    </row>
    <row r="28" spans="1:47" x14ac:dyDescent="0.25">
      <c r="A28" s="16" t="b">
        <v>0</v>
      </c>
      <c r="C28" s="15"/>
      <c r="D28" s="93" t="str">
        <f>СПИСОК_КЛАССА!A50</f>
        <v>25.</v>
      </c>
      <c r="E28" s="58" t="str">
        <f>IF(СПИСОК_КЛАССА!B50&lt;&gt;"",СПИСОК_КЛАССА!B50,"")</f>
        <v/>
      </c>
      <c r="F28" s="59" t="str">
        <f>IF(E28&lt;&gt;"",AH28*F$1+AI28*$K$1+AM28+AP28+AS28+Нояб!F28,"")</f>
        <v/>
      </c>
      <c r="AH28" s="126">
        <f t="shared" si="0"/>
        <v>0</v>
      </c>
      <c r="AI28" s="125">
        <f t="shared" si="1"/>
        <v>0</v>
      </c>
      <c r="AJ28" s="15">
        <f t="shared" si="2"/>
        <v>0</v>
      </c>
      <c r="AK28" s="19"/>
      <c r="AL28" s="19" t="b">
        <v>0</v>
      </c>
      <c r="AM28" s="50">
        <f t="shared" si="3"/>
        <v>0</v>
      </c>
      <c r="AN28" s="19"/>
      <c r="AO28" s="19" t="b">
        <v>0</v>
      </c>
      <c r="AP28" s="50">
        <f t="shared" si="4"/>
        <v>0</v>
      </c>
      <c r="AQ28" s="19"/>
      <c r="AR28" s="52" t="b">
        <v>0</v>
      </c>
      <c r="AS28" s="57">
        <f t="shared" si="5"/>
        <v>0</v>
      </c>
      <c r="AT28" s="64"/>
    </row>
    <row r="29" spans="1:47" x14ac:dyDescent="0.25">
      <c r="A29" s="16" t="b">
        <v>0</v>
      </c>
      <c r="C29" s="15"/>
      <c r="D29" s="93" t="str">
        <f>СПИСОК_КЛАССА!A52</f>
        <v>26.</v>
      </c>
      <c r="E29" s="58" t="str">
        <f>IF(СПИСОК_КЛАССА!B52&lt;&gt;"",СПИСОК_КЛАССА!B52,"")</f>
        <v/>
      </c>
      <c r="F29" s="59" t="str">
        <f>IF(E29&lt;&gt;"",AH29*F$1+AI29*$K$1+AM29+AP29+AS29+Нояб!F29,"")</f>
        <v/>
      </c>
      <c r="AH29" s="126">
        <f t="shared" si="0"/>
        <v>0</v>
      </c>
      <c r="AI29" s="125">
        <f t="shared" si="1"/>
        <v>0</v>
      </c>
      <c r="AJ29" s="15">
        <f t="shared" si="2"/>
        <v>0</v>
      </c>
      <c r="AK29" s="19"/>
      <c r="AL29" s="19" t="b">
        <v>0</v>
      </c>
      <c r="AM29" s="50">
        <f t="shared" si="3"/>
        <v>0</v>
      </c>
      <c r="AN29" s="19"/>
      <c r="AO29" s="19" t="b">
        <v>0</v>
      </c>
      <c r="AP29" s="50">
        <f t="shared" si="4"/>
        <v>0</v>
      </c>
      <c r="AQ29" s="19"/>
      <c r="AR29" s="52" t="b">
        <v>0</v>
      </c>
      <c r="AS29" s="57">
        <f t="shared" si="5"/>
        <v>0</v>
      </c>
    </row>
    <row r="30" spans="1:47" x14ac:dyDescent="0.25">
      <c r="A30" s="16" t="b">
        <v>0</v>
      </c>
      <c r="C30" s="15"/>
      <c r="D30" s="93" t="str">
        <f>СПИСОК_КЛАССА!A54</f>
        <v>27.</v>
      </c>
      <c r="E30" s="58" t="str">
        <f>IF(СПИСОК_КЛАССА!B54&lt;&gt;"",СПИСОК_КЛАССА!B54,"")</f>
        <v/>
      </c>
      <c r="F30" s="59" t="str">
        <f>IF(E30&lt;&gt;"",AH30*F$1+AI30*$K$1+AM30+AP30+AS30+Нояб!F30,"")</f>
        <v/>
      </c>
      <c r="AH30" s="126">
        <f t="shared" si="0"/>
        <v>0</v>
      </c>
      <c r="AI30" s="125">
        <f t="shared" si="1"/>
        <v>0</v>
      </c>
      <c r="AJ30" s="15">
        <f t="shared" si="2"/>
        <v>0</v>
      </c>
      <c r="AK30" s="19"/>
      <c r="AL30" s="19" t="b">
        <v>0</v>
      </c>
      <c r="AM30" s="50">
        <f t="shared" si="3"/>
        <v>0</v>
      </c>
      <c r="AN30" s="19"/>
      <c r="AO30" s="19" t="b">
        <v>0</v>
      </c>
      <c r="AP30" s="50">
        <f t="shared" si="4"/>
        <v>0</v>
      </c>
      <c r="AQ30" s="19"/>
      <c r="AR30" s="52" t="b">
        <v>0</v>
      </c>
      <c r="AS30" s="57">
        <f t="shared" si="5"/>
        <v>0</v>
      </c>
    </row>
    <row r="31" spans="1:47" x14ac:dyDescent="0.25">
      <c r="A31" s="16" t="b">
        <v>0</v>
      </c>
      <c r="C31" s="15"/>
      <c r="D31" s="93" t="str">
        <f>СПИСОК_КЛАССА!A56</f>
        <v>38.</v>
      </c>
      <c r="E31" s="58" t="str">
        <f>IF(СПИСОК_КЛАССА!B56&lt;&gt;"",СПИСОК_КЛАССА!B56,"")</f>
        <v/>
      </c>
      <c r="F31" s="59" t="str">
        <f>IF(E31&lt;&gt;"",AH31*F$1+AI31*$K$1+AM31+AP31+AS31+Нояб!F31,"")</f>
        <v/>
      </c>
      <c r="AH31" s="126">
        <f t="shared" si="0"/>
        <v>0</v>
      </c>
      <c r="AI31" s="125">
        <f t="shared" si="1"/>
        <v>0</v>
      </c>
      <c r="AJ31" s="15">
        <f t="shared" si="2"/>
        <v>0</v>
      </c>
      <c r="AK31" s="19"/>
      <c r="AL31" s="19" t="b">
        <v>0</v>
      </c>
      <c r="AM31" s="50">
        <f t="shared" si="3"/>
        <v>0</v>
      </c>
      <c r="AN31" s="19"/>
      <c r="AO31" s="19" t="b">
        <v>0</v>
      </c>
      <c r="AP31" s="50">
        <f t="shared" si="4"/>
        <v>0</v>
      </c>
      <c r="AQ31" s="19"/>
      <c r="AR31" s="52" t="b">
        <v>0</v>
      </c>
      <c r="AS31" s="57">
        <f t="shared" si="5"/>
        <v>0</v>
      </c>
    </row>
    <row r="32" spans="1:47" x14ac:dyDescent="0.25">
      <c r="A32" s="16" t="b">
        <v>0</v>
      </c>
      <c r="C32" s="15"/>
      <c r="D32" s="93" t="str">
        <f>СПИСОК_КЛАССА!A58</f>
        <v>29.</v>
      </c>
      <c r="E32" s="58" t="str">
        <f>IF(СПИСОК_КЛАССА!B58&lt;&gt;"",СПИСОК_КЛАССА!B58,"")</f>
        <v/>
      </c>
      <c r="F32" s="59" t="str">
        <f>IF(E32&lt;&gt;"",AH32*F$1+AI32*$K$1+AM32+AP32+AS32+Нояб!F32,"")</f>
        <v/>
      </c>
      <c r="AH32" s="126">
        <f t="shared" si="0"/>
        <v>0</v>
      </c>
      <c r="AI32" s="125">
        <f t="shared" si="1"/>
        <v>0</v>
      </c>
      <c r="AJ32" s="15">
        <f t="shared" si="2"/>
        <v>0</v>
      </c>
      <c r="AK32" s="19"/>
      <c r="AL32" s="19" t="b">
        <v>0</v>
      </c>
      <c r="AM32" s="50">
        <f t="shared" si="3"/>
        <v>0</v>
      </c>
      <c r="AN32" s="19"/>
      <c r="AO32" s="19" t="b">
        <v>0</v>
      </c>
      <c r="AP32" s="50">
        <f t="shared" si="4"/>
        <v>0</v>
      </c>
      <c r="AQ32" s="19"/>
      <c r="AR32" s="52" t="b">
        <v>0</v>
      </c>
      <c r="AS32" s="57">
        <f t="shared" si="5"/>
        <v>0</v>
      </c>
    </row>
    <row r="33" spans="1:45" x14ac:dyDescent="0.25">
      <c r="A33" s="16" t="b">
        <v>0</v>
      </c>
      <c r="C33" s="15"/>
      <c r="D33" s="93" t="str">
        <f>СПИСОК_КЛАССА!A60</f>
        <v>30.</v>
      </c>
      <c r="E33" s="58" t="str">
        <f>IF(СПИСОК_КЛАССА!B60&lt;&gt;"",СПИСОК_КЛАССА!B60,"")</f>
        <v/>
      </c>
      <c r="F33" s="59" t="str">
        <f>IF(E33&lt;&gt;"",AH33*F$1+AI33*$K$1+AM33+AP33+AS33+Нояб!F33,"")</f>
        <v/>
      </c>
      <c r="AH33" s="126">
        <f t="shared" si="0"/>
        <v>0</v>
      </c>
      <c r="AI33" s="125">
        <f t="shared" si="1"/>
        <v>0</v>
      </c>
      <c r="AJ33" s="15">
        <f t="shared" si="2"/>
        <v>0</v>
      </c>
      <c r="AK33" s="19"/>
      <c r="AL33" s="19" t="b">
        <v>0</v>
      </c>
      <c r="AM33" s="50">
        <f t="shared" si="3"/>
        <v>0</v>
      </c>
      <c r="AN33" s="19"/>
      <c r="AO33" s="19" t="b">
        <v>0</v>
      </c>
      <c r="AP33" s="50">
        <f t="shared" si="4"/>
        <v>0</v>
      </c>
      <c r="AQ33" s="19"/>
      <c r="AR33" s="52" t="b">
        <v>0</v>
      </c>
      <c r="AS33" s="57">
        <f t="shared" si="5"/>
        <v>0</v>
      </c>
    </row>
    <row r="34" spans="1:45" x14ac:dyDescent="0.25">
      <c r="A34" s="16" t="b">
        <v>0</v>
      </c>
      <c r="C34" s="15"/>
      <c r="D34" s="93" t="str">
        <f>СПИСОК_КЛАССА!A62</f>
        <v>31.</v>
      </c>
      <c r="E34" s="58" t="str">
        <f>IF(СПИСОК_КЛАССА!B62&lt;&gt;"",СПИСОК_КЛАССА!B62,"")</f>
        <v/>
      </c>
      <c r="F34" s="59" t="str">
        <f>IF(E34&lt;&gt;"",AH34*F$1+AI34*$K$1+AM34+AP34+AS34+Нояб!F34,"")</f>
        <v/>
      </c>
      <c r="AH34" s="126">
        <f t="shared" si="0"/>
        <v>0</v>
      </c>
      <c r="AI34" s="125">
        <f t="shared" si="1"/>
        <v>0</v>
      </c>
      <c r="AJ34" s="15">
        <f t="shared" si="2"/>
        <v>0</v>
      </c>
      <c r="AK34" s="19"/>
      <c r="AL34" s="19" t="b">
        <v>0</v>
      </c>
      <c r="AM34" s="50">
        <f t="shared" si="3"/>
        <v>0</v>
      </c>
      <c r="AN34" s="19"/>
      <c r="AO34" s="19" t="b">
        <v>0</v>
      </c>
      <c r="AP34" s="50">
        <f t="shared" si="4"/>
        <v>0</v>
      </c>
      <c r="AQ34" s="19"/>
      <c r="AR34" s="52" t="b">
        <v>0</v>
      </c>
      <c r="AS34" s="57">
        <f t="shared" si="5"/>
        <v>0</v>
      </c>
    </row>
    <row r="35" spans="1:45" x14ac:dyDescent="0.25">
      <c r="A35" s="16" t="b">
        <v>0</v>
      </c>
      <c r="C35" s="15"/>
      <c r="D35" s="93" t="str">
        <f>СПИСОК_КЛАССА!A64</f>
        <v>32.</v>
      </c>
      <c r="E35" s="58" t="str">
        <f>IF(СПИСОК_КЛАССА!B64&lt;&gt;"",СПИСОК_КЛАССА!B64,"")</f>
        <v/>
      </c>
      <c r="F35" s="59" t="str">
        <f>IF(E35&lt;&gt;"",AH35*F$1+AI35*$K$1+AM35+AP35+AS35+Нояб!F35,"")</f>
        <v/>
      </c>
      <c r="AH35" s="126">
        <f t="shared" si="0"/>
        <v>0</v>
      </c>
      <c r="AI35" s="125">
        <f t="shared" si="1"/>
        <v>0</v>
      </c>
      <c r="AJ35" s="15">
        <f t="shared" si="2"/>
        <v>0</v>
      </c>
      <c r="AK35" s="19"/>
      <c r="AL35" s="19" t="b">
        <v>0</v>
      </c>
      <c r="AM35" s="50">
        <f t="shared" si="3"/>
        <v>0</v>
      </c>
      <c r="AN35" s="19"/>
      <c r="AO35" s="19" t="b">
        <v>0</v>
      </c>
      <c r="AP35" s="50">
        <f t="shared" si="4"/>
        <v>0</v>
      </c>
      <c r="AQ35" s="19"/>
      <c r="AR35" s="52" t="b">
        <v>0</v>
      </c>
      <c r="AS35" s="57">
        <f t="shared" si="5"/>
        <v>0</v>
      </c>
    </row>
    <row r="36" spans="1:45" x14ac:dyDescent="0.25">
      <c r="A36" s="16" t="b">
        <v>0</v>
      </c>
      <c r="C36" s="15"/>
      <c r="D36" s="93" t="str">
        <f>СПИСОК_КЛАССА!A66</f>
        <v>33.</v>
      </c>
      <c r="E36" s="58" t="str">
        <f>IF(СПИСОК_КЛАССА!B66&lt;&gt;"",СПИСОК_КЛАССА!B66,"")</f>
        <v/>
      </c>
      <c r="F36" s="59" t="str">
        <f>IF(E36&lt;&gt;"",AH36*F$1+AI36*$K$1+AM36+AP36+AS36+Нояб!F36,"")</f>
        <v/>
      </c>
      <c r="AH36" s="126">
        <f t="shared" si="0"/>
        <v>0</v>
      </c>
      <c r="AI36" s="125">
        <f t="shared" si="1"/>
        <v>0</v>
      </c>
      <c r="AJ36" s="15">
        <f t="shared" si="2"/>
        <v>0</v>
      </c>
      <c r="AK36" s="19"/>
      <c r="AL36" s="19" t="b">
        <v>0</v>
      </c>
      <c r="AM36" s="50">
        <f t="shared" si="3"/>
        <v>0</v>
      </c>
      <c r="AN36" s="19"/>
      <c r="AO36" s="19" t="b">
        <v>0</v>
      </c>
      <c r="AP36" s="50">
        <f t="shared" si="4"/>
        <v>0</v>
      </c>
      <c r="AQ36" s="19"/>
      <c r="AR36" s="52" t="b">
        <v>0</v>
      </c>
      <c r="AS36" s="57">
        <f t="shared" si="5"/>
        <v>0</v>
      </c>
    </row>
    <row r="37" spans="1:45" ht="18" customHeight="1" x14ac:dyDescent="0.3">
      <c r="C37" s="62"/>
      <c r="E37" s="73" t="s">
        <v>56</v>
      </c>
      <c r="F37" s="74">
        <f>IF(SUM(Янв!AE37:AG37)=0,SUM(F4:F36),"см. янв")</f>
        <v>0</v>
      </c>
      <c r="G37" s="186" t="str">
        <f>IF(AND($K$1=0,$F$1=0),"Укажите в верхней строке стоимость завтрака и обеда!","")</f>
        <v>Укажите в верхней строке стоимость завтрака и обеда!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K37" s="20"/>
      <c r="AL37" s="141">
        <f>COUNTIF(AL4:AL36,TRUE)</f>
        <v>0</v>
      </c>
      <c r="AN37" s="20"/>
      <c r="AO37" s="141">
        <f>COUNTIF(AO4:AO36,TRUE)</f>
        <v>0</v>
      </c>
      <c r="AP37" s="20"/>
      <c r="AQ37" s="20"/>
      <c r="AR37" s="141">
        <f>COUNTIF(AR4:AR36,TRUE)</f>
        <v>0</v>
      </c>
      <c r="AS37" s="52"/>
    </row>
    <row r="38" spans="1:45" ht="16.5" customHeight="1" x14ac:dyDescent="0.25">
      <c r="C38" s="62"/>
      <c r="D38" s="92"/>
      <c r="E38" s="134"/>
      <c r="F38" s="133" t="s">
        <v>53</v>
      </c>
      <c r="G38" s="120" t="str">
        <f>IF(SUM(G42:G44)&lt;&gt;0,G42+G43,"")</f>
        <v/>
      </c>
      <c r="H38" s="120" t="str">
        <f t="shared" ref="H38:AJ38" si="6">IF(SUM(H42:H44)&lt;&gt;0,H42+H43,"")</f>
        <v/>
      </c>
      <c r="I38" s="120" t="str">
        <f t="shared" si="6"/>
        <v/>
      </c>
      <c r="J38" s="120" t="str">
        <f t="shared" si="6"/>
        <v/>
      </c>
      <c r="K38" s="120" t="str">
        <f t="shared" si="6"/>
        <v/>
      </c>
      <c r="L38" s="120" t="str">
        <f t="shared" si="6"/>
        <v/>
      </c>
      <c r="M38" s="120" t="str">
        <f t="shared" si="6"/>
        <v/>
      </c>
      <c r="N38" s="120" t="str">
        <f t="shared" si="6"/>
        <v/>
      </c>
      <c r="O38" s="120" t="str">
        <f t="shared" si="6"/>
        <v/>
      </c>
      <c r="P38" s="120" t="str">
        <f t="shared" si="6"/>
        <v/>
      </c>
      <c r="Q38" s="120" t="str">
        <f t="shared" si="6"/>
        <v/>
      </c>
      <c r="R38" s="120" t="str">
        <f t="shared" si="6"/>
        <v/>
      </c>
      <c r="S38" s="120" t="str">
        <f t="shared" si="6"/>
        <v/>
      </c>
      <c r="T38" s="120" t="str">
        <f t="shared" si="6"/>
        <v/>
      </c>
      <c r="U38" s="120" t="str">
        <f t="shared" si="6"/>
        <v/>
      </c>
      <c r="V38" s="120" t="str">
        <f t="shared" si="6"/>
        <v/>
      </c>
      <c r="W38" s="120" t="str">
        <f t="shared" si="6"/>
        <v/>
      </c>
      <c r="X38" s="120" t="str">
        <f t="shared" ref="X38" si="7">IF(SUM(X42:X44)&lt;&gt;0,X42+X43,"")</f>
        <v/>
      </c>
      <c r="Y38" s="120" t="str">
        <f t="shared" si="6"/>
        <v/>
      </c>
      <c r="Z38" s="120" t="str">
        <f t="shared" si="6"/>
        <v/>
      </c>
      <c r="AA38" s="120" t="str">
        <f t="shared" si="6"/>
        <v/>
      </c>
      <c r="AB38" s="120" t="str">
        <f t="shared" si="6"/>
        <v/>
      </c>
      <c r="AC38" s="120" t="str">
        <f t="shared" si="6"/>
        <v/>
      </c>
      <c r="AD38" s="120" t="str">
        <f t="shared" si="6"/>
        <v/>
      </c>
      <c r="AE38" s="120" t="str">
        <f t="shared" si="6"/>
        <v/>
      </c>
      <c r="AF38" s="120" t="str">
        <f t="shared" si="6"/>
        <v/>
      </c>
      <c r="AG38" s="120" t="str">
        <f t="shared" si="6"/>
        <v/>
      </c>
      <c r="AH38" s="120" t="str">
        <f t="shared" si="6"/>
        <v/>
      </c>
      <c r="AI38" s="120" t="str">
        <f t="shared" si="6"/>
        <v/>
      </c>
      <c r="AJ38" s="120" t="str">
        <f t="shared" si="6"/>
        <v/>
      </c>
      <c r="AK38" s="185">
        <f>SUM(G38:AG38)</f>
        <v>0</v>
      </c>
      <c r="AL38" s="185"/>
      <c r="AM38" s="185"/>
      <c r="AN38" s="185"/>
    </row>
    <row r="39" spans="1:45" ht="16.5" customHeight="1" x14ac:dyDescent="0.25">
      <c r="C39" s="62"/>
      <c r="E39" s="190"/>
      <c r="F39" s="132" t="s">
        <v>54</v>
      </c>
      <c r="G39" s="120" t="str">
        <f>IF(SUM(G42:G44)&lt;&gt;0,G44+G43,"")</f>
        <v/>
      </c>
      <c r="H39" s="120" t="str">
        <f t="shared" ref="H39:AJ39" si="8">IF(SUM(H42:H44)&lt;&gt;0,H44+H43,"")</f>
        <v/>
      </c>
      <c r="I39" s="120" t="str">
        <f t="shared" si="8"/>
        <v/>
      </c>
      <c r="J39" s="120" t="str">
        <f t="shared" si="8"/>
        <v/>
      </c>
      <c r="K39" s="120" t="str">
        <f t="shared" si="8"/>
        <v/>
      </c>
      <c r="L39" s="120" t="str">
        <f t="shared" si="8"/>
        <v/>
      </c>
      <c r="M39" s="120" t="str">
        <f t="shared" si="8"/>
        <v/>
      </c>
      <c r="N39" s="120" t="str">
        <f t="shared" si="8"/>
        <v/>
      </c>
      <c r="O39" s="120" t="str">
        <f t="shared" si="8"/>
        <v/>
      </c>
      <c r="P39" s="120" t="str">
        <f t="shared" si="8"/>
        <v/>
      </c>
      <c r="Q39" s="120" t="str">
        <f t="shared" si="8"/>
        <v/>
      </c>
      <c r="R39" s="120" t="str">
        <f t="shared" si="8"/>
        <v/>
      </c>
      <c r="S39" s="120" t="str">
        <f t="shared" si="8"/>
        <v/>
      </c>
      <c r="T39" s="120" t="str">
        <f t="shared" si="8"/>
        <v/>
      </c>
      <c r="U39" s="120" t="str">
        <f t="shared" si="8"/>
        <v/>
      </c>
      <c r="V39" s="120" t="str">
        <f t="shared" si="8"/>
        <v/>
      </c>
      <c r="W39" s="120" t="str">
        <f t="shared" si="8"/>
        <v/>
      </c>
      <c r="X39" s="120" t="str">
        <f t="shared" ref="X39" si="9">IF(SUM(X42:X44)&lt;&gt;0,X44+X43,"")</f>
        <v/>
      </c>
      <c r="Y39" s="120" t="str">
        <f t="shared" si="8"/>
        <v/>
      </c>
      <c r="Z39" s="120" t="str">
        <f t="shared" si="8"/>
        <v/>
      </c>
      <c r="AA39" s="120" t="str">
        <f t="shared" si="8"/>
        <v/>
      </c>
      <c r="AB39" s="120" t="str">
        <f t="shared" si="8"/>
        <v/>
      </c>
      <c r="AC39" s="120" t="str">
        <f t="shared" si="8"/>
        <v/>
      </c>
      <c r="AD39" s="120" t="str">
        <f t="shared" si="8"/>
        <v/>
      </c>
      <c r="AE39" s="120" t="str">
        <f t="shared" si="8"/>
        <v/>
      </c>
      <c r="AF39" s="120" t="str">
        <f t="shared" si="8"/>
        <v/>
      </c>
      <c r="AG39" s="120" t="str">
        <f t="shared" si="8"/>
        <v/>
      </c>
      <c r="AH39" s="120" t="str">
        <f t="shared" si="8"/>
        <v/>
      </c>
      <c r="AI39" s="120" t="str">
        <f t="shared" si="8"/>
        <v/>
      </c>
      <c r="AJ39" s="120" t="str">
        <f t="shared" si="8"/>
        <v/>
      </c>
      <c r="AK39" s="185">
        <f>SUM(G39:AG39)</f>
        <v>0</v>
      </c>
      <c r="AL39" s="185"/>
      <c r="AM39" s="185"/>
      <c r="AN39" s="185"/>
    </row>
    <row r="40" spans="1:45" x14ac:dyDescent="0.25">
      <c r="E40" s="190"/>
      <c r="F40" s="131" t="s">
        <v>78</v>
      </c>
      <c r="G40" s="17" t="str">
        <f>IF(G45&gt;0,G45,"")</f>
        <v/>
      </c>
      <c r="H40" s="17" t="str">
        <f t="shared" ref="H40:AG40" si="10">IF(H45&gt;0,H45,"")</f>
        <v/>
      </c>
      <c r="I40" s="17" t="str">
        <f t="shared" si="10"/>
        <v/>
      </c>
      <c r="J40" s="17" t="str">
        <f t="shared" si="10"/>
        <v/>
      </c>
      <c r="K40" s="17" t="str">
        <f t="shared" si="10"/>
        <v/>
      </c>
      <c r="L40" s="17" t="str">
        <f t="shared" si="10"/>
        <v/>
      </c>
      <c r="M40" s="17" t="str">
        <f t="shared" si="10"/>
        <v/>
      </c>
      <c r="N40" s="17" t="str">
        <f t="shared" si="10"/>
        <v/>
      </c>
      <c r="O40" s="17" t="str">
        <f t="shared" si="10"/>
        <v/>
      </c>
      <c r="P40" s="17" t="str">
        <f t="shared" si="10"/>
        <v/>
      </c>
      <c r="Q40" s="17" t="str">
        <f t="shared" si="10"/>
        <v/>
      </c>
      <c r="R40" s="17" t="str">
        <f t="shared" si="10"/>
        <v/>
      </c>
      <c r="S40" s="17" t="str">
        <f t="shared" si="10"/>
        <v/>
      </c>
      <c r="T40" s="17" t="str">
        <f t="shared" si="10"/>
        <v/>
      </c>
      <c r="U40" s="17" t="str">
        <f t="shared" si="10"/>
        <v/>
      </c>
      <c r="V40" s="17" t="str">
        <f t="shared" si="10"/>
        <v/>
      </c>
      <c r="W40" s="17" t="str">
        <f t="shared" si="10"/>
        <v/>
      </c>
      <c r="X40" s="17" t="str">
        <f t="shared" ref="X40" si="11">IF(X45&gt;0,X45,"")</f>
        <v/>
      </c>
      <c r="Y40" s="17" t="str">
        <f t="shared" si="10"/>
        <v/>
      </c>
      <c r="Z40" s="17" t="str">
        <f t="shared" si="10"/>
        <v/>
      </c>
      <c r="AA40" s="17" t="str">
        <f t="shared" si="10"/>
        <v/>
      </c>
      <c r="AB40" s="17" t="str">
        <f t="shared" si="10"/>
        <v/>
      </c>
      <c r="AC40" s="17" t="str">
        <f t="shared" si="10"/>
        <v/>
      </c>
      <c r="AD40" s="17" t="str">
        <f t="shared" si="10"/>
        <v/>
      </c>
      <c r="AE40" s="17" t="str">
        <f t="shared" si="10"/>
        <v/>
      </c>
      <c r="AF40" s="17" t="str">
        <f t="shared" si="10"/>
        <v/>
      </c>
      <c r="AG40" s="17" t="str">
        <f t="shared" si="10"/>
        <v/>
      </c>
      <c r="AK40" s="185">
        <f>SUM(G40:AG40)</f>
        <v>0</v>
      </c>
      <c r="AL40" s="185"/>
      <c r="AM40" s="185"/>
      <c r="AN40" s="185"/>
    </row>
    <row r="42" spans="1:45" hidden="1" x14ac:dyDescent="0.25">
      <c r="F42" s="16">
        <f>SUM(AK38:AM40)</f>
        <v>0</v>
      </c>
      <c r="G42" s="17">
        <f>COUNTIF(G4:G36,"з")</f>
        <v>0</v>
      </c>
      <c r="H42" s="17">
        <f t="shared" ref="H42:AG42" si="12">COUNTIF(H4:H36,"з")</f>
        <v>0</v>
      </c>
      <c r="I42" s="17">
        <f t="shared" si="12"/>
        <v>0</v>
      </c>
      <c r="J42" s="17">
        <f t="shared" si="12"/>
        <v>0</v>
      </c>
      <c r="K42" s="17">
        <f t="shared" si="12"/>
        <v>0</v>
      </c>
      <c r="L42" s="17">
        <f t="shared" si="12"/>
        <v>0</v>
      </c>
      <c r="M42" s="17">
        <f t="shared" si="12"/>
        <v>0</v>
      </c>
      <c r="N42" s="17">
        <f t="shared" si="12"/>
        <v>0</v>
      </c>
      <c r="O42" s="17">
        <f t="shared" si="12"/>
        <v>0</v>
      </c>
      <c r="P42" s="17">
        <f t="shared" si="12"/>
        <v>0</v>
      </c>
      <c r="Q42" s="17">
        <f t="shared" si="12"/>
        <v>0</v>
      </c>
      <c r="R42" s="17">
        <f t="shared" si="12"/>
        <v>0</v>
      </c>
      <c r="S42" s="17">
        <f t="shared" si="12"/>
        <v>0</v>
      </c>
      <c r="T42" s="17">
        <f t="shared" si="12"/>
        <v>0</v>
      </c>
      <c r="U42" s="17">
        <f t="shared" si="12"/>
        <v>0</v>
      </c>
      <c r="V42" s="17">
        <f t="shared" si="12"/>
        <v>0</v>
      </c>
      <c r="W42" s="17">
        <f t="shared" si="12"/>
        <v>0</v>
      </c>
      <c r="X42" s="17">
        <f t="shared" ref="X42" si="13">COUNTIF(X4:X36,"з")</f>
        <v>0</v>
      </c>
      <c r="Y42" s="17">
        <f t="shared" si="12"/>
        <v>0</v>
      </c>
      <c r="Z42" s="17">
        <f t="shared" si="12"/>
        <v>0</v>
      </c>
      <c r="AA42" s="17">
        <f t="shared" si="12"/>
        <v>0</v>
      </c>
      <c r="AB42" s="17">
        <f t="shared" si="12"/>
        <v>0</v>
      </c>
      <c r="AC42" s="17">
        <f t="shared" si="12"/>
        <v>0</v>
      </c>
      <c r="AD42" s="17">
        <f t="shared" si="12"/>
        <v>0</v>
      </c>
      <c r="AE42" s="17">
        <f t="shared" si="12"/>
        <v>0</v>
      </c>
      <c r="AF42" s="17">
        <f t="shared" si="12"/>
        <v>0</v>
      </c>
      <c r="AG42" s="17">
        <f t="shared" si="12"/>
        <v>0</v>
      </c>
    </row>
    <row r="43" spans="1:45" hidden="1" x14ac:dyDescent="0.25">
      <c r="G43" s="17">
        <f>COUNTIF(G4:G36,"зо")</f>
        <v>0</v>
      </c>
      <c r="H43" s="17">
        <f t="shared" ref="H43:AG43" si="14">COUNTIF(H4:H36,"зо")</f>
        <v>0</v>
      </c>
      <c r="I43" s="17">
        <f t="shared" si="14"/>
        <v>0</v>
      </c>
      <c r="J43" s="17">
        <f t="shared" si="14"/>
        <v>0</v>
      </c>
      <c r="K43" s="17">
        <f t="shared" si="14"/>
        <v>0</v>
      </c>
      <c r="L43" s="17">
        <f t="shared" si="14"/>
        <v>0</v>
      </c>
      <c r="M43" s="17">
        <f t="shared" si="14"/>
        <v>0</v>
      </c>
      <c r="N43" s="17">
        <f t="shared" si="14"/>
        <v>0</v>
      </c>
      <c r="O43" s="17">
        <f t="shared" si="14"/>
        <v>0</v>
      </c>
      <c r="P43" s="17">
        <f t="shared" si="14"/>
        <v>0</v>
      </c>
      <c r="Q43" s="17">
        <f t="shared" si="14"/>
        <v>0</v>
      </c>
      <c r="R43" s="17">
        <f t="shared" si="14"/>
        <v>0</v>
      </c>
      <c r="S43" s="17">
        <f t="shared" si="14"/>
        <v>0</v>
      </c>
      <c r="T43" s="17">
        <f t="shared" si="14"/>
        <v>0</v>
      </c>
      <c r="U43" s="17">
        <f t="shared" si="14"/>
        <v>0</v>
      </c>
      <c r="V43" s="17">
        <f t="shared" si="14"/>
        <v>0</v>
      </c>
      <c r="W43" s="17">
        <f t="shared" si="14"/>
        <v>0</v>
      </c>
      <c r="X43" s="17">
        <f t="shared" ref="X43" si="15">COUNTIF(X4:X36,"зо")</f>
        <v>0</v>
      </c>
      <c r="Y43" s="17">
        <f t="shared" si="14"/>
        <v>0</v>
      </c>
      <c r="Z43" s="17">
        <f t="shared" si="14"/>
        <v>0</v>
      </c>
      <c r="AA43" s="17">
        <f t="shared" si="14"/>
        <v>0</v>
      </c>
      <c r="AB43" s="17">
        <f t="shared" si="14"/>
        <v>0</v>
      </c>
      <c r="AC43" s="17">
        <f t="shared" si="14"/>
        <v>0</v>
      </c>
      <c r="AD43" s="17">
        <f t="shared" si="14"/>
        <v>0</v>
      </c>
      <c r="AE43" s="17">
        <f t="shared" si="14"/>
        <v>0</v>
      </c>
      <c r="AF43" s="17">
        <f t="shared" si="14"/>
        <v>0</v>
      </c>
      <c r="AG43" s="17">
        <f t="shared" si="14"/>
        <v>0</v>
      </c>
    </row>
    <row r="44" spans="1:45" hidden="1" x14ac:dyDescent="0.25">
      <c r="F44" s="140">
        <f>AK38*F1+AK39*K1+Нояб!F44</f>
        <v>0</v>
      </c>
      <c r="G44" s="17">
        <f>COUNTIF(G4:G36,"о")</f>
        <v>0</v>
      </c>
      <c r="H44" s="17">
        <f t="shared" ref="H44:AG44" si="16">COUNTIF(H4:H36,"о")</f>
        <v>0</v>
      </c>
      <c r="I44" s="17">
        <f t="shared" si="16"/>
        <v>0</v>
      </c>
      <c r="J44" s="17">
        <f t="shared" si="16"/>
        <v>0</v>
      </c>
      <c r="K44" s="17">
        <f t="shared" si="16"/>
        <v>0</v>
      </c>
      <c r="L44" s="17">
        <f t="shared" si="16"/>
        <v>0</v>
      </c>
      <c r="M44" s="17">
        <f t="shared" si="16"/>
        <v>0</v>
      </c>
      <c r="N44" s="17">
        <f t="shared" si="16"/>
        <v>0</v>
      </c>
      <c r="O44" s="17">
        <f t="shared" si="16"/>
        <v>0</v>
      </c>
      <c r="P44" s="17">
        <f t="shared" si="16"/>
        <v>0</v>
      </c>
      <c r="Q44" s="17">
        <f t="shared" si="16"/>
        <v>0</v>
      </c>
      <c r="R44" s="17">
        <f t="shared" si="16"/>
        <v>0</v>
      </c>
      <c r="S44" s="17">
        <f t="shared" si="16"/>
        <v>0</v>
      </c>
      <c r="T44" s="17">
        <f t="shared" si="16"/>
        <v>0</v>
      </c>
      <c r="U44" s="17">
        <f t="shared" si="16"/>
        <v>0</v>
      </c>
      <c r="V44" s="17">
        <f t="shared" si="16"/>
        <v>0</v>
      </c>
      <c r="W44" s="17">
        <f t="shared" si="16"/>
        <v>0</v>
      </c>
      <c r="X44" s="17">
        <f t="shared" ref="X44" si="17">COUNTIF(X4:X36,"о")</f>
        <v>0</v>
      </c>
      <c r="Y44" s="17">
        <f t="shared" si="16"/>
        <v>0</v>
      </c>
      <c r="Z44" s="17">
        <f t="shared" si="16"/>
        <v>0</v>
      </c>
      <c r="AA44" s="17">
        <f t="shared" si="16"/>
        <v>0</v>
      </c>
      <c r="AB44" s="17">
        <f t="shared" si="16"/>
        <v>0</v>
      </c>
      <c r="AC44" s="17">
        <f t="shared" si="16"/>
        <v>0</v>
      </c>
      <c r="AD44" s="17">
        <f t="shared" si="16"/>
        <v>0</v>
      </c>
      <c r="AE44" s="17">
        <f t="shared" si="16"/>
        <v>0</v>
      </c>
      <c r="AF44" s="17">
        <f t="shared" si="16"/>
        <v>0</v>
      </c>
      <c r="AG44" s="17">
        <f t="shared" si="16"/>
        <v>0</v>
      </c>
    </row>
    <row r="45" spans="1:45" hidden="1" x14ac:dyDescent="0.25">
      <c r="G45" s="17">
        <f>COUNTIF(G4:G36,"л")</f>
        <v>0</v>
      </c>
      <c r="H45" s="17">
        <f t="shared" ref="H45:AG45" si="18">COUNTIF(H4:H36,"л")</f>
        <v>0</v>
      </c>
      <c r="I45" s="17">
        <f t="shared" si="18"/>
        <v>0</v>
      </c>
      <c r="J45" s="17">
        <f t="shared" si="18"/>
        <v>0</v>
      </c>
      <c r="K45" s="17">
        <f t="shared" si="18"/>
        <v>0</v>
      </c>
      <c r="L45" s="17">
        <f t="shared" si="18"/>
        <v>0</v>
      </c>
      <c r="M45" s="17">
        <f t="shared" si="18"/>
        <v>0</v>
      </c>
      <c r="N45" s="17">
        <f t="shared" si="18"/>
        <v>0</v>
      </c>
      <c r="O45" s="17">
        <f t="shared" si="18"/>
        <v>0</v>
      </c>
      <c r="P45" s="17">
        <f t="shared" si="18"/>
        <v>0</v>
      </c>
      <c r="Q45" s="17">
        <f t="shared" si="18"/>
        <v>0</v>
      </c>
      <c r="R45" s="17">
        <f t="shared" si="18"/>
        <v>0</v>
      </c>
      <c r="S45" s="17">
        <f t="shared" si="18"/>
        <v>0</v>
      </c>
      <c r="T45" s="17">
        <f t="shared" si="18"/>
        <v>0</v>
      </c>
      <c r="U45" s="17">
        <f t="shared" si="18"/>
        <v>0</v>
      </c>
      <c r="V45" s="17">
        <f t="shared" si="18"/>
        <v>0</v>
      </c>
      <c r="W45" s="17">
        <f t="shared" si="18"/>
        <v>0</v>
      </c>
      <c r="X45" s="17">
        <f t="shared" ref="X45" si="19">COUNTIF(X4:X36,"л")</f>
        <v>0</v>
      </c>
      <c r="Y45" s="17">
        <f t="shared" si="18"/>
        <v>0</v>
      </c>
      <c r="Z45" s="17">
        <f t="shared" si="18"/>
        <v>0</v>
      </c>
      <c r="AA45" s="17">
        <f t="shared" si="18"/>
        <v>0</v>
      </c>
      <c r="AB45" s="17">
        <f t="shared" si="18"/>
        <v>0</v>
      </c>
      <c r="AC45" s="17">
        <f t="shared" si="18"/>
        <v>0</v>
      </c>
      <c r="AD45" s="17">
        <f t="shared" si="18"/>
        <v>0</v>
      </c>
      <c r="AE45" s="17">
        <f t="shared" si="18"/>
        <v>0</v>
      </c>
      <c r="AF45" s="17">
        <f t="shared" si="18"/>
        <v>0</v>
      </c>
      <c r="AG45" s="17">
        <f t="shared" si="18"/>
        <v>0</v>
      </c>
    </row>
  </sheetData>
  <sheetProtection password="CF66" sheet="1" objects="1" scenarios="1"/>
  <mergeCells count="18">
    <mergeCell ref="AU4:AW4"/>
    <mergeCell ref="G37:AG37"/>
    <mergeCell ref="E39:E40"/>
    <mergeCell ref="AK40:AN40"/>
    <mergeCell ref="AK39:AN39"/>
    <mergeCell ref="AK38:AN38"/>
    <mergeCell ref="C1:C3"/>
    <mergeCell ref="G1:J1"/>
    <mergeCell ref="K1:M1"/>
    <mergeCell ref="AH1:AI1"/>
    <mergeCell ref="AU1:AW3"/>
    <mergeCell ref="D2:D3"/>
    <mergeCell ref="E2:E3"/>
    <mergeCell ref="F2:F3"/>
    <mergeCell ref="G2:AG2"/>
    <mergeCell ref="AH2:AH3"/>
    <mergeCell ref="AI2:AI3"/>
    <mergeCell ref="AK2:AQ2"/>
  </mergeCells>
  <conditionalFormatting sqref="AU12">
    <cfRule type="cellIs" dxfId="67" priority="11" operator="equal">
      <formula>"з"</formula>
    </cfRule>
  </conditionalFormatting>
  <conditionalFormatting sqref="G4:AG36">
    <cfRule type="cellIs" dxfId="66" priority="8" operator="equal">
      <formula>"зо"</formula>
    </cfRule>
    <cfRule type="cellIs" dxfId="65" priority="9" operator="equal">
      <formula>"о"</formula>
    </cfRule>
    <cfRule type="cellIs" dxfId="64" priority="10" operator="equal">
      <formula>"з"</formula>
    </cfRule>
  </conditionalFormatting>
  <conditionalFormatting sqref="F1">
    <cfRule type="expression" dxfId="63" priority="7">
      <formula>ISBLANK(F1)</formula>
    </cfRule>
  </conditionalFormatting>
  <conditionalFormatting sqref="K1:M1">
    <cfRule type="expression" dxfId="62" priority="6">
      <formula>ISBLANK($K$1)</formula>
    </cfRule>
  </conditionalFormatting>
  <conditionalFormatting sqref="AT4">
    <cfRule type="expression" dxfId="61" priority="5">
      <formula>"$AB$4=""ИСТИНА"""</formula>
    </cfRule>
  </conditionalFormatting>
  <conditionalFormatting sqref="G37:AG37">
    <cfRule type="containsText" dxfId="60" priority="4" operator="containsText" text="Укажите">
      <formula>NOT(ISERROR(SEARCH("Укажите",G37)))</formula>
    </cfRule>
  </conditionalFormatting>
  <conditionalFormatting sqref="G4:AG36">
    <cfRule type="containsText" dxfId="59" priority="3" operator="containsText" text="л">
      <formula>NOT(ISERROR(SEARCH("л",G4)))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39</xdr:col>
                    <xdr:colOff>9525</xdr:colOff>
                    <xdr:row>34</xdr:row>
                    <xdr:rowOff>180975</xdr:rowOff>
                  </from>
                  <to>
                    <xdr:col>39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39</xdr:col>
                    <xdr:colOff>9525</xdr:colOff>
                    <xdr:row>33</xdr:row>
                    <xdr:rowOff>180975</xdr:rowOff>
                  </from>
                  <to>
                    <xdr:col>39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39</xdr:col>
                    <xdr:colOff>9525</xdr:colOff>
                    <xdr:row>32</xdr:row>
                    <xdr:rowOff>180975</xdr:rowOff>
                  </from>
                  <to>
                    <xdr:col>39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39</xdr:col>
                    <xdr:colOff>9525</xdr:colOff>
                    <xdr:row>31</xdr:row>
                    <xdr:rowOff>180975</xdr:rowOff>
                  </from>
                  <to>
                    <xdr:col>39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39</xdr:col>
                    <xdr:colOff>9525</xdr:colOff>
                    <xdr:row>30</xdr:row>
                    <xdr:rowOff>180975</xdr:rowOff>
                  </from>
                  <to>
                    <xdr:col>39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39</xdr:col>
                    <xdr:colOff>9525</xdr:colOff>
                    <xdr:row>29</xdr:row>
                    <xdr:rowOff>180975</xdr:rowOff>
                  </from>
                  <to>
                    <xdr:col>39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39</xdr:col>
                    <xdr:colOff>9525</xdr:colOff>
                    <xdr:row>28</xdr:row>
                    <xdr:rowOff>180975</xdr:rowOff>
                  </from>
                  <to>
                    <xdr:col>39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39</xdr:col>
                    <xdr:colOff>9525</xdr:colOff>
                    <xdr:row>27</xdr:row>
                    <xdr:rowOff>180975</xdr:rowOff>
                  </from>
                  <to>
                    <xdr:col>39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39</xdr:col>
                    <xdr:colOff>9525</xdr:colOff>
                    <xdr:row>26</xdr:row>
                    <xdr:rowOff>180975</xdr:rowOff>
                  </from>
                  <to>
                    <xdr:col>39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39</xdr:col>
                    <xdr:colOff>9525</xdr:colOff>
                    <xdr:row>25</xdr:row>
                    <xdr:rowOff>180975</xdr:rowOff>
                  </from>
                  <to>
                    <xdr:col>39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39</xdr:col>
                    <xdr:colOff>9525</xdr:colOff>
                    <xdr:row>24</xdr:row>
                    <xdr:rowOff>180975</xdr:rowOff>
                  </from>
                  <to>
                    <xdr:col>39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39</xdr:col>
                    <xdr:colOff>9525</xdr:colOff>
                    <xdr:row>23</xdr:row>
                    <xdr:rowOff>180975</xdr:rowOff>
                  </from>
                  <to>
                    <xdr:col>39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39</xdr:col>
                    <xdr:colOff>9525</xdr:colOff>
                    <xdr:row>22</xdr:row>
                    <xdr:rowOff>180975</xdr:rowOff>
                  </from>
                  <to>
                    <xdr:col>39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39</xdr:col>
                    <xdr:colOff>9525</xdr:colOff>
                    <xdr:row>21</xdr:row>
                    <xdr:rowOff>180975</xdr:rowOff>
                  </from>
                  <to>
                    <xdr:col>39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39</xdr:col>
                    <xdr:colOff>9525</xdr:colOff>
                    <xdr:row>20</xdr:row>
                    <xdr:rowOff>180975</xdr:rowOff>
                  </from>
                  <to>
                    <xdr:col>39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39</xdr:col>
                    <xdr:colOff>9525</xdr:colOff>
                    <xdr:row>19</xdr:row>
                    <xdr:rowOff>180975</xdr:rowOff>
                  </from>
                  <to>
                    <xdr:col>39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>
                <anchor moveWithCells="1">
                  <from>
                    <xdr:col>39</xdr:col>
                    <xdr:colOff>9525</xdr:colOff>
                    <xdr:row>18</xdr:row>
                    <xdr:rowOff>180975</xdr:rowOff>
                  </from>
                  <to>
                    <xdr:col>39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>
                <anchor moveWithCells="1">
                  <from>
                    <xdr:col>39</xdr:col>
                    <xdr:colOff>9525</xdr:colOff>
                    <xdr:row>17</xdr:row>
                    <xdr:rowOff>180975</xdr:rowOff>
                  </from>
                  <to>
                    <xdr:col>39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22" name="Check Box 19">
              <controlPr defaultSize="0" autoFill="0" autoLine="0" autoPict="0">
                <anchor moveWithCells="1">
                  <from>
                    <xdr:col>39</xdr:col>
                    <xdr:colOff>9525</xdr:colOff>
                    <xdr:row>16</xdr:row>
                    <xdr:rowOff>180975</xdr:rowOff>
                  </from>
                  <to>
                    <xdr:col>39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23" name="Check Box 20">
              <controlPr defaultSize="0" autoFill="0" autoLine="0" autoPict="0">
                <anchor moveWithCells="1">
                  <from>
                    <xdr:col>39</xdr:col>
                    <xdr:colOff>9525</xdr:colOff>
                    <xdr:row>15</xdr:row>
                    <xdr:rowOff>180975</xdr:rowOff>
                  </from>
                  <to>
                    <xdr:col>39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24" name="Check Box 21">
              <controlPr defaultSize="0" autoFill="0" autoLine="0" autoPict="0">
                <anchor moveWithCells="1">
                  <from>
                    <xdr:col>39</xdr:col>
                    <xdr:colOff>9525</xdr:colOff>
                    <xdr:row>14</xdr:row>
                    <xdr:rowOff>180975</xdr:rowOff>
                  </from>
                  <to>
                    <xdr:col>39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25" name="Check Box 22">
              <controlPr defaultSize="0" autoFill="0" autoLine="0" autoPict="0">
                <anchor moveWithCells="1">
                  <from>
                    <xdr:col>39</xdr:col>
                    <xdr:colOff>9525</xdr:colOff>
                    <xdr:row>13</xdr:row>
                    <xdr:rowOff>180975</xdr:rowOff>
                  </from>
                  <to>
                    <xdr:col>39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26" name="Check Box 23">
              <controlPr defaultSize="0" autoFill="0" autoLine="0" autoPict="0">
                <anchor moveWithCells="1">
                  <from>
                    <xdr:col>39</xdr:col>
                    <xdr:colOff>9525</xdr:colOff>
                    <xdr:row>12</xdr:row>
                    <xdr:rowOff>180975</xdr:rowOff>
                  </from>
                  <to>
                    <xdr:col>39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27" name="Check Box 24">
              <controlPr defaultSize="0" autoFill="0" autoLine="0" autoPict="0">
                <anchor moveWithCells="1">
                  <from>
                    <xdr:col>39</xdr:col>
                    <xdr:colOff>9525</xdr:colOff>
                    <xdr:row>11</xdr:row>
                    <xdr:rowOff>180975</xdr:rowOff>
                  </from>
                  <to>
                    <xdr:col>39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28" name="Check Box 25">
              <controlPr defaultSize="0" autoFill="0" autoLine="0" autoPict="0">
                <anchor moveWithCells="1">
                  <from>
                    <xdr:col>39</xdr:col>
                    <xdr:colOff>9525</xdr:colOff>
                    <xdr:row>10</xdr:row>
                    <xdr:rowOff>180975</xdr:rowOff>
                  </from>
                  <to>
                    <xdr:col>39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9" name="Check Box 26">
              <controlPr defaultSize="0" autoFill="0" autoLine="0" autoPict="0">
                <anchor moveWithCells="1">
                  <from>
                    <xdr:col>39</xdr:col>
                    <xdr:colOff>9525</xdr:colOff>
                    <xdr:row>9</xdr:row>
                    <xdr:rowOff>180975</xdr:rowOff>
                  </from>
                  <to>
                    <xdr:col>39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30" name="Check Box 27">
              <controlPr defaultSize="0" autoFill="0" autoLine="0" autoPict="0">
                <anchor moveWithCells="1">
                  <from>
                    <xdr:col>39</xdr:col>
                    <xdr:colOff>9525</xdr:colOff>
                    <xdr:row>8</xdr:row>
                    <xdr:rowOff>180975</xdr:rowOff>
                  </from>
                  <to>
                    <xdr:col>39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4" r:id="rId31" name="Check Box 28">
              <controlPr defaultSize="0" autoFill="0" autoLine="0" autoPict="0">
                <anchor moveWithCells="1">
                  <from>
                    <xdr:col>39</xdr:col>
                    <xdr:colOff>9525</xdr:colOff>
                    <xdr:row>7</xdr:row>
                    <xdr:rowOff>180975</xdr:rowOff>
                  </from>
                  <to>
                    <xdr:col>39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32" name="Check Box 29">
              <controlPr defaultSize="0" autoFill="0" autoLine="0" autoPict="0">
                <anchor moveWithCells="1">
                  <from>
                    <xdr:col>39</xdr:col>
                    <xdr:colOff>9525</xdr:colOff>
                    <xdr:row>6</xdr:row>
                    <xdr:rowOff>180975</xdr:rowOff>
                  </from>
                  <to>
                    <xdr:col>39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6" r:id="rId33" name="Check Box 30">
              <controlPr defaultSize="0" autoFill="0" autoLine="0" autoPict="0">
                <anchor moveWithCells="1">
                  <from>
                    <xdr:col>39</xdr:col>
                    <xdr:colOff>9525</xdr:colOff>
                    <xdr:row>5</xdr:row>
                    <xdr:rowOff>180975</xdr:rowOff>
                  </from>
                  <to>
                    <xdr:col>39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7" r:id="rId34" name="Check Box 31">
              <controlPr defaultSize="0" autoFill="0" autoLine="0" autoPict="0">
                <anchor moveWithCells="1">
                  <from>
                    <xdr:col>39</xdr:col>
                    <xdr:colOff>9525</xdr:colOff>
                    <xdr:row>4</xdr:row>
                    <xdr:rowOff>180975</xdr:rowOff>
                  </from>
                  <to>
                    <xdr:col>39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8" r:id="rId35" name="Check Box 32">
              <controlPr defaultSize="0" autoFill="0" autoLine="0" autoPict="0">
                <anchor moveWithCells="1">
                  <from>
                    <xdr:col>39</xdr:col>
                    <xdr:colOff>9525</xdr:colOff>
                    <xdr:row>3</xdr:row>
                    <xdr:rowOff>180975</xdr:rowOff>
                  </from>
                  <to>
                    <xdr:col>39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9" r:id="rId36" name="Check Box 33">
              <controlPr defaultSize="0" autoFill="0" autoLine="0" autoPict="0">
                <anchor moveWithCells="1">
                  <from>
                    <xdr:col>39</xdr:col>
                    <xdr:colOff>9525</xdr:colOff>
                    <xdr:row>2</xdr:row>
                    <xdr:rowOff>180975</xdr:rowOff>
                  </from>
                  <to>
                    <xdr:col>39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0" r:id="rId37" name="Check Box 34">
              <controlPr defaultSize="0" autoFill="0" autoLine="0" autoPict="0">
                <anchor moveWithCells="1">
                  <from>
                    <xdr:col>42</xdr:col>
                    <xdr:colOff>9525</xdr:colOff>
                    <xdr:row>34</xdr:row>
                    <xdr:rowOff>180975</xdr:rowOff>
                  </from>
                  <to>
                    <xdr:col>42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1" r:id="rId38" name="Check Box 35">
              <controlPr defaultSize="0" autoFill="0" autoLine="0" autoPict="0">
                <anchor moveWithCells="1">
                  <from>
                    <xdr:col>42</xdr:col>
                    <xdr:colOff>9525</xdr:colOff>
                    <xdr:row>33</xdr:row>
                    <xdr:rowOff>180975</xdr:rowOff>
                  </from>
                  <to>
                    <xdr:col>42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2" r:id="rId39" name="Check Box 36">
              <controlPr defaultSize="0" autoFill="0" autoLine="0" autoPict="0">
                <anchor moveWithCells="1">
                  <from>
                    <xdr:col>42</xdr:col>
                    <xdr:colOff>9525</xdr:colOff>
                    <xdr:row>32</xdr:row>
                    <xdr:rowOff>180975</xdr:rowOff>
                  </from>
                  <to>
                    <xdr:col>42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3" r:id="rId40" name="Check Box 37">
              <controlPr defaultSize="0" autoFill="0" autoLine="0" autoPict="0">
                <anchor moveWithCells="1">
                  <from>
                    <xdr:col>42</xdr:col>
                    <xdr:colOff>9525</xdr:colOff>
                    <xdr:row>31</xdr:row>
                    <xdr:rowOff>180975</xdr:rowOff>
                  </from>
                  <to>
                    <xdr:col>42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4" r:id="rId41" name="Check Box 38">
              <controlPr defaultSize="0" autoFill="0" autoLine="0" autoPict="0">
                <anchor moveWithCells="1">
                  <from>
                    <xdr:col>42</xdr:col>
                    <xdr:colOff>9525</xdr:colOff>
                    <xdr:row>30</xdr:row>
                    <xdr:rowOff>180975</xdr:rowOff>
                  </from>
                  <to>
                    <xdr:col>42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5" r:id="rId42" name="Check Box 39">
              <controlPr defaultSize="0" autoFill="0" autoLine="0" autoPict="0">
                <anchor moveWithCells="1">
                  <from>
                    <xdr:col>42</xdr:col>
                    <xdr:colOff>9525</xdr:colOff>
                    <xdr:row>29</xdr:row>
                    <xdr:rowOff>180975</xdr:rowOff>
                  </from>
                  <to>
                    <xdr:col>42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6" r:id="rId43" name="Check Box 40">
              <controlPr defaultSize="0" autoFill="0" autoLine="0" autoPict="0">
                <anchor moveWithCells="1">
                  <from>
                    <xdr:col>42</xdr:col>
                    <xdr:colOff>9525</xdr:colOff>
                    <xdr:row>28</xdr:row>
                    <xdr:rowOff>180975</xdr:rowOff>
                  </from>
                  <to>
                    <xdr:col>42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7" r:id="rId44" name="Check Box 41">
              <controlPr defaultSize="0" autoFill="0" autoLine="0" autoPict="0">
                <anchor moveWithCells="1">
                  <from>
                    <xdr:col>42</xdr:col>
                    <xdr:colOff>9525</xdr:colOff>
                    <xdr:row>27</xdr:row>
                    <xdr:rowOff>180975</xdr:rowOff>
                  </from>
                  <to>
                    <xdr:col>42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8" r:id="rId45" name="Check Box 42">
              <controlPr defaultSize="0" autoFill="0" autoLine="0" autoPict="0">
                <anchor moveWithCells="1">
                  <from>
                    <xdr:col>42</xdr:col>
                    <xdr:colOff>9525</xdr:colOff>
                    <xdr:row>26</xdr:row>
                    <xdr:rowOff>180975</xdr:rowOff>
                  </from>
                  <to>
                    <xdr:col>42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9" r:id="rId46" name="Check Box 43">
              <controlPr defaultSize="0" autoFill="0" autoLine="0" autoPict="0">
                <anchor moveWithCells="1">
                  <from>
                    <xdr:col>42</xdr:col>
                    <xdr:colOff>9525</xdr:colOff>
                    <xdr:row>25</xdr:row>
                    <xdr:rowOff>180975</xdr:rowOff>
                  </from>
                  <to>
                    <xdr:col>42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0" r:id="rId47" name="Check Box 44">
              <controlPr defaultSize="0" autoFill="0" autoLine="0" autoPict="0">
                <anchor moveWithCells="1">
                  <from>
                    <xdr:col>42</xdr:col>
                    <xdr:colOff>9525</xdr:colOff>
                    <xdr:row>24</xdr:row>
                    <xdr:rowOff>180975</xdr:rowOff>
                  </from>
                  <to>
                    <xdr:col>42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1" r:id="rId48" name="Check Box 45">
              <controlPr defaultSize="0" autoFill="0" autoLine="0" autoPict="0">
                <anchor moveWithCells="1">
                  <from>
                    <xdr:col>42</xdr:col>
                    <xdr:colOff>9525</xdr:colOff>
                    <xdr:row>23</xdr:row>
                    <xdr:rowOff>180975</xdr:rowOff>
                  </from>
                  <to>
                    <xdr:col>42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2" r:id="rId49" name="Check Box 46">
              <controlPr defaultSize="0" autoFill="0" autoLine="0" autoPict="0">
                <anchor moveWithCells="1">
                  <from>
                    <xdr:col>42</xdr:col>
                    <xdr:colOff>9525</xdr:colOff>
                    <xdr:row>22</xdr:row>
                    <xdr:rowOff>180975</xdr:rowOff>
                  </from>
                  <to>
                    <xdr:col>42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3" r:id="rId50" name="Check Box 47">
              <controlPr defaultSize="0" autoFill="0" autoLine="0" autoPict="0">
                <anchor moveWithCells="1">
                  <from>
                    <xdr:col>42</xdr:col>
                    <xdr:colOff>9525</xdr:colOff>
                    <xdr:row>21</xdr:row>
                    <xdr:rowOff>180975</xdr:rowOff>
                  </from>
                  <to>
                    <xdr:col>42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4" r:id="rId51" name="Check Box 48">
              <controlPr defaultSize="0" autoFill="0" autoLine="0" autoPict="0">
                <anchor moveWithCells="1">
                  <from>
                    <xdr:col>42</xdr:col>
                    <xdr:colOff>9525</xdr:colOff>
                    <xdr:row>20</xdr:row>
                    <xdr:rowOff>180975</xdr:rowOff>
                  </from>
                  <to>
                    <xdr:col>42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5" r:id="rId52" name="Check Box 49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180975</xdr:rowOff>
                  </from>
                  <to>
                    <xdr:col>42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6" r:id="rId53" name="Check Box 50">
              <controlPr defaultSize="0" autoFill="0" autoLine="0" autoPict="0">
                <anchor moveWithCells="1">
                  <from>
                    <xdr:col>42</xdr:col>
                    <xdr:colOff>9525</xdr:colOff>
                    <xdr:row>18</xdr:row>
                    <xdr:rowOff>180975</xdr:rowOff>
                  </from>
                  <to>
                    <xdr:col>42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7" r:id="rId54" name="Check Box 51">
              <controlPr defaultSize="0" autoFill="0" autoLine="0" autoPict="0">
                <anchor moveWithCells="1">
                  <from>
                    <xdr:col>42</xdr:col>
                    <xdr:colOff>9525</xdr:colOff>
                    <xdr:row>17</xdr:row>
                    <xdr:rowOff>180975</xdr:rowOff>
                  </from>
                  <to>
                    <xdr:col>42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8" r:id="rId55" name="Check Box 52">
              <controlPr defaultSize="0" autoFill="0" autoLine="0" autoPict="0">
                <anchor moveWithCells="1">
                  <from>
                    <xdr:col>42</xdr:col>
                    <xdr:colOff>9525</xdr:colOff>
                    <xdr:row>16</xdr:row>
                    <xdr:rowOff>180975</xdr:rowOff>
                  </from>
                  <to>
                    <xdr:col>42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9" r:id="rId56" name="Check Box 53">
              <controlPr defaultSize="0" autoFill="0" autoLine="0" autoPict="0">
                <anchor moveWithCells="1">
                  <from>
                    <xdr:col>42</xdr:col>
                    <xdr:colOff>9525</xdr:colOff>
                    <xdr:row>15</xdr:row>
                    <xdr:rowOff>180975</xdr:rowOff>
                  </from>
                  <to>
                    <xdr:col>42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0" r:id="rId57" name="Check Box 54">
              <controlPr defaultSize="0" autoFill="0" autoLine="0" autoPict="0">
                <anchor moveWithCells="1">
                  <from>
                    <xdr:col>42</xdr:col>
                    <xdr:colOff>9525</xdr:colOff>
                    <xdr:row>14</xdr:row>
                    <xdr:rowOff>180975</xdr:rowOff>
                  </from>
                  <to>
                    <xdr:col>42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1" r:id="rId58" name="Check Box 55">
              <controlPr defaultSize="0" autoFill="0" autoLine="0" autoPict="0">
                <anchor moveWithCells="1">
                  <from>
                    <xdr:col>42</xdr:col>
                    <xdr:colOff>9525</xdr:colOff>
                    <xdr:row>13</xdr:row>
                    <xdr:rowOff>180975</xdr:rowOff>
                  </from>
                  <to>
                    <xdr:col>42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2" r:id="rId59" name="Check Box 56">
              <controlPr defaultSize="0" autoFill="0" autoLine="0" autoPict="0">
                <anchor moveWithCells="1">
                  <from>
                    <xdr:col>42</xdr:col>
                    <xdr:colOff>9525</xdr:colOff>
                    <xdr:row>12</xdr:row>
                    <xdr:rowOff>180975</xdr:rowOff>
                  </from>
                  <to>
                    <xdr:col>42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3" r:id="rId60" name="Check Box 57">
              <controlPr defaultSize="0" autoFill="0" autoLine="0" autoPict="0">
                <anchor moveWithCells="1">
                  <from>
                    <xdr:col>42</xdr:col>
                    <xdr:colOff>9525</xdr:colOff>
                    <xdr:row>11</xdr:row>
                    <xdr:rowOff>180975</xdr:rowOff>
                  </from>
                  <to>
                    <xdr:col>42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4" r:id="rId61" name="Check Box 58">
              <controlPr defaultSize="0" autoFill="0" autoLine="0" autoPict="0">
                <anchor moveWithCells="1">
                  <from>
                    <xdr:col>42</xdr:col>
                    <xdr:colOff>9525</xdr:colOff>
                    <xdr:row>10</xdr:row>
                    <xdr:rowOff>180975</xdr:rowOff>
                  </from>
                  <to>
                    <xdr:col>42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5" r:id="rId62" name="Check Box 59">
              <controlPr defaultSize="0" autoFill="0" autoLine="0" autoPict="0">
                <anchor moveWithCells="1">
                  <from>
                    <xdr:col>42</xdr:col>
                    <xdr:colOff>9525</xdr:colOff>
                    <xdr:row>9</xdr:row>
                    <xdr:rowOff>180975</xdr:rowOff>
                  </from>
                  <to>
                    <xdr:col>42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6" r:id="rId63" name="Check Box 60">
              <controlPr defaultSize="0" autoFill="0" autoLine="0" autoPict="0">
                <anchor moveWithCells="1">
                  <from>
                    <xdr:col>42</xdr:col>
                    <xdr:colOff>9525</xdr:colOff>
                    <xdr:row>8</xdr:row>
                    <xdr:rowOff>180975</xdr:rowOff>
                  </from>
                  <to>
                    <xdr:col>42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7" r:id="rId64" name="Check Box 61">
              <controlPr defaultSize="0" autoFill="0" autoLine="0" autoPict="0">
                <anchor moveWithCells="1">
                  <from>
                    <xdr:col>42</xdr:col>
                    <xdr:colOff>9525</xdr:colOff>
                    <xdr:row>7</xdr:row>
                    <xdr:rowOff>180975</xdr:rowOff>
                  </from>
                  <to>
                    <xdr:col>42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8" r:id="rId65" name="Check Box 62">
              <controlPr defaultSize="0" autoFill="0" autoLine="0" autoPict="0">
                <anchor moveWithCells="1">
                  <from>
                    <xdr:col>42</xdr:col>
                    <xdr:colOff>9525</xdr:colOff>
                    <xdr:row>6</xdr:row>
                    <xdr:rowOff>180975</xdr:rowOff>
                  </from>
                  <to>
                    <xdr:col>42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9" r:id="rId66" name="Check Box 63">
              <controlPr defaultSize="0" autoFill="0" autoLine="0" autoPict="0">
                <anchor moveWithCells="1">
                  <from>
                    <xdr:col>42</xdr:col>
                    <xdr:colOff>9525</xdr:colOff>
                    <xdr:row>5</xdr:row>
                    <xdr:rowOff>180975</xdr:rowOff>
                  </from>
                  <to>
                    <xdr:col>42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0" r:id="rId67" name="Check Box 64">
              <controlPr defaultSize="0" autoFill="0" autoLine="0" autoPict="0">
                <anchor moveWithCells="1">
                  <from>
                    <xdr:col>42</xdr:col>
                    <xdr:colOff>9525</xdr:colOff>
                    <xdr:row>4</xdr:row>
                    <xdr:rowOff>180975</xdr:rowOff>
                  </from>
                  <to>
                    <xdr:col>42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1" r:id="rId68" name="Check Box 65">
              <controlPr defaultSize="0" autoFill="0" autoLine="0" autoPict="0">
                <anchor moveWithCells="1">
                  <from>
                    <xdr:col>42</xdr:col>
                    <xdr:colOff>9525</xdr:colOff>
                    <xdr:row>3</xdr:row>
                    <xdr:rowOff>180975</xdr:rowOff>
                  </from>
                  <to>
                    <xdr:col>42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2" r:id="rId69" name="Check Box 66">
              <controlPr defaultSize="0" autoFill="0" autoLine="0" autoPict="0">
                <anchor moveWithCells="1">
                  <from>
                    <xdr:col>42</xdr:col>
                    <xdr:colOff>9525</xdr:colOff>
                    <xdr:row>2</xdr:row>
                    <xdr:rowOff>180975</xdr:rowOff>
                  </from>
                  <to>
                    <xdr:col>42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3" r:id="rId70" name="Check Box 67">
              <controlPr defaultSize="0" autoFill="0" autoLine="0" autoPict="0">
                <anchor moveWithCells="1">
                  <from>
                    <xdr:col>36</xdr:col>
                    <xdr:colOff>0</xdr:colOff>
                    <xdr:row>34</xdr:row>
                    <xdr:rowOff>180975</xdr:rowOff>
                  </from>
                  <to>
                    <xdr:col>36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4" r:id="rId71" name="Check Box 68">
              <controlPr defaultSize="0" autoFill="0" autoLine="0" autoPict="0">
                <anchor moveWithCells="1">
                  <from>
                    <xdr:col>36</xdr:col>
                    <xdr:colOff>0</xdr:colOff>
                    <xdr:row>33</xdr:row>
                    <xdr:rowOff>180975</xdr:rowOff>
                  </from>
                  <to>
                    <xdr:col>36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5" r:id="rId72" name="Check Box 69">
              <controlPr defaultSize="0" autoFill="0" autoLine="0" autoPict="0">
                <anchor moveWithCells="1">
                  <from>
                    <xdr:col>36</xdr:col>
                    <xdr:colOff>0</xdr:colOff>
                    <xdr:row>32</xdr:row>
                    <xdr:rowOff>180975</xdr:rowOff>
                  </from>
                  <to>
                    <xdr:col>36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6" r:id="rId73" name="Check Box 70">
              <controlPr defaultSize="0" autoFill="0" autoLine="0" autoPict="0">
                <anchor moveWithCells="1">
                  <from>
                    <xdr:col>36</xdr:col>
                    <xdr:colOff>0</xdr:colOff>
                    <xdr:row>31</xdr:row>
                    <xdr:rowOff>180975</xdr:rowOff>
                  </from>
                  <to>
                    <xdr:col>36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7" r:id="rId74" name="Check Box 71">
              <controlPr defaultSize="0" autoFill="0" autoLine="0" autoPict="0">
                <anchor moveWithCells="1">
                  <from>
                    <xdr:col>36</xdr:col>
                    <xdr:colOff>0</xdr:colOff>
                    <xdr:row>30</xdr:row>
                    <xdr:rowOff>180975</xdr:rowOff>
                  </from>
                  <to>
                    <xdr:col>36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8" r:id="rId75" name="Check Box 72">
              <controlPr defaultSize="0" autoFill="0" autoLine="0" autoPict="0">
                <anchor moveWithCells="1">
                  <from>
                    <xdr:col>36</xdr:col>
                    <xdr:colOff>0</xdr:colOff>
                    <xdr:row>29</xdr:row>
                    <xdr:rowOff>180975</xdr:rowOff>
                  </from>
                  <to>
                    <xdr:col>36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9" r:id="rId76" name="Check Box 73">
              <controlPr defaultSize="0" autoFill="0" autoLine="0" autoPict="0">
                <anchor moveWithCells="1">
                  <from>
                    <xdr:col>36</xdr:col>
                    <xdr:colOff>0</xdr:colOff>
                    <xdr:row>28</xdr:row>
                    <xdr:rowOff>180975</xdr:rowOff>
                  </from>
                  <to>
                    <xdr:col>36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0" r:id="rId77" name="Check Box 74">
              <controlPr defaultSize="0" autoFill="0" autoLine="0" autoPict="0">
                <anchor moveWithCells="1">
                  <from>
                    <xdr:col>36</xdr:col>
                    <xdr:colOff>0</xdr:colOff>
                    <xdr:row>27</xdr:row>
                    <xdr:rowOff>180975</xdr:rowOff>
                  </from>
                  <to>
                    <xdr:col>36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1" r:id="rId78" name="Check Box 75">
              <controlPr defaultSize="0" autoFill="0" autoLine="0" autoPict="0">
                <anchor moveWithCells="1">
                  <from>
                    <xdr:col>36</xdr:col>
                    <xdr:colOff>0</xdr:colOff>
                    <xdr:row>26</xdr:row>
                    <xdr:rowOff>180975</xdr:rowOff>
                  </from>
                  <to>
                    <xdr:col>36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2" r:id="rId79" name="Check Box 76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180975</xdr:rowOff>
                  </from>
                  <to>
                    <xdr:col>36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3" r:id="rId80" name="Check Box 77">
              <controlPr defaultSize="0" autoFill="0" autoLine="0" autoPict="0">
                <anchor moveWithCells="1">
                  <from>
                    <xdr:col>36</xdr:col>
                    <xdr:colOff>0</xdr:colOff>
                    <xdr:row>24</xdr:row>
                    <xdr:rowOff>180975</xdr:rowOff>
                  </from>
                  <to>
                    <xdr:col>36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4" r:id="rId81" name="Check Box 78">
              <controlPr defaultSize="0" autoFill="0" autoLine="0" autoPict="0">
                <anchor moveWithCells="1">
                  <from>
                    <xdr:col>36</xdr:col>
                    <xdr:colOff>0</xdr:colOff>
                    <xdr:row>23</xdr:row>
                    <xdr:rowOff>180975</xdr:rowOff>
                  </from>
                  <to>
                    <xdr:col>36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5" r:id="rId82" name="Check Box 79">
              <controlPr defaultSize="0" autoFill="0" autoLine="0" autoPict="0">
                <anchor moveWithCells="1">
                  <from>
                    <xdr:col>36</xdr:col>
                    <xdr:colOff>0</xdr:colOff>
                    <xdr:row>22</xdr:row>
                    <xdr:rowOff>180975</xdr:rowOff>
                  </from>
                  <to>
                    <xdr:col>36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6" r:id="rId83" name="Check Box 80">
              <controlPr defaultSize="0" autoFill="0" autoLine="0" autoPict="0">
                <anchor moveWithCells="1">
                  <from>
                    <xdr:col>36</xdr:col>
                    <xdr:colOff>0</xdr:colOff>
                    <xdr:row>21</xdr:row>
                    <xdr:rowOff>180975</xdr:rowOff>
                  </from>
                  <to>
                    <xdr:col>36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7" r:id="rId84" name="Check Box 81">
              <controlPr defaultSize="0" autoFill="0" autoLine="0" autoPict="0">
                <anchor moveWithCells="1">
                  <from>
                    <xdr:col>36</xdr:col>
                    <xdr:colOff>0</xdr:colOff>
                    <xdr:row>20</xdr:row>
                    <xdr:rowOff>180975</xdr:rowOff>
                  </from>
                  <to>
                    <xdr:col>36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8" r:id="rId85" name="Check Box 82">
              <controlPr defaultSize="0" autoFill="0" autoLine="0" autoPict="0">
                <anchor moveWithCells="1">
                  <from>
                    <xdr:col>36</xdr:col>
                    <xdr:colOff>0</xdr:colOff>
                    <xdr:row>19</xdr:row>
                    <xdr:rowOff>180975</xdr:rowOff>
                  </from>
                  <to>
                    <xdr:col>36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9" r:id="rId86" name="Check Box 83">
              <controlPr defaultSize="0" autoFill="0" autoLine="0" autoPict="0">
                <anchor moveWithCells="1">
                  <from>
                    <xdr:col>36</xdr:col>
                    <xdr:colOff>0</xdr:colOff>
                    <xdr:row>18</xdr:row>
                    <xdr:rowOff>180975</xdr:rowOff>
                  </from>
                  <to>
                    <xdr:col>36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0" r:id="rId87" name="Check Box 84">
              <controlPr defaultSize="0" autoFill="0" autoLine="0" autoPict="0">
                <anchor moveWithCells="1">
                  <from>
                    <xdr:col>36</xdr:col>
                    <xdr:colOff>0</xdr:colOff>
                    <xdr:row>17</xdr:row>
                    <xdr:rowOff>180975</xdr:rowOff>
                  </from>
                  <to>
                    <xdr:col>36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1" r:id="rId88" name="Check Box 85">
              <controlPr defaultSize="0" autoFill="0" autoLine="0" autoPict="0">
                <anchor moveWithCells="1">
                  <from>
                    <xdr:col>36</xdr:col>
                    <xdr:colOff>0</xdr:colOff>
                    <xdr:row>16</xdr:row>
                    <xdr:rowOff>180975</xdr:rowOff>
                  </from>
                  <to>
                    <xdr:col>36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2" r:id="rId89" name="Check Box 86">
              <controlPr defaultSize="0" autoFill="0" autoLine="0" autoPict="0">
                <anchor moveWithCells="1">
                  <from>
                    <xdr:col>36</xdr:col>
                    <xdr:colOff>0</xdr:colOff>
                    <xdr:row>15</xdr:row>
                    <xdr:rowOff>180975</xdr:rowOff>
                  </from>
                  <to>
                    <xdr:col>36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3" r:id="rId90" name="Check Box 87">
              <controlPr defaultSize="0" autoFill="0" autoLine="0" autoPict="0">
                <anchor moveWithCells="1">
                  <from>
                    <xdr:col>36</xdr:col>
                    <xdr:colOff>0</xdr:colOff>
                    <xdr:row>14</xdr:row>
                    <xdr:rowOff>180975</xdr:rowOff>
                  </from>
                  <to>
                    <xdr:col>36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4" r:id="rId91" name="Check Box 88">
              <controlPr defaultSize="0" autoFill="0" autoLine="0" autoPict="0">
                <anchor moveWithCells="1">
                  <from>
                    <xdr:col>36</xdr:col>
                    <xdr:colOff>0</xdr:colOff>
                    <xdr:row>13</xdr:row>
                    <xdr:rowOff>180975</xdr:rowOff>
                  </from>
                  <to>
                    <xdr:col>36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5" r:id="rId92" name="Check Box 89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180975</xdr:rowOff>
                  </from>
                  <to>
                    <xdr:col>36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6" r:id="rId93" name="Check Box 90">
              <controlPr defaultSize="0" autoFill="0" autoLine="0" autoPict="0">
                <anchor moveWithCells="1">
                  <from>
                    <xdr:col>36</xdr:col>
                    <xdr:colOff>0</xdr:colOff>
                    <xdr:row>11</xdr:row>
                    <xdr:rowOff>180975</xdr:rowOff>
                  </from>
                  <to>
                    <xdr:col>36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7" r:id="rId94" name="Check Box 91">
              <controlPr defaultSize="0" autoFill="0" autoLine="0" autoPict="0">
                <anchor moveWithCells="1">
                  <from>
                    <xdr:col>36</xdr:col>
                    <xdr:colOff>0</xdr:colOff>
                    <xdr:row>10</xdr:row>
                    <xdr:rowOff>180975</xdr:rowOff>
                  </from>
                  <to>
                    <xdr:col>36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95" name="Check Box 92">
              <controlPr defaultSize="0" autoFill="0" autoLine="0" autoPict="0">
                <anchor moveWithCells="1">
                  <from>
                    <xdr:col>36</xdr:col>
                    <xdr:colOff>0</xdr:colOff>
                    <xdr:row>9</xdr:row>
                    <xdr:rowOff>180975</xdr:rowOff>
                  </from>
                  <to>
                    <xdr:col>36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9" r:id="rId96" name="Check Box 93">
              <controlPr defaultSize="0" autoFill="0" autoLine="0" autoPict="0">
                <anchor moveWithCells="1">
                  <from>
                    <xdr:col>36</xdr:col>
                    <xdr:colOff>0</xdr:colOff>
                    <xdr:row>8</xdr:row>
                    <xdr:rowOff>180975</xdr:rowOff>
                  </from>
                  <to>
                    <xdr:col>36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97" name="Check Box 94">
              <controlPr defaultSize="0" autoFill="0" autoLine="0" autoPict="0">
                <anchor moveWithCells="1">
                  <from>
                    <xdr:col>36</xdr:col>
                    <xdr:colOff>0</xdr:colOff>
                    <xdr:row>7</xdr:row>
                    <xdr:rowOff>180975</xdr:rowOff>
                  </from>
                  <to>
                    <xdr:col>36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1" r:id="rId98" name="Check Box 95">
              <controlPr defaultSize="0" autoFill="0" autoLine="0" autoPict="0">
                <anchor moveWithCells="1">
                  <from>
                    <xdr:col>36</xdr:col>
                    <xdr:colOff>0</xdr:colOff>
                    <xdr:row>6</xdr:row>
                    <xdr:rowOff>180975</xdr:rowOff>
                  </from>
                  <to>
                    <xdr:col>36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2" r:id="rId99" name="Check Box 96">
              <controlPr defaultSize="0" autoFill="0" autoLine="0" autoPict="0">
                <anchor moveWithCells="1">
                  <from>
                    <xdr:col>36</xdr:col>
                    <xdr:colOff>0</xdr:colOff>
                    <xdr:row>5</xdr:row>
                    <xdr:rowOff>180975</xdr:rowOff>
                  </from>
                  <to>
                    <xdr:col>36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3" r:id="rId100" name="Check Box 97">
              <controlPr defaultSize="0" autoFill="0" autoLine="0" autoPict="0">
                <anchor moveWithCells="1">
                  <from>
                    <xdr:col>36</xdr:col>
                    <xdr:colOff>0</xdr:colOff>
                    <xdr:row>4</xdr:row>
                    <xdr:rowOff>180975</xdr:rowOff>
                  </from>
                  <to>
                    <xdr:col>36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4" r:id="rId101" name="Check Box 98">
              <controlPr defaultSize="0" autoFill="0" autoLine="0" autoPict="0">
                <anchor moveWithCells="1">
                  <from>
                    <xdr:col>36</xdr:col>
                    <xdr:colOff>0</xdr:colOff>
                    <xdr:row>3</xdr:row>
                    <xdr:rowOff>180975</xdr:rowOff>
                  </from>
                  <to>
                    <xdr:col>36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5" r:id="rId102" name="Check Box 99">
              <controlPr defaultSize="0" autoFill="0" autoLine="0" autoPict="0">
                <anchor moveWithCells="1">
                  <from>
                    <xdr:col>36</xdr:col>
                    <xdr:colOff>0</xdr:colOff>
                    <xdr:row>2</xdr:row>
                    <xdr:rowOff>180975</xdr:rowOff>
                  </from>
                  <to>
                    <xdr:col>36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6" r:id="rId103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2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7" r:id="rId104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180975</xdr:rowOff>
                  </from>
                  <to>
                    <xdr:col>2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8" r:id="rId105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180975</xdr:rowOff>
                  </from>
                  <to>
                    <xdr:col>2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9" r:id="rId106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2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0" r:id="rId107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180975</xdr:rowOff>
                  </from>
                  <to>
                    <xdr:col>2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1" r:id="rId108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180975</xdr:rowOff>
                  </from>
                  <to>
                    <xdr:col>2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2" r:id="rId109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3" r:id="rId110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180975</xdr:rowOff>
                  </from>
                  <to>
                    <xdr:col>2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4" r:id="rId111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180975</xdr:rowOff>
                  </from>
                  <to>
                    <xdr:col>2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5" r:id="rId112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6" r:id="rId113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180975</xdr:rowOff>
                  </from>
                  <to>
                    <xdr:col>2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7" r:id="rId114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180975</xdr:rowOff>
                  </from>
                  <to>
                    <xdr:col>2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8" r:id="rId115" name="Check Box 112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2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9" r:id="rId116" name="Check Box 11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180975</xdr:rowOff>
                  </from>
                  <to>
                    <xdr:col>2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0" r:id="rId117" name="Check Box 11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180975</xdr:rowOff>
                  </from>
                  <to>
                    <xdr:col>2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1" r:id="rId118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2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2" r:id="rId119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180975</xdr:rowOff>
                  </from>
                  <to>
                    <xdr:col>2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3" r:id="rId120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180975</xdr:rowOff>
                  </from>
                  <to>
                    <xdr:col>2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4" r:id="rId121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2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5" r:id="rId122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180975</xdr:rowOff>
                  </from>
                  <to>
                    <xdr:col>2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6" r:id="rId123" name="Check Box 120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180975</xdr:rowOff>
                  </from>
                  <to>
                    <xdr:col>2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7" r:id="rId124" name="Check Box 121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2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8" r:id="rId125" name="Check Box 12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180975</xdr:rowOff>
                  </from>
                  <to>
                    <xdr:col>2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9" r:id="rId126" name="Check Box 123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0" r:id="rId127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2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1" r:id="rId128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180975</xdr:rowOff>
                  </from>
                  <to>
                    <xdr:col>2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2" r:id="rId129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2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3" r:id="rId130" name="Check Box 127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2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4" r:id="rId131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5" r:id="rId132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180975</xdr:rowOff>
                  </from>
                  <to>
                    <xdr:col>2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6" r:id="rId133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180975</xdr:rowOff>
                  </from>
                  <to>
                    <xdr:col>2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7" r:id="rId134" name="Check Box 131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8" r:id="rId135" name="Check Box 132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180975</xdr:rowOff>
                  </from>
                  <to>
                    <xdr:col>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AB593A-8413-4299-B4F9-E95F6FF5D2B2}">
            <xm:f>Янв!$F$42&lt;&gt;0</xm:f>
            <x14:dxf>
              <font>
                <color theme="0"/>
              </font>
            </x14:dxf>
          </x14:cfRule>
          <xm:sqref>F4:F37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данные!$B$3:$B$6</xm:f>
          </x14:formula1>
          <xm:sqref>G4:AG36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theme="9" tint="0.39997558519241921"/>
  </sheetPr>
  <dimension ref="A1:AW45"/>
  <sheetViews>
    <sheetView topLeftCell="B19" zoomScaleNormal="100" workbookViewId="0">
      <selection activeCell="F29" sqref="F29"/>
    </sheetView>
  </sheetViews>
  <sheetFormatPr defaultRowHeight="15.75" x14ac:dyDescent="0.25"/>
  <cols>
    <col min="1" max="1" width="13.5703125" style="16" hidden="1" customWidth="1"/>
    <col min="2" max="2" width="2" style="16" customWidth="1"/>
    <col min="3" max="3" width="3.42578125" style="44" customWidth="1"/>
    <col min="4" max="4" width="4.42578125" style="49" customWidth="1"/>
    <col min="5" max="5" width="23.5703125" style="33" customWidth="1"/>
    <col min="6" max="6" width="14.7109375" style="16" customWidth="1"/>
    <col min="7" max="33" width="3.7109375" style="17" customWidth="1"/>
    <col min="34" max="34" width="9.140625" style="17" hidden="1" customWidth="1"/>
    <col min="35" max="35" width="9.140625" style="21" hidden="1" customWidth="1"/>
    <col min="36" max="36" width="9.140625" style="16" hidden="1" customWidth="1"/>
    <col min="37" max="37" width="3.42578125" style="16" customWidth="1"/>
    <col min="38" max="38" width="10" style="16" hidden="1" customWidth="1"/>
    <col min="39" max="39" width="11.42578125" style="55" hidden="1" customWidth="1"/>
    <col min="40" max="40" width="3.85546875" style="16" customWidth="1"/>
    <col min="41" max="41" width="11.140625" style="16" hidden="1" customWidth="1"/>
    <col min="42" max="42" width="11.42578125" style="16" hidden="1" customWidth="1"/>
    <col min="43" max="43" width="3.7109375" style="16" customWidth="1"/>
    <col min="44" max="44" width="9.42578125" style="16" hidden="1" customWidth="1"/>
    <col min="45" max="45" width="12.42578125" style="44" hidden="1" customWidth="1"/>
    <col min="46" max="46" width="1" style="16" customWidth="1"/>
    <col min="47" max="47" width="3.85546875" style="49" customWidth="1"/>
    <col min="48" max="48" width="9.140625" style="16"/>
    <col min="49" max="49" width="12.5703125" style="21" customWidth="1"/>
    <col min="50" max="16384" width="9.140625" style="16"/>
  </cols>
  <sheetData>
    <row r="1" spans="1:49" s="46" customFormat="1" ht="31.5" customHeight="1" x14ac:dyDescent="0.3">
      <c r="C1" s="191" t="s">
        <v>13</v>
      </c>
      <c r="D1" s="49"/>
      <c r="E1" s="118" t="s">
        <v>8</v>
      </c>
      <c r="F1" s="124">
        <f>Дек!F1</f>
        <v>0</v>
      </c>
      <c r="G1" s="193" t="s">
        <v>9</v>
      </c>
      <c r="H1" s="194"/>
      <c r="I1" s="194"/>
      <c r="J1" s="195"/>
      <c r="K1" s="192">
        <f>Дек!K1</f>
        <v>0</v>
      </c>
      <c r="L1" s="192"/>
      <c r="M1" s="19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96"/>
      <c r="AI1" s="196"/>
      <c r="AM1" s="53"/>
      <c r="AS1" s="56"/>
      <c r="AU1" s="208" t="str">
        <f>IF(OR(AND(AL37&gt;0,ISBLANK(AW6)),AND(AO37&gt;0,ISBLANK(AW7)),AND(AR37&gt;0,ISBLANK(AW8))),"Внимание!                     Не забудьте указать стоимость сухпайков!","")</f>
        <v/>
      </c>
      <c r="AV1" s="208"/>
      <c r="AW1" s="208"/>
    </row>
    <row r="2" spans="1:49" ht="15.75" customHeight="1" x14ac:dyDescent="0.25">
      <c r="C2" s="191"/>
      <c r="D2" s="201" t="s">
        <v>0</v>
      </c>
      <c r="E2" s="202" t="s">
        <v>1</v>
      </c>
      <c r="F2" s="203" t="s">
        <v>52</v>
      </c>
      <c r="G2" s="204" t="s">
        <v>5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199" t="s">
        <v>7</v>
      </c>
      <c r="AI2" s="199" t="s">
        <v>6</v>
      </c>
      <c r="AJ2" s="15"/>
      <c r="AK2" s="200" t="s">
        <v>15</v>
      </c>
      <c r="AL2" s="200"/>
      <c r="AM2" s="200"/>
      <c r="AN2" s="200"/>
      <c r="AO2" s="200"/>
      <c r="AP2" s="200"/>
      <c r="AQ2" s="200"/>
      <c r="AR2" s="51"/>
      <c r="AS2" s="51"/>
      <c r="AU2" s="208"/>
      <c r="AV2" s="208"/>
      <c r="AW2" s="208"/>
    </row>
    <row r="3" spans="1:49" s="17" customFormat="1" x14ac:dyDescent="0.25">
      <c r="C3" s="191"/>
      <c r="D3" s="201"/>
      <c r="E3" s="202"/>
      <c r="F3" s="203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99"/>
      <c r="AI3" s="199"/>
      <c r="AJ3" s="126"/>
      <c r="AK3" s="126">
        <v>1</v>
      </c>
      <c r="AL3" s="18"/>
      <c r="AM3" s="54"/>
      <c r="AN3" s="126">
        <v>2</v>
      </c>
      <c r="AQ3" s="126">
        <v>3</v>
      </c>
      <c r="AR3" s="18"/>
      <c r="AS3" s="18"/>
      <c r="AU3" s="209"/>
      <c r="AV3" s="209"/>
      <c r="AW3" s="209"/>
    </row>
    <row r="4" spans="1:49" ht="15.75" customHeight="1" x14ac:dyDescent="0.25">
      <c r="A4" s="16" t="b">
        <v>0</v>
      </c>
      <c r="C4" s="15"/>
      <c r="D4" s="93" t="str">
        <f>СПИСОК_КЛАССА!A2</f>
        <v>1.</v>
      </c>
      <c r="E4" s="58" t="str">
        <f>IF(СПИСОК_КЛАССА!B2&lt;&gt;"",СПИСОК_КЛАССА!B2,"")</f>
        <v/>
      </c>
      <c r="F4" s="59" t="str">
        <f>IF(E4&lt;&gt;"",AH4*F$1+AI4*$K$1+AM4+AP4+AS4+Дек!F4,"")</f>
        <v/>
      </c>
      <c r="AH4" s="126">
        <f t="shared" ref="AH4:AH36" si="0">COUNTIF(G4:AG4,"з")+AJ4</f>
        <v>0</v>
      </c>
      <c r="AI4" s="125">
        <f t="shared" ref="AI4:AI36" si="1">COUNTIF(G4:AG4,"о")+AJ4</f>
        <v>0</v>
      </c>
      <c r="AJ4" s="15">
        <f t="shared" ref="AJ4:AJ36" si="2">COUNTIF(G4:AG4,"зо")</f>
        <v>0</v>
      </c>
      <c r="AK4" s="19"/>
      <c r="AL4" s="19" t="b">
        <v>0</v>
      </c>
      <c r="AM4" s="50">
        <f t="shared" ref="AM4:AM36" si="3">IF(AL4=TRUE,$AW$6,)</f>
        <v>0</v>
      </c>
      <c r="AN4" s="19"/>
      <c r="AO4" s="19" t="b">
        <v>0</v>
      </c>
      <c r="AP4" s="50">
        <f t="shared" ref="AP4:AP36" si="4">IF(AO4=TRUE,$AW$7,)</f>
        <v>0</v>
      </c>
      <c r="AQ4" s="19"/>
      <c r="AR4" s="52" t="b">
        <v>0</v>
      </c>
      <c r="AS4" s="57">
        <f t="shared" ref="AS4:AS36" si="5">IF(AR4=TRUE,$AW$8,)</f>
        <v>0</v>
      </c>
      <c r="AT4" s="68"/>
      <c r="AU4" s="188" t="s">
        <v>14</v>
      </c>
      <c r="AV4" s="188"/>
      <c r="AW4" s="189"/>
    </row>
    <row r="5" spans="1:49" ht="15.75" customHeight="1" x14ac:dyDescent="0.25">
      <c r="A5" s="16" t="b">
        <v>0</v>
      </c>
      <c r="C5" s="15"/>
      <c r="D5" s="93" t="str">
        <f>СПИСОК_КЛАССА!A4</f>
        <v>2.</v>
      </c>
      <c r="E5" s="58" t="str">
        <f>IF(СПИСОК_КЛАССА!B4&lt;&gt;"",СПИСОК_КЛАССА!B4,"")</f>
        <v/>
      </c>
      <c r="F5" s="59" t="str">
        <f>IF(E5&lt;&gt;"",AH5*F$1+AI5*$K$1+AM5+AP5+AS5+Дек!F5,"")</f>
        <v/>
      </c>
      <c r="AH5" s="126">
        <f t="shared" si="0"/>
        <v>0</v>
      </c>
      <c r="AI5" s="125">
        <f t="shared" si="1"/>
        <v>0</v>
      </c>
      <c r="AJ5" s="15">
        <f t="shared" si="2"/>
        <v>0</v>
      </c>
      <c r="AK5" s="19"/>
      <c r="AL5" s="19" t="b">
        <v>0</v>
      </c>
      <c r="AM5" s="50">
        <f t="shared" si="3"/>
        <v>0</v>
      </c>
      <c r="AN5" s="19"/>
      <c r="AO5" s="19" t="b">
        <v>0</v>
      </c>
      <c r="AP5" s="50">
        <f t="shared" si="4"/>
        <v>0</v>
      </c>
      <c r="AQ5" s="19"/>
      <c r="AR5" s="52" t="b">
        <v>0</v>
      </c>
      <c r="AS5" s="57">
        <f t="shared" si="5"/>
        <v>0</v>
      </c>
      <c r="AT5" s="69"/>
      <c r="AU5" s="65"/>
      <c r="AV5" s="127" t="s">
        <v>5</v>
      </c>
      <c r="AW5" s="127" t="s">
        <v>16</v>
      </c>
    </row>
    <row r="6" spans="1:49" x14ac:dyDescent="0.25">
      <c r="A6" s="16" t="b">
        <v>0</v>
      </c>
      <c r="C6" s="15"/>
      <c r="D6" s="93" t="str">
        <f>СПИСОК_КЛАССА!A6</f>
        <v>3.</v>
      </c>
      <c r="E6" s="58" t="str">
        <f>IF(СПИСОК_КЛАССА!B6&lt;&gt;"",СПИСОК_КЛАССА!B6,"")</f>
        <v/>
      </c>
      <c r="F6" s="59" t="str">
        <f>IF(E6&lt;&gt;"",AH6*F$1+AI6*$K$1+AM6+AP6+AS6+Дек!F6,"")</f>
        <v/>
      </c>
      <c r="AH6" s="126">
        <f t="shared" si="0"/>
        <v>0</v>
      </c>
      <c r="AI6" s="125">
        <f t="shared" si="1"/>
        <v>0</v>
      </c>
      <c r="AJ6" s="15">
        <f t="shared" si="2"/>
        <v>0</v>
      </c>
      <c r="AK6" s="19"/>
      <c r="AL6" s="19" t="b">
        <v>0</v>
      </c>
      <c r="AM6" s="50">
        <f t="shared" si="3"/>
        <v>0</v>
      </c>
      <c r="AN6" s="19"/>
      <c r="AO6" s="19" t="b">
        <v>0</v>
      </c>
      <c r="AP6" s="50">
        <f t="shared" si="4"/>
        <v>0</v>
      </c>
      <c r="AQ6" s="19"/>
      <c r="AR6" s="52" t="b">
        <v>0</v>
      </c>
      <c r="AS6" s="57">
        <f t="shared" si="5"/>
        <v>0</v>
      </c>
      <c r="AT6" s="69"/>
      <c r="AU6" s="123" t="s">
        <v>17</v>
      </c>
      <c r="AV6" s="66"/>
      <c r="AW6" s="70"/>
    </row>
    <row r="7" spans="1:49" x14ac:dyDescent="0.25">
      <c r="A7" s="16" t="b">
        <v>0</v>
      </c>
      <c r="C7" s="15"/>
      <c r="D7" s="93" t="str">
        <f>СПИСОК_КЛАССА!A8</f>
        <v>4.</v>
      </c>
      <c r="E7" s="58" t="str">
        <f>IF(СПИСОК_КЛАССА!B8&lt;&gt;"",СПИСОК_КЛАССА!B8,"")</f>
        <v/>
      </c>
      <c r="F7" s="59" t="str">
        <f>IF(E7&lt;&gt;"",AH7*F$1+AI7*$K$1+AM7+AP7+AS7+Дек!F7,"")</f>
        <v/>
      </c>
      <c r="AH7" s="126">
        <f t="shared" si="0"/>
        <v>0</v>
      </c>
      <c r="AI7" s="125">
        <f t="shared" si="1"/>
        <v>0</v>
      </c>
      <c r="AJ7" s="15">
        <f t="shared" si="2"/>
        <v>0</v>
      </c>
      <c r="AK7" s="19"/>
      <c r="AL7" s="19" t="b">
        <v>0</v>
      </c>
      <c r="AM7" s="50">
        <f t="shared" si="3"/>
        <v>0</v>
      </c>
      <c r="AN7" s="19"/>
      <c r="AO7" s="19" t="b">
        <v>0</v>
      </c>
      <c r="AP7" s="50">
        <f t="shared" si="4"/>
        <v>0</v>
      </c>
      <c r="AQ7" s="19"/>
      <c r="AR7" s="52" t="b">
        <v>0</v>
      </c>
      <c r="AS7" s="57">
        <f t="shared" si="5"/>
        <v>0</v>
      </c>
      <c r="AT7" s="69"/>
      <c r="AU7" s="123" t="s">
        <v>18</v>
      </c>
      <c r="AV7" s="67"/>
      <c r="AW7" s="71"/>
    </row>
    <row r="8" spans="1:49" x14ac:dyDescent="0.25">
      <c r="A8" s="16" t="b">
        <v>0</v>
      </c>
      <c r="C8" s="15"/>
      <c r="D8" s="93" t="str">
        <f>СПИСОК_КЛАССА!A10</f>
        <v>5.</v>
      </c>
      <c r="E8" s="58" t="str">
        <f>IF(СПИСОК_КЛАССА!B10&lt;&gt;"",СПИСОК_КЛАССА!B10,"")</f>
        <v/>
      </c>
      <c r="F8" s="59" t="str">
        <f>IF(E8&lt;&gt;"",AH8*F$1+AI8*$K$1+AM8+AP8+AS8+Дек!F8,"")</f>
        <v/>
      </c>
      <c r="AH8" s="126">
        <f t="shared" si="0"/>
        <v>0</v>
      </c>
      <c r="AI8" s="125">
        <f t="shared" si="1"/>
        <v>0</v>
      </c>
      <c r="AJ8" s="15">
        <f t="shared" si="2"/>
        <v>0</v>
      </c>
      <c r="AK8" s="19"/>
      <c r="AL8" s="19" t="b">
        <v>0</v>
      </c>
      <c r="AM8" s="50">
        <f t="shared" si="3"/>
        <v>0</v>
      </c>
      <c r="AN8" s="19"/>
      <c r="AO8" s="19" t="b">
        <v>0</v>
      </c>
      <c r="AP8" s="50">
        <f t="shared" si="4"/>
        <v>0</v>
      </c>
      <c r="AQ8" s="19"/>
      <c r="AR8" s="52" t="b">
        <v>0</v>
      </c>
      <c r="AS8" s="57">
        <f t="shared" si="5"/>
        <v>0</v>
      </c>
      <c r="AT8" s="69"/>
      <c r="AU8" s="127" t="s">
        <v>19</v>
      </c>
      <c r="AV8" s="67"/>
      <c r="AW8" s="71"/>
    </row>
    <row r="9" spans="1:49" x14ac:dyDescent="0.25">
      <c r="A9" s="16" t="b">
        <v>0</v>
      </c>
      <c r="C9" s="15"/>
      <c r="D9" s="93" t="str">
        <f>СПИСОК_КЛАССА!A12</f>
        <v>6.</v>
      </c>
      <c r="E9" s="58" t="str">
        <f>IF(СПИСОК_КЛАССА!B12&lt;&gt;"",СПИСОК_КЛАССА!B12,"")</f>
        <v/>
      </c>
      <c r="F9" s="59" t="str">
        <f>IF(E9&lt;&gt;"",AH9*F$1+AI9*$K$1+AM9+AP9+AS9+Дек!F9,"")</f>
        <v/>
      </c>
      <c r="AH9" s="126">
        <f t="shared" si="0"/>
        <v>0</v>
      </c>
      <c r="AI9" s="125">
        <f t="shared" si="1"/>
        <v>0</v>
      </c>
      <c r="AJ9" s="15">
        <f t="shared" si="2"/>
        <v>0</v>
      </c>
      <c r="AK9" s="19"/>
      <c r="AL9" s="19" t="b">
        <v>0</v>
      </c>
      <c r="AM9" s="50">
        <f t="shared" si="3"/>
        <v>0</v>
      </c>
      <c r="AN9" s="19"/>
      <c r="AO9" s="19" t="b">
        <v>0</v>
      </c>
      <c r="AP9" s="50">
        <f t="shared" si="4"/>
        <v>0</v>
      </c>
      <c r="AQ9" s="19"/>
      <c r="AR9" s="52" t="b">
        <v>0</v>
      </c>
      <c r="AS9" s="57">
        <f t="shared" si="5"/>
        <v>0</v>
      </c>
      <c r="AT9" s="115"/>
      <c r="AU9" s="92"/>
    </row>
    <row r="10" spans="1:49" ht="15.75" customHeight="1" x14ac:dyDescent="0.4">
      <c r="A10" s="16" t="b">
        <v>0</v>
      </c>
      <c r="C10" s="15"/>
      <c r="D10" s="93" t="str">
        <f>СПИСОК_КЛАССА!A14</f>
        <v>7.</v>
      </c>
      <c r="E10" s="58" t="str">
        <f>IF(СПИСОК_КЛАССА!B14&lt;&gt;"",СПИСОК_КЛАССА!B14,"")</f>
        <v/>
      </c>
      <c r="F10" s="59" t="str">
        <f>IF(E10&lt;&gt;"",AH10*F$1+AI10*$K$1+AM10+AP10+AS10+Дек!F10,"")</f>
        <v/>
      </c>
      <c r="AH10" s="126">
        <f t="shared" si="0"/>
        <v>0</v>
      </c>
      <c r="AI10" s="125">
        <f t="shared" si="1"/>
        <v>0</v>
      </c>
      <c r="AJ10" s="15">
        <f t="shared" si="2"/>
        <v>0</v>
      </c>
      <c r="AK10" s="19"/>
      <c r="AL10" s="19" t="b">
        <v>0</v>
      </c>
      <c r="AM10" s="50">
        <f t="shared" si="3"/>
        <v>0</v>
      </c>
      <c r="AN10" s="19"/>
      <c r="AO10" s="19" t="b">
        <v>0</v>
      </c>
      <c r="AP10" s="50">
        <f t="shared" si="4"/>
        <v>0</v>
      </c>
      <c r="AQ10" s="19"/>
      <c r="AR10" s="52" t="b">
        <v>0</v>
      </c>
      <c r="AS10" s="57">
        <f t="shared" si="5"/>
        <v>0</v>
      </c>
      <c r="AT10" s="115"/>
      <c r="AU10" s="92"/>
      <c r="AV10" s="130"/>
    </row>
    <row r="11" spans="1:49" ht="15.75" customHeight="1" x14ac:dyDescent="0.4">
      <c r="A11" s="16" t="b">
        <v>0</v>
      </c>
      <c r="C11" s="15"/>
      <c r="D11" s="93" t="str">
        <f>СПИСОК_КЛАССА!A16</f>
        <v>8.</v>
      </c>
      <c r="E11" s="58" t="str">
        <f>IF(СПИСОК_КЛАССА!B16&lt;&gt;"",СПИСОК_КЛАССА!B16,"")</f>
        <v/>
      </c>
      <c r="F11" s="59" t="str">
        <f>IF(E11&lt;&gt;"",AH11*F$1+AI11*$K$1+AM11+AP11+AS11+Дек!F11,"")</f>
        <v/>
      </c>
      <c r="AH11" s="126">
        <f t="shared" si="0"/>
        <v>0</v>
      </c>
      <c r="AI11" s="125">
        <f t="shared" si="1"/>
        <v>0</v>
      </c>
      <c r="AJ11" s="15">
        <f t="shared" si="2"/>
        <v>0</v>
      </c>
      <c r="AK11" s="19"/>
      <c r="AL11" s="19" t="b">
        <v>0</v>
      </c>
      <c r="AM11" s="50">
        <f t="shared" si="3"/>
        <v>0</v>
      </c>
      <c r="AN11" s="19"/>
      <c r="AO11" s="19" t="b">
        <v>0</v>
      </c>
      <c r="AP11" s="50">
        <f t="shared" si="4"/>
        <v>0</v>
      </c>
      <c r="AQ11" s="19"/>
      <c r="AR11" s="52" t="b">
        <v>0</v>
      </c>
      <c r="AS11" s="57">
        <f t="shared" si="5"/>
        <v>0</v>
      </c>
      <c r="AT11" s="115"/>
      <c r="AU11" s="92"/>
      <c r="AV11" s="130"/>
    </row>
    <row r="12" spans="1:49" ht="15.75" customHeight="1" x14ac:dyDescent="0.4">
      <c r="A12" s="16" t="b">
        <v>0</v>
      </c>
      <c r="C12" s="15"/>
      <c r="D12" s="93" t="str">
        <f>СПИСОК_КЛАССА!A18</f>
        <v>9.</v>
      </c>
      <c r="E12" s="58" t="str">
        <f>IF(СПИСОК_КЛАССА!B18&lt;&gt;"",СПИСОК_КЛАССА!B18,"")</f>
        <v/>
      </c>
      <c r="F12" s="59" t="str">
        <f>IF(E12&lt;&gt;"",AH12*F$1+AI12*$K$1+AM12+AP12+AS12+Дек!F12,"")</f>
        <v/>
      </c>
      <c r="AH12" s="126">
        <f t="shared" si="0"/>
        <v>0</v>
      </c>
      <c r="AI12" s="125">
        <f t="shared" si="1"/>
        <v>0</v>
      </c>
      <c r="AJ12" s="15">
        <f t="shared" si="2"/>
        <v>0</v>
      </c>
      <c r="AK12" s="19"/>
      <c r="AL12" s="19" t="b">
        <v>0</v>
      </c>
      <c r="AM12" s="50">
        <f t="shared" si="3"/>
        <v>0</v>
      </c>
      <c r="AN12" s="19"/>
      <c r="AO12" s="19" t="b">
        <v>0</v>
      </c>
      <c r="AP12" s="50">
        <f t="shared" si="4"/>
        <v>0</v>
      </c>
      <c r="AQ12" s="19"/>
      <c r="AR12" s="52" t="b">
        <v>0</v>
      </c>
      <c r="AS12" s="57">
        <f t="shared" si="5"/>
        <v>0</v>
      </c>
      <c r="AT12" s="115"/>
      <c r="AU12" s="117"/>
      <c r="AV12" s="130"/>
    </row>
    <row r="13" spans="1:49" x14ac:dyDescent="0.25">
      <c r="A13" s="16" t="b">
        <v>0</v>
      </c>
      <c r="C13" s="15"/>
      <c r="D13" s="93" t="str">
        <f>СПИСОК_КЛАССА!A20</f>
        <v>10.</v>
      </c>
      <c r="E13" s="58" t="str">
        <f>IF(СПИСОК_КЛАССА!B20&lt;&gt;"",СПИСОК_КЛАССА!B20,"")</f>
        <v/>
      </c>
      <c r="F13" s="59" t="str">
        <f>IF(E13&lt;&gt;"",AH13*F$1+AI13*$K$1+AM13+AP13+AS13+Дек!F13,"")</f>
        <v/>
      </c>
      <c r="AH13" s="126">
        <f t="shared" si="0"/>
        <v>0</v>
      </c>
      <c r="AI13" s="125">
        <f t="shared" si="1"/>
        <v>0</v>
      </c>
      <c r="AJ13" s="15">
        <f t="shared" si="2"/>
        <v>0</v>
      </c>
      <c r="AK13" s="19"/>
      <c r="AL13" s="19" t="b">
        <v>0</v>
      </c>
      <c r="AM13" s="50">
        <f t="shared" si="3"/>
        <v>0</v>
      </c>
      <c r="AN13" s="19"/>
      <c r="AO13" s="19" t="b">
        <v>0</v>
      </c>
      <c r="AP13" s="50">
        <f t="shared" si="4"/>
        <v>0</v>
      </c>
      <c r="AQ13" s="19"/>
      <c r="AR13" s="52" t="b">
        <v>0</v>
      </c>
      <c r="AS13" s="57">
        <f t="shared" si="5"/>
        <v>0</v>
      </c>
      <c r="AT13" s="115"/>
      <c r="AU13" s="92"/>
    </row>
    <row r="14" spans="1:49" x14ac:dyDescent="0.25">
      <c r="A14" s="16" t="b">
        <v>0</v>
      </c>
      <c r="C14" s="15"/>
      <c r="D14" s="93" t="str">
        <f>СПИСОК_КЛАССА!A22</f>
        <v>11.</v>
      </c>
      <c r="E14" s="58" t="str">
        <f>IF(СПИСОК_КЛАССА!B22&lt;&gt;"",СПИСОК_КЛАССА!B22,"")</f>
        <v/>
      </c>
      <c r="F14" s="59" t="str">
        <f>IF(E14&lt;&gt;"",AH14*F$1+AI14*$K$1+AM14+AP14+AS14+Дек!F14,"")</f>
        <v/>
      </c>
      <c r="AH14" s="126">
        <f t="shared" si="0"/>
        <v>0</v>
      </c>
      <c r="AI14" s="125">
        <f t="shared" si="1"/>
        <v>0</v>
      </c>
      <c r="AJ14" s="15">
        <f t="shared" si="2"/>
        <v>0</v>
      </c>
      <c r="AK14" s="19"/>
      <c r="AL14" s="19" t="b">
        <v>0</v>
      </c>
      <c r="AM14" s="50">
        <f t="shared" si="3"/>
        <v>0</v>
      </c>
      <c r="AN14" s="19"/>
      <c r="AO14" s="19" t="b">
        <v>0</v>
      </c>
      <c r="AP14" s="50">
        <f t="shared" si="4"/>
        <v>0</v>
      </c>
      <c r="AQ14" s="19"/>
      <c r="AR14" s="52" t="b">
        <v>0</v>
      </c>
      <c r="AS14" s="57">
        <f t="shared" si="5"/>
        <v>0</v>
      </c>
      <c r="AT14" s="115"/>
      <c r="AU14" s="92"/>
    </row>
    <row r="15" spans="1:49" x14ac:dyDescent="0.25">
      <c r="A15" s="16" t="b">
        <v>0</v>
      </c>
      <c r="C15" s="15"/>
      <c r="D15" s="93" t="str">
        <f>СПИСОК_КЛАССА!A24</f>
        <v>12.</v>
      </c>
      <c r="E15" s="58" t="str">
        <f>IF(СПИСОК_КЛАССА!B24&lt;&gt;"",СПИСОК_КЛАССА!B24,"")</f>
        <v/>
      </c>
      <c r="F15" s="59" t="str">
        <f>IF(E15&lt;&gt;"",AH15*F$1+AI15*$K$1+AM15+AP15+AS15+Дек!F15,"")</f>
        <v/>
      </c>
      <c r="AH15" s="126">
        <f t="shared" si="0"/>
        <v>0</v>
      </c>
      <c r="AI15" s="125">
        <f t="shared" si="1"/>
        <v>0</v>
      </c>
      <c r="AJ15" s="15">
        <f t="shared" si="2"/>
        <v>0</v>
      </c>
      <c r="AK15" s="19"/>
      <c r="AL15" s="19" t="b">
        <v>0</v>
      </c>
      <c r="AM15" s="50">
        <f t="shared" si="3"/>
        <v>0</v>
      </c>
      <c r="AN15" s="19"/>
      <c r="AO15" s="19" t="b">
        <v>0</v>
      </c>
      <c r="AP15" s="50">
        <f t="shared" si="4"/>
        <v>0</v>
      </c>
      <c r="AQ15" s="19"/>
      <c r="AR15" s="52" t="b">
        <v>0</v>
      </c>
      <c r="AS15" s="57">
        <f t="shared" si="5"/>
        <v>0</v>
      </c>
      <c r="AT15" s="115"/>
      <c r="AU15" s="92"/>
    </row>
    <row r="16" spans="1:49" x14ac:dyDescent="0.25">
      <c r="A16" s="16" t="b">
        <v>0</v>
      </c>
      <c r="C16" s="15"/>
      <c r="D16" s="93" t="str">
        <f>СПИСОК_КЛАССА!A26</f>
        <v>13.</v>
      </c>
      <c r="E16" s="58" t="str">
        <f>IF(СПИСОК_КЛАССА!B26&lt;&gt;"",СПИСОК_КЛАССА!B26,"")</f>
        <v/>
      </c>
      <c r="F16" s="59" t="str">
        <f>IF(E16&lt;&gt;"",AH16*F$1+AI16*$K$1+AM16+AP16+AS16+Дек!F16,"")</f>
        <v/>
      </c>
      <c r="AH16" s="126">
        <f>COUNTIF(G16:AG16,"з")+AJ16</f>
        <v>0</v>
      </c>
      <c r="AI16" s="125">
        <f>COUNTIF(G16:AG16,"о")+AJ16</f>
        <v>0</v>
      </c>
      <c r="AJ16" s="15">
        <f>COUNTIF(G16:AG16,"зо")</f>
        <v>0</v>
      </c>
      <c r="AK16" s="19"/>
      <c r="AL16" s="19" t="b">
        <v>0</v>
      </c>
      <c r="AM16" s="50">
        <f t="shared" si="3"/>
        <v>0</v>
      </c>
      <c r="AN16" s="19"/>
      <c r="AO16" s="19" t="b">
        <v>0</v>
      </c>
      <c r="AP16" s="50">
        <f t="shared" si="4"/>
        <v>0</v>
      </c>
      <c r="AQ16" s="19"/>
      <c r="AR16" s="52" t="b">
        <v>0</v>
      </c>
      <c r="AS16" s="57">
        <f t="shared" si="5"/>
        <v>0</v>
      </c>
      <c r="AT16" s="115"/>
      <c r="AU16" s="92"/>
    </row>
    <row r="17" spans="1:47" x14ac:dyDescent="0.25">
      <c r="A17" s="16" t="b">
        <v>0</v>
      </c>
      <c r="C17" s="15"/>
      <c r="D17" s="93" t="str">
        <f>СПИСОК_КЛАССА!A28</f>
        <v>14.</v>
      </c>
      <c r="E17" s="58" t="str">
        <f>IF(СПИСОК_КЛАССА!B28&lt;&gt;"",СПИСОК_КЛАССА!B28,"")</f>
        <v/>
      </c>
      <c r="F17" s="59" t="str">
        <f>IF(E17&lt;&gt;"",AH17*F$1+AI17*$K$1+AM17+AP17+AS17+Дек!F17,"")</f>
        <v/>
      </c>
      <c r="AH17" s="126">
        <f t="shared" si="0"/>
        <v>0</v>
      </c>
      <c r="AI17" s="125">
        <f t="shared" si="1"/>
        <v>0</v>
      </c>
      <c r="AJ17" s="15">
        <f t="shared" si="2"/>
        <v>0</v>
      </c>
      <c r="AK17" s="19"/>
      <c r="AL17" s="19" t="b">
        <v>0</v>
      </c>
      <c r="AM17" s="50">
        <f t="shared" si="3"/>
        <v>0</v>
      </c>
      <c r="AN17" s="19"/>
      <c r="AO17" s="19" t="b">
        <v>0</v>
      </c>
      <c r="AP17" s="50">
        <f t="shared" si="4"/>
        <v>0</v>
      </c>
      <c r="AQ17" s="19"/>
      <c r="AR17" s="52" t="b">
        <v>0</v>
      </c>
      <c r="AS17" s="57">
        <f t="shared" si="5"/>
        <v>0</v>
      </c>
      <c r="AT17" s="115"/>
      <c r="AU17" s="92"/>
    </row>
    <row r="18" spans="1:47" x14ac:dyDescent="0.25">
      <c r="A18" s="16" t="b">
        <v>0</v>
      </c>
      <c r="C18" s="15"/>
      <c r="D18" s="93" t="str">
        <f>СПИСОК_КЛАССА!A30</f>
        <v>15.</v>
      </c>
      <c r="E18" s="58" t="str">
        <f>IF(СПИСОК_КЛАССА!B30&lt;&gt;"",СПИСОК_КЛАССА!B30,"")</f>
        <v/>
      </c>
      <c r="F18" s="59" t="str">
        <f>IF(E18&lt;&gt;"",AH18*F$1+AI18*$K$1+AM18+AP18+AS18+Дек!F18,"")</f>
        <v/>
      </c>
      <c r="AH18" s="126">
        <f t="shared" si="0"/>
        <v>0</v>
      </c>
      <c r="AI18" s="125">
        <f t="shared" si="1"/>
        <v>0</v>
      </c>
      <c r="AJ18" s="15">
        <f t="shared" si="2"/>
        <v>0</v>
      </c>
      <c r="AK18" s="19"/>
      <c r="AL18" s="19" t="b">
        <v>0</v>
      </c>
      <c r="AM18" s="50">
        <f t="shared" si="3"/>
        <v>0</v>
      </c>
      <c r="AN18" s="19"/>
      <c r="AO18" s="19" t="b">
        <v>0</v>
      </c>
      <c r="AP18" s="50">
        <f t="shared" si="4"/>
        <v>0</v>
      </c>
      <c r="AQ18" s="19"/>
      <c r="AR18" s="52" t="b">
        <v>0</v>
      </c>
      <c r="AS18" s="57">
        <f t="shared" si="5"/>
        <v>0</v>
      </c>
      <c r="AT18" s="115"/>
      <c r="AU18" s="92"/>
    </row>
    <row r="19" spans="1:47" x14ac:dyDescent="0.25">
      <c r="A19" s="16" t="b">
        <v>0</v>
      </c>
      <c r="C19" s="15"/>
      <c r="D19" s="93" t="str">
        <f>СПИСОК_КЛАССА!A32</f>
        <v>16.</v>
      </c>
      <c r="E19" s="58" t="str">
        <f>IF(СПИСОК_КЛАССА!B32&lt;&gt;"",СПИСОК_КЛАССА!B32,"")</f>
        <v/>
      </c>
      <c r="F19" s="59" t="str">
        <f>IF(E19&lt;&gt;"",AH19*F$1+AI19*$K$1+AM19+AP19+AS19+Дек!F19,"")</f>
        <v/>
      </c>
      <c r="AH19" s="126">
        <f t="shared" si="0"/>
        <v>0</v>
      </c>
      <c r="AI19" s="125">
        <f t="shared" si="1"/>
        <v>0</v>
      </c>
      <c r="AJ19" s="15">
        <f t="shared" si="2"/>
        <v>0</v>
      </c>
      <c r="AK19" s="19"/>
      <c r="AL19" s="19" t="b">
        <v>0</v>
      </c>
      <c r="AM19" s="50">
        <f t="shared" si="3"/>
        <v>0</v>
      </c>
      <c r="AN19" s="19"/>
      <c r="AO19" s="19" t="b">
        <v>0</v>
      </c>
      <c r="AP19" s="50">
        <f t="shared" si="4"/>
        <v>0</v>
      </c>
      <c r="AQ19" s="19"/>
      <c r="AR19" s="52" t="b">
        <v>0</v>
      </c>
      <c r="AS19" s="57">
        <f t="shared" si="5"/>
        <v>0</v>
      </c>
      <c r="AT19" s="115"/>
      <c r="AU19" s="92"/>
    </row>
    <row r="20" spans="1:47" x14ac:dyDescent="0.25">
      <c r="A20" s="16" t="b">
        <v>0</v>
      </c>
      <c r="C20" s="15"/>
      <c r="D20" s="93" t="str">
        <f>СПИСОК_КЛАССА!A34</f>
        <v>17.</v>
      </c>
      <c r="E20" s="58" t="str">
        <f>IF(СПИСОК_КЛАССА!B34&lt;&gt;"",СПИСОК_КЛАССА!B34,"")</f>
        <v/>
      </c>
      <c r="F20" s="59" t="str">
        <f>IF(E20&lt;&gt;"",AH20*F$1+AI20*$K$1+AM20+AP20+AS20+Дек!F20,"")</f>
        <v/>
      </c>
      <c r="AH20" s="126">
        <f t="shared" si="0"/>
        <v>0</v>
      </c>
      <c r="AI20" s="125">
        <f t="shared" si="1"/>
        <v>0</v>
      </c>
      <c r="AJ20" s="15">
        <f t="shared" si="2"/>
        <v>0</v>
      </c>
      <c r="AK20" s="19"/>
      <c r="AL20" s="19" t="b">
        <v>0</v>
      </c>
      <c r="AM20" s="50">
        <f t="shared" si="3"/>
        <v>0</v>
      </c>
      <c r="AN20" s="19"/>
      <c r="AO20" s="19" t="b">
        <v>0</v>
      </c>
      <c r="AP20" s="50">
        <f t="shared" si="4"/>
        <v>0</v>
      </c>
      <c r="AQ20" s="19"/>
      <c r="AR20" s="52" t="b">
        <v>0</v>
      </c>
      <c r="AS20" s="57">
        <f t="shared" si="5"/>
        <v>0</v>
      </c>
      <c r="AT20" s="115"/>
      <c r="AU20" s="92"/>
    </row>
    <row r="21" spans="1:47" x14ac:dyDescent="0.25">
      <c r="A21" s="16" t="b">
        <v>0</v>
      </c>
      <c r="C21" s="15"/>
      <c r="D21" s="93" t="str">
        <f>СПИСОК_КЛАССА!A36</f>
        <v>18.</v>
      </c>
      <c r="E21" s="58" t="str">
        <f>IF(СПИСОК_КЛАССА!B36&lt;&gt;"",СПИСОК_КЛАССА!B36,"")</f>
        <v/>
      </c>
      <c r="F21" s="59" t="str">
        <f>IF(E21&lt;&gt;"",AH21*F$1+AI21*$K$1+AM21+AP21+AS21+Дек!F21,"")</f>
        <v/>
      </c>
      <c r="AH21" s="126">
        <f t="shared" si="0"/>
        <v>0</v>
      </c>
      <c r="AI21" s="125">
        <f t="shared" si="1"/>
        <v>0</v>
      </c>
      <c r="AJ21" s="15">
        <f t="shared" si="2"/>
        <v>0</v>
      </c>
      <c r="AK21" s="19"/>
      <c r="AL21" s="19" t="b">
        <v>0</v>
      </c>
      <c r="AM21" s="50">
        <f t="shared" si="3"/>
        <v>0</v>
      </c>
      <c r="AN21" s="19"/>
      <c r="AO21" s="19" t="b">
        <v>0</v>
      </c>
      <c r="AP21" s="50">
        <f t="shared" si="4"/>
        <v>0</v>
      </c>
      <c r="AQ21" s="19"/>
      <c r="AR21" s="52" t="b">
        <v>0</v>
      </c>
      <c r="AS21" s="57">
        <f t="shared" si="5"/>
        <v>0</v>
      </c>
      <c r="AT21" s="115"/>
      <c r="AU21" s="92"/>
    </row>
    <row r="22" spans="1:47" x14ac:dyDescent="0.25">
      <c r="A22" s="16" t="b">
        <v>0</v>
      </c>
      <c r="C22" s="15"/>
      <c r="D22" s="93" t="str">
        <f>СПИСОК_КЛАССА!A38</f>
        <v>19.</v>
      </c>
      <c r="E22" s="58" t="str">
        <f>IF(СПИСОК_КЛАССА!B38&lt;&gt;"",СПИСОК_КЛАССА!B38,"")</f>
        <v/>
      </c>
      <c r="F22" s="59" t="str">
        <f>IF(E22&lt;&gt;"",AH22*F$1+AI22*$K$1+AM22+AP22+AS22+Дек!F22,"")</f>
        <v/>
      </c>
      <c r="AH22" s="126">
        <f t="shared" si="0"/>
        <v>0</v>
      </c>
      <c r="AI22" s="125">
        <f t="shared" si="1"/>
        <v>0</v>
      </c>
      <c r="AJ22" s="15">
        <f t="shared" si="2"/>
        <v>0</v>
      </c>
      <c r="AK22" s="19"/>
      <c r="AL22" s="19" t="b">
        <v>0</v>
      </c>
      <c r="AM22" s="50">
        <f t="shared" si="3"/>
        <v>0</v>
      </c>
      <c r="AN22" s="19"/>
      <c r="AO22" s="19" t="b">
        <v>0</v>
      </c>
      <c r="AP22" s="50">
        <f t="shared" si="4"/>
        <v>0</v>
      </c>
      <c r="AQ22" s="19"/>
      <c r="AR22" s="52" t="b">
        <v>0</v>
      </c>
      <c r="AS22" s="57">
        <f t="shared" si="5"/>
        <v>0</v>
      </c>
      <c r="AT22" s="115"/>
      <c r="AU22" s="92"/>
    </row>
    <row r="23" spans="1:47" x14ac:dyDescent="0.25">
      <c r="A23" s="16" t="b">
        <v>0</v>
      </c>
      <c r="C23" s="15"/>
      <c r="D23" s="93" t="str">
        <f>СПИСОК_КЛАССА!A40</f>
        <v>20.</v>
      </c>
      <c r="E23" s="58" t="str">
        <f>IF(СПИСОК_КЛАССА!B40&lt;&gt;"",СПИСОК_КЛАССА!B40,"")</f>
        <v/>
      </c>
      <c r="F23" s="59" t="str">
        <f>IF(E23&lt;&gt;"",AH23*F$1+AI23*$K$1+AM23+AP23+AS23+Дек!F23,"")</f>
        <v/>
      </c>
      <c r="AH23" s="126">
        <f t="shared" si="0"/>
        <v>0</v>
      </c>
      <c r="AI23" s="125">
        <f t="shared" si="1"/>
        <v>0</v>
      </c>
      <c r="AJ23" s="15">
        <f t="shared" si="2"/>
        <v>0</v>
      </c>
      <c r="AK23" s="19"/>
      <c r="AL23" s="19" t="b">
        <v>0</v>
      </c>
      <c r="AM23" s="50">
        <f t="shared" si="3"/>
        <v>0</v>
      </c>
      <c r="AN23" s="19"/>
      <c r="AO23" s="19" t="b">
        <v>0</v>
      </c>
      <c r="AP23" s="50">
        <f t="shared" si="4"/>
        <v>0</v>
      </c>
      <c r="AQ23" s="19"/>
      <c r="AR23" s="52" t="b">
        <v>0</v>
      </c>
      <c r="AS23" s="57">
        <f t="shared" si="5"/>
        <v>0</v>
      </c>
      <c r="AT23" s="116"/>
      <c r="AU23" s="92"/>
    </row>
    <row r="24" spans="1:47" x14ac:dyDescent="0.25">
      <c r="A24" s="16" t="b">
        <v>0</v>
      </c>
      <c r="C24" s="15"/>
      <c r="D24" s="93" t="str">
        <f>СПИСОК_КЛАССА!A42</f>
        <v>21.</v>
      </c>
      <c r="E24" s="58" t="str">
        <f>IF(СПИСОК_КЛАССА!B42&lt;&gt;"",СПИСОК_КЛАССА!B42,"")</f>
        <v/>
      </c>
      <c r="F24" s="59" t="str">
        <f>IF(E24&lt;&gt;"",AH24*F$1+AI24*$K$1+AM24+AP24+AS24+Дек!F24,"")</f>
        <v/>
      </c>
      <c r="AH24" s="126">
        <f t="shared" si="0"/>
        <v>0</v>
      </c>
      <c r="AI24" s="125">
        <f t="shared" si="1"/>
        <v>0</v>
      </c>
      <c r="AJ24" s="15">
        <f t="shared" si="2"/>
        <v>0</v>
      </c>
      <c r="AK24" s="19"/>
      <c r="AL24" s="19" t="b">
        <v>0</v>
      </c>
      <c r="AM24" s="50">
        <f t="shared" si="3"/>
        <v>0</v>
      </c>
      <c r="AN24" s="19"/>
      <c r="AO24" s="19" t="b">
        <v>0</v>
      </c>
      <c r="AP24" s="50">
        <f t="shared" si="4"/>
        <v>0</v>
      </c>
      <c r="AQ24" s="19"/>
      <c r="AR24" s="52" t="b">
        <v>0</v>
      </c>
      <c r="AS24" s="57">
        <f t="shared" si="5"/>
        <v>0</v>
      </c>
      <c r="AT24" s="64"/>
    </row>
    <row r="25" spans="1:47" x14ac:dyDescent="0.25">
      <c r="A25" s="16" t="b">
        <v>0</v>
      </c>
      <c r="C25" s="15"/>
      <c r="D25" s="93" t="str">
        <f>СПИСОК_КЛАССА!A44</f>
        <v>22.</v>
      </c>
      <c r="E25" s="58" t="str">
        <f>IF(СПИСОК_КЛАССА!B44&lt;&gt;"",СПИСОК_КЛАССА!B44,"")</f>
        <v/>
      </c>
      <c r="F25" s="59" t="str">
        <f>IF(E25&lt;&gt;"",AH25*F$1+AI25*$K$1+AM25+AP25+AS25+Дек!F25,"")</f>
        <v/>
      </c>
      <c r="AH25" s="126">
        <f t="shared" si="0"/>
        <v>0</v>
      </c>
      <c r="AI25" s="125">
        <f t="shared" si="1"/>
        <v>0</v>
      </c>
      <c r="AJ25" s="15">
        <f t="shared" si="2"/>
        <v>0</v>
      </c>
      <c r="AK25" s="19"/>
      <c r="AL25" s="19" t="b">
        <v>0</v>
      </c>
      <c r="AM25" s="50">
        <f t="shared" si="3"/>
        <v>0</v>
      </c>
      <c r="AN25" s="19"/>
      <c r="AO25" s="19" t="b">
        <v>0</v>
      </c>
      <c r="AP25" s="50">
        <f t="shared" si="4"/>
        <v>0</v>
      </c>
      <c r="AQ25" s="19"/>
      <c r="AR25" s="52" t="b">
        <v>0</v>
      </c>
      <c r="AS25" s="57">
        <f t="shared" si="5"/>
        <v>0</v>
      </c>
      <c r="AT25" s="64"/>
    </row>
    <row r="26" spans="1:47" x14ac:dyDescent="0.25">
      <c r="A26" s="16" t="b">
        <v>0</v>
      </c>
      <c r="C26" s="15"/>
      <c r="D26" s="93" t="str">
        <f>СПИСОК_КЛАССА!A46</f>
        <v>23.</v>
      </c>
      <c r="E26" s="58" t="str">
        <f>IF(СПИСОК_КЛАССА!B46&lt;&gt;"",СПИСОК_КЛАССА!B46,"")</f>
        <v/>
      </c>
      <c r="F26" s="59" t="str">
        <f>IF(E26&lt;&gt;"",AH26*F$1+AI26*$K$1+AM26+AP26+AS26+Дек!F26,"")</f>
        <v/>
      </c>
      <c r="AH26" s="126">
        <f t="shared" si="0"/>
        <v>0</v>
      </c>
      <c r="AI26" s="125">
        <f t="shared" si="1"/>
        <v>0</v>
      </c>
      <c r="AJ26" s="15">
        <f t="shared" si="2"/>
        <v>0</v>
      </c>
      <c r="AK26" s="19"/>
      <c r="AL26" s="19" t="b">
        <v>0</v>
      </c>
      <c r="AM26" s="50">
        <f t="shared" si="3"/>
        <v>0</v>
      </c>
      <c r="AN26" s="19"/>
      <c r="AO26" s="19" t="b">
        <v>0</v>
      </c>
      <c r="AP26" s="50">
        <f t="shared" si="4"/>
        <v>0</v>
      </c>
      <c r="AQ26" s="19"/>
      <c r="AR26" s="52" t="b">
        <v>0</v>
      </c>
      <c r="AS26" s="57">
        <f t="shared" si="5"/>
        <v>0</v>
      </c>
      <c r="AT26" s="64"/>
    </row>
    <row r="27" spans="1:47" x14ac:dyDescent="0.25">
      <c r="A27" s="16" t="b">
        <v>0</v>
      </c>
      <c r="C27" s="15"/>
      <c r="D27" s="93" t="str">
        <f>СПИСОК_КЛАССА!A48</f>
        <v>24.</v>
      </c>
      <c r="E27" s="58" t="str">
        <f>IF(СПИСОК_КЛАССА!B48&lt;&gt;"",СПИСОК_КЛАССА!B48,"")</f>
        <v/>
      </c>
      <c r="F27" s="59" t="str">
        <f>IF(E27&lt;&gt;"",AH27*F$1+AI27*$K$1+AM27+AP27+AS27+Дек!F27,"")</f>
        <v/>
      </c>
      <c r="AH27" s="126">
        <f t="shared" si="0"/>
        <v>0</v>
      </c>
      <c r="AI27" s="125">
        <f t="shared" si="1"/>
        <v>0</v>
      </c>
      <c r="AJ27" s="15">
        <f t="shared" si="2"/>
        <v>0</v>
      </c>
      <c r="AK27" s="19"/>
      <c r="AL27" s="19" t="b">
        <v>0</v>
      </c>
      <c r="AM27" s="50">
        <f t="shared" si="3"/>
        <v>0</v>
      </c>
      <c r="AN27" s="19"/>
      <c r="AO27" s="19" t="b">
        <v>0</v>
      </c>
      <c r="AP27" s="50">
        <f t="shared" si="4"/>
        <v>0</v>
      </c>
      <c r="AQ27" s="19"/>
      <c r="AR27" s="52" t="b">
        <v>0</v>
      </c>
      <c r="AS27" s="57">
        <f t="shared" si="5"/>
        <v>0</v>
      </c>
      <c r="AT27" s="64"/>
    </row>
    <row r="28" spans="1:47" x14ac:dyDescent="0.25">
      <c r="A28" s="16" t="b">
        <v>0</v>
      </c>
      <c r="C28" s="15"/>
      <c r="D28" s="93" t="str">
        <f>СПИСОК_КЛАССА!A50</f>
        <v>25.</v>
      </c>
      <c r="E28" s="58" t="str">
        <f>IF(СПИСОК_КЛАССА!B50&lt;&gt;"",СПИСОК_КЛАССА!B50,"")</f>
        <v/>
      </c>
      <c r="F28" s="59" t="str">
        <f>IF(E28&lt;&gt;"",AH28*F$1+AI28*$K$1+AM28+AP28+AS28+Дек!F28,"")</f>
        <v/>
      </c>
      <c r="AH28" s="126">
        <f t="shared" si="0"/>
        <v>0</v>
      </c>
      <c r="AI28" s="125">
        <f t="shared" si="1"/>
        <v>0</v>
      </c>
      <c r="AJ28" s="15">
        <f t="shared" si="2"/>
        <v>0</v>
      </c>
      <c r="AK28" s="19"/>
      <c r="AL28" s="19" t="b">
        <v>0</v>
      </c>
      <c r="AM28" s="50">
        <f t="shared" si="3"/>
        <v>0</v>
      </c>
      <c r="AN28" s="19"/>
      <c r="AO28" s="19" t="b">
        <v>0</v>
      </c>
      <c r="AP28" s="50">
        <f t="shared" si="4"/>
        <v>0</v>
      </c>
      <c r="AQ28" s="19"/>
      <c r="AR28" s="52" t="b">
        <v>0</v>
      </c>
      <c r="AS28" s="57">
        <f t="shared" si="5"/>
        <v>0</v>
      </c>
      <c r="AT28" s="64"/>
    </row>
    <row r="29" spans="1:47" x14ac:dyDescent="0.25">
      <c r="A29" s="16" t="b">
        <v>0</v>
      </c>
      <c r="C29" s="15"/>
      <c r="D29" s="93" t="str">
        <f>СПИСОК_КЛАССА!A52</f>
        <v>26.</v>
      </c>
      <c r="E29" s="58" t="str">
        <f>IF(СПИСОК_КЛАССА!B52&lt;&gt;"",СПИСОК_КЛАССА!B52,"")</f>
        <v/>
      </c>
      <c r="F29" s="59" t="str">
        <f>IF(E29&lt;&gt;"",AH29*F$1+AI29*$K$1+AM29+AP29+AS29+Дек!F29,"")</f>
        <v/>
      </c>
      <c r="AH29" s="126">
        <f t="shared" si="0"/>
        <v>0</v>
      </c>
      <c r="AI29" s="125">
        <f t="shared" si="1"/>
        <v>0</v>
      </c>
      <c r="AJ29" s="15">
        <f t="shared" si="2"/>
        <v>0</v>
      </c>
      <c r="AK29" s="19"/>
      <c r="AL29" s="19" t="b">
        <v>0</v>
      </c>
      <c r="AM29" s="50">
        <f t="shared" si="3"/>
        <v>0</v>
      </c>
      <c r="AN29" s="19"/>
      <c r="AO29" s="19" t="b">
        <v>0</v>
      </c>
      <c r="AP29" s="50">
        <f t="shared" si="4"/>
        <v>0</v>
      </c>
      <c r="AQ29" s="19"/>
      <c r="AR29" s="52" t="b">
        <v>0</v>
      </c>
      <c r="AS29" s="57">
        <f t="shared" si="5"/>
        <v>0</v>
      </c>
    </row>
    <row r="30" spans="1:47" x14ac:dyDescent="0.25">
      <c r="A30" s="16" t="b">
        <v>0</v>
      </c>
      <c r="C30" s="15"/>
      <c r="D30" s="93" t="str">
        <f>СПИСОК_КЛАССА!A54</f>
        <v>27.</v>
      </c>
      <c r="E30" s="58" t="str">
        <f>IF(СПИСОК_КЛАССА!B54&lt;&gt;"",СПИСОК_КЛАССА!B54,"")</f>
        <v/>
      </c>
      <c r="F30" s="59" t="str">
        <f>IF(E30&lt;&gt;"",AH30*F$1+AI30*$K$1+AM30+AP30+AS30+Дек!F30,"")</f>
        <v/>
      </c>
      <c r="AH30" s="126">
        <f t="shared" si="0"/>
        <v>0</v>
      </c>
      <c r="AI30" s="125">
        <f t="shared" si="1"/>
        <v>0</v>
      </c>
      <c r="AJ30" s="15">
        <f t="shared" si="2"/>
        <v>0</v>
      </c>
      <c r="AK30" s="19"/>
      <c r="AL30" s="19" t="b">
        <v>0</v>
      </c>
      <c r="AM30" s="50">
        <f t="shared" si="3"/>
        <v>0</v>
      </c>
      <c r="AN30" s="19"/>
      <c r="AO30" s="19" t="b">
        <v>0</v>
      </c>
      <c r="AP30" s="50">
        <f t="shared" si="4"/>
        <v>0</v>
      </c>
      <c r="AQ30" s="19"/>
      <c r="AR30" s="52" t="b">
        <v>0</v>
      </c>
      <c r="AS30" s="57">
        <f t="shared" si="5"/>
        <v>0</v>
      </c>
    </row>
    <row r="31" spans="1:47" x14ac:dyDescent="0.25">
      <c r="A31" s="16" t="b">
        <v>0</v>
      </c>
      <c r="C31" s="15"/>
      <c r="D31" s="93" t="str">
        <f>СПИСОК_КЛАССА!A56</f>
        <v>38.</v>
      </c>
      <c r="E31" s="58" t="str">
        <f>IF(СПИСОК_КЛАССА!B56&lt;&gt;"",СПИСОК_КЛАССА!B56,"")</f>
        <v/>
      </c>
      <c r="F31" s="59" t="str">
        <f>IF(E31&lt;&gt;"",AH31*F$1+AI31*$K$1+AM31+AP31+AS31+Дек!F31,"")</f>
        <v/>
      </c>
      <c r="AH31" s="126">
        <f t="shared" si="0"/>
        <v>0</v>
      </c>
      <c r="AI31" s="125">
        <f t="shared" si="1"/>
        <v>0</v>
      </c>
      <c r="AJ31" s="15">
        <f t="shared" si="2"/>
        <v>0</v>
      </c>
      <c r="AK31" s="19"/>
      <c r="AL31" s="19" t="b">
        <v>0</v>
      </c>
      <c r="AM31" s="50">
        <f t="shared" si="3"/>
        <v>0</v>
      </c>
      <c r="AN31" s="19"/>
      <c r="AO31" s="19" t="b">
        <v>0</v>
      </c>
      <c r="AP31" s="50">
        <f t="shared" si="4"/>
        <v>0</v>
      </c>
      <c r="AQ31" s="19"/>
      <c r="AR31" s="52" t="b">
        <v>0</v>
      </c>
      <c r="AS31" s="57">
        <f t="shared" si="5"/>
        <v>0</v>
      </c>
    </row>
    <row r="32" spans="1:47" x14ac:dyDescent="0.25">
      <c r="A32" s="16" t="b">
        <v>0</v>
      </c>
      <c r="C32" s="15"/>
      <c r="D32" s="93" t="str">
        <f>СПИСОК_КЛАССА!A58</f>
        <v>29.</v>
      </c>
      <c r="E32" s="58" t="str">
        <f>IF(СПИСОК_КЛАССА!B58&lt;&gt;"",СПИСОК_КЛАССА!B58,"")</f>
        <v/>
      </c>
      <c r="F32" s="59" t="str">
        <f>IF(E32&lt;&gt;"",AH32*F$1+AI32*$K$1+AM32+AP32+AS32+Дек!F32,"")</f>
        <v/>
      </c>
      <c r="AH32" s="126">
        <f t="shared" si="0"/>
        <v>0</v>
      </c>
      <c r="AI32" s="125">
        <f t="shared" si="1"/>
        <v>0</v>
      </c>
      <c r="AJ32" s="15">
        <f t="shared" si="2"/>
        <v>0</v>
      </c>
      <c r="AK32" s="19"/>
      <c r="AL32" s="19" t="b">
        <v>0</v>
      </c>
      <c r="AM32" s="50">
        <f t="shared" si="3"/>
        <v>0</v>
      </c>
      <c r="AN32" s="19"/>
      <c r="AO32" s="19" t="b">
        <v>0</v>
      </c>
      <c r="AP32" s="50">
        <f t="shared" si="4"/>
        <v>0</v>
      </c>
      <c r="AQ32" s="19"/>
      <c r="AR32" s="52" t="b">
        <v>0</v>
      </c>
      <c r="AS32" s="57">
        <f t="shared" si="5"/>
        <v>0</v>
      </c>
    </row>
    <row r="33" spans="1:45" x14ac:dyDescent="0.25">
      <c r="A33" s="16" t="b">
        <v>0</v>
      </c>
      <c r="C33" s="15"/>
      <c r="D33" s="93" t="str">
        <f>СПИСОК_КЛАССА!A60</f>
        <v>30.</v>
      </c>
      <c r="E33" s="58" t="str">
        <f>IF(СПИСОК_КЛАССА!B60&lt;&gt;"",СПИСОК_КЛАССА!B60,"")</f>
        <v/>
      </c>
      <c r="F33" s="59" t="str">
        <f>IF(E33&lt;&gt;"",AH33*F$1+AI33*$K$1+AM33+AP33+AS33+Дек!F33,"")</f>
        <v/>
      </c>
      <c r="AH33" s="126">
        <f t="shared" si="0"/>
        <v>0</v>
      </c>
      <c r="AI33" s="125">
        <f t="shared" si="1"/>
        <v>0</v>
      </c>
      <c r="AJ33" s="15">
        <f t="shared" si="2"/>
        <v>0</v>
      </c>
      <c r="AK33" s="19"/>
      <c r="AL33" s="19" t="b">
        <v>0</v>
      </c>
      <c r="AM33" s="50">
        <f t="shared" si="3"/>
        <v>0</v>
      </c>
      <c r="AN33" s="19"/>
      <c r="AO33" s="19" t="b">
        <v>0</v>
      </c>
      <c r="AP33" s="50">
        <f t="shared" si="4"/>
        <v>0</v>
      </c>
      <c r="AQ33" s="19"/>
      <c r="AR33" s="52" t="b">
        <v>0</v>
      </c>
      <c r="AS33" s="57">
        <f t="shared" si="5"/>
        <v>0</v>
      </c>
    </row>
    <row r="34" spans="1:45" x14ac:dyDescent="0.25">
      <c r="A34" s="16" t="b">
        <v>0</v>
      </c>
      <c r="C34" s="15"/>
      <c r="D34" s="93" t="str">
        <f>СПИСОК_КЛАССА!A62</f>
        <v>31.</v>
      </c>
      <c r="E34" s="58" t="str">
        <f>IF(СПИСОК_КЛАССА!B62&lt;&gt;"",СПИСОК_КЛАССА!B62,"")</f>
        <v/>
      </c>
      <c r="F34" s="59" t="str">
        <f>IF(E34&lt;&gt;"",AH34*F$1+AI34*$K$1+AM34+AP34+AS34+Дек!F34,"")</f>
        <v/>
      </c>
      <c r="AH34" s="126">
        <f t="shared" si="0"/>
        <v>0</v>
      </c>
      <c r="AI34" s="125">
        <f t="shared" si="1"/>
        <v>0</v>
      </c>
      <c r="AJ34" s="15">
        <f t="shared" si="2"/>
        <v>0</v>
      </c>
      <c r="AK34" s="19"/>
      <c r="AL34" s="19" t="b">
        <v>0</v>
      </c>
      <c r="AM34" s="50">
        <f t="shared" si="3"/>
        <v>0</v>
      </c>
      <c r="AN34" s="19"/>
      <c r="AO34" s="19" t="b">
        <v>0</v>
      </c>
      <c r="AP34" s="50">
        <f t="shared" si="4"/>
        <v>0</v>
      </c>
      <c r="AQ34" s="19"/>
      <c r="AR34" s="52" t="b">
        <v>0</v>
      </c>
      <c r="AS34" s="57">
        <f t="shared" si="5"/>
        <v>0</v>
      </c>
    </row>
    <row r="35" spans="1:45" x14ac:dyDescent="0.25">
      <c r="A35" s="16" t="b">
        <v>0</v>
      </c>
      <c r="C35" s="15"/>
      <c r="D35" s="93" t="str">
        <f>СПИСОК_КЛАССА!A64</f>
        <v>32.</v>
      </c>
      <c r="E35" s="58" t="str">
        <f>IF(СПИСОК_КЛАССА!B64&lt;&gt;"",СПИСОК_КЛАССА!B64,"")</f>
        <v/>
      </c>
      <c r="F35" s="59" t="str">
        <f>IF(E35&lt;&gt;"",AH35*F$1+AI35*$K$1+AM35+AP35+AS35+Дек!F35,"")</f>
        <v/>
      </c>
      <c r="AH35" s="126">
        <f t="shared" si="0"/>
        <v>0</v>
      </c>
      <c r="AI35" s="125">
        <f t="shared" si="1"/>
        <v>0</v>
      </c>
      <c r="AJ35" s="15">
        <f t="shared" si="2"/>
        <v>0</v>
      </c>
      <c r="AK35" s="19"/>
      <c r="AL35" s="19" t="b">
        <v>0</v>
      </c>
      <c r="AM35" s="50">
        <f t="shared" si="3"/>
        <v>0</v>
      </c>
      <c r="AN35" s="19"/>
      <c r="AO35" s="19" t="b">
        <v>0</v>
      </c>
      <c r="AP35" s="50">
        <f t="shared" si="4"/>
        <v>0</v>
      </c>
      <c r="AQ35" s="19"/>
      <c r="AR35" s="52" t="b">
        <v>0</v>
      </c>
      <c r="AS35" s="57">
        <f t="shared" si="5"/>
        <v>0</v>
      </c>
    </row>
    <row r="36" spans="1:45" x14ac:dyDescent="0.25">
      <c r="A36" s="16" t="b">
        <v>0</v>
      </c>
      <c r="C36" s="15"/>
      <c r="D36" s="93" t="str">
        <f>СПИСОК_КЛАССА!A66</f>
        <v>33.</v>
      </c>
      <c r="E36" s="58" t="str">
        <f>IF(СПИСОК_КЛАССА!B66&lt;&gt;"",СПИСОК_КЛАССА!B66,"")</f>
        <v/>
      </c>
      <c r="F36" s="59" t="str">
        <f>IF(E36&lt;&gt;"",AH36*F$1+AI36*$K$1+AM36+AP36+AS36+Дек!F36,"")</f>
        <v/>
      </c>
      <c r="AH36" s="126">
        <f t="shared" si="0"/>
        <v>0</v>
      </c>
      <c r="AI36" s="125">
        <f t="shared" si="1"/>
        <v>0</v>
      </c>
      <c r="AJ36" s="15">
        <f t="shared" si="2"/>
        <v>0</v>
      </c>
      <c r="AK36" s="19"/>
      <c r="AL36" s="19" t="b">
        <v>0</v>
      </c>
      <c r="AM36" s="50">
        <f t="shared" si="3"/>
        <v>0</v>
      </c>
      <c r="AN36" s="19"/>
      <c r="AO36" s="19" t="b">
        <v>0</v>
      </c>
      <c r="AP36" s="50">
        <f t="shared" si="4"/>
        <v>0</v>
      </c>
      <c r="AQ36" s="19"/>
      <c r="AR36" s="52" t="b">
        <v>0</v>
      </c>
      <c r="AS36" s="57">
        <f t="shared" si="5"/>
        <v>0</v>
      </c>
    </row>
    <row r="37" spans="1:45" ht="18" customHeight="1" x14ac:dyDescent="0.3">
      <c r="C37" s="62"/>
      <c r="E37" s="73" t="s">
        <v>56</v>
      </c>
      <c r="F37" s="74">
        <f>IF(SUM(Февр!AG37:AI37)=0,SUM(F4:F36),"см. фев")</f>
        <v>0</v>
      </c>
      <c r="G37" s="186" t="str">
        <f>IF(AND($K$1=0,$F$1=0),"Укажите в верхней строке стоимость завтрака и обеда!","")</f>
        <v>Укажите в верхней строке стоимость завтрака и обеда!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K37" s="20"/>
      <c r="AL37" s="141">
        <f>COUNTIF(AL4:AL36,TRUE)</f>
        <v>0</v>
      </c>
      <c r="AN37" s="20"/>
      <c r="AO37" s="141">
        <f>COUNTIF(AO4:AO36,TRUE)</f>
        <v>0</v>
      </c>
      <c r="AP37" s="20"/>
      <c r="AQ37" s="20"/>
      <c r="AR37" s="141">
        <f>COUNTIF(AR4:AR36,TRUE)</f>
        <v>0</v>
      </c>
      <c r="AS37" s="52"/>
    </row>
    <row r="38" spans="1:45" ht="16.5" customHeight="1" x14ac:dyDescent="0.25">
      <c r="C38" s="62"/>
      <c r="D38" s="92"/>
      <c r="E38" s="134"/>
      <c r="F38" s="133" t="s">
        <v>53</v>
      </c>
      <c r="G38" s="120" t="str">
        <f>IF(SUM(G42:G44)&lt;&gt;0,G42+G43,"")</f>
        <v/>
      </c>
      <c r="H38" s="120" t="str">
        <f t="shared" ref="H38:AJ38" si="6">IF(SUM(H42:H44)&lt;&gt;0,H42+H43,"")</f>
        <v/>
      </c>
      <c r="I38" s="120" t="str">
        <f t="shared" si="6"/>
        <v/>
      </c>
      <c r="J38" s="120" t="str">
        <f t="shared" si="6"/>
        <v/>
      </c>
      <c r="K38" s="120" t="str">
        <f t="shared" si="6"/>
        <v/>
      </c>
      <c r="L38" s="120" t="str">
        <f t="shared" si="6"/>
        <v/>
      </c>
      <c r="M38" s="120" t="str">
        <f t="shared" si="6"/>
        <v/>
      </c>
      <c r="N38" s="120" t="str">
        <f t="shared" si="6"/>
        <v/>
      </c>
      <c r="O38" s="120" t="str">
        <f t="shared" si="6"/>
        <v/>
      </c>
      <c r="P38" s="120" t="str">
        <f t="shared" si="6"/>
        <v/>
      </c>
      <c r="Q38" s="120" t="str">
        <f t="shared" si="6"/>
        <v/>
      </c>
      <c r="R38" s="120" t="str">
        <f t="shared" si="6"/>
        <v/>
      </c>
      <c r="S38" s="120" t="str">
        <f t="shared" si="6"/>
        <v/>
      </c>
      <c r="T38" s="120" t="str">
        <f t="shared" si="6"/>
        <v/>
      </c>
      <c r="U38" s="120" t="str">
        <f t="shared" si="6"/>
        <v/>
      </c>
      <c r="V38" s="120" t="str">
        <f t="shared" si="6"/>
        <v/>
      </c>
      <c r="W38" s="120" t="str">
        <f t="shared" si="6"/>
        <v/>
      </c>
      <c r="X38" s="120" t="str">
        <f t="shared" si="6"/>
        <v/>
      </c>
      <c r="Y38" s="120" t="str">
        <f t="shared" si="6"/>
        <v/>
      </c>
      <c r="Z38" s="120" t="str">
        <f t="shared" si="6"/>
        <v/>
      </c>
      <c r="AA38" s="120" t="str">
        <f t="shared" si="6"/>
        <v/>
      </c>
      <c r="AB38" s="120" t="str">
        <f t="shared" si="6"/>
        <v/>
      </c>
      <c r="AC38" s="120" t="str">
        <f t="shared" si="6"/>
        <v/>
      </c>
      <c r="AD38" s="120" t="str">
        <f t="shared" si="6"/>
        <v/>
      </c>
      <c r="AE38" s="120" t="str">
        <f t="shared" si="6"/>
        <v/>
      </c>
      <c r="AF38" s="120" t="str">
        <f>IF(SUM(AF42:AF44)&lt;&gt;0,AF42+AF43,"")</f>
        <v/>
      </c>
      <c r="AG38" s="120" t="str">
        <f t="shared" si="6"/>
        <v/>
      </c>
      <c r="AH38" s="120" t="str">
        <f t="shared" si="6"/>
        <v/>
      </c>
      <c r="AI38" s="120" t="str">
        <f t="shared" si="6"/>
        <v/>
      </c>
      <c r="AJ38" s="120" t="str">
        <f t="shared" si="6"/>
        <v/>
      </c>
      <c r="AK38" s="185">
        <f>SUM(G38:AG38)</f>
        <v>0</v>
      </c>
      <c r="AL38" s="185"/>
      <c r="AM38" s="185"/>
      <c r="AN38" s="185"/>
    </row>
    <row r="39" spans="1:45" ht="16.5" customHeight="1" x14ac:dyDescent="0.25">
      <c r="C39" s="62"/>
      <c r="E39" s="190"/>
      <c r="F39" s="132" t="s">
        <v>54</v>
      </c>
      <c r="G39" s="120" t="str">
        <f>IF(SUM(G42:G44)&lt;&gt;0,G44+G43,"")</f>
        <v/>
      </c>
      <c r="H39" s="120" t="str">
        <f t="shared" ref="H39:AJ39" si="7">IF(SUM(H42:H44)&lt;&gt;0,H44+H43,"")</f>
        <v/>
      </c>
      <c r="I39" s="120" t="str">
        <f t="shared" si="7"/>
        <v/>
      </c>
      <c r="J39" s="120" t="str">
        <f t="shared" si="7"/>
        <v/>
      </c>
      <c r="K39" s="120" t="str">
        <f t="shared" si="7"/>
        <v/>
      </c>
      <c r="L39" s="120" t="str">
        <f t="shared" si="7"/>
        <v/>
      </c>
      <c r="M39" s="120" t="str">
        <f t="shared" si="7"/>
        <v/>
      </c>
      <c r="N39" s="120" t="str">
        <f t="shared" si="7"/>
        <v/>
      </c>
      <c r="O39" s="120" t="str">
        <f t="shared" si="7"/>
        <v/>
      </c>
      <c r="P39" s="120" t="str">
        <f t="shared" si="7"/>
        <v/>
      </c>
      <c r="Q39" s="120" t="str">
        <f t="shared" si="7"/>
        <v/>
      </c>
      <c r="R39" s="120" t="str">
        <f t="shared" si="7"/>
        <v/>
      </c>
      <c r="S39" s="120" t="str">
        <f t="shared" si="7"/>
        <v/>
      </c>
      <c r="T39" s="120" t="str">
        <f t="shared" si="7"/>
        <v/>
      </c>
      <c r="U39" s="120" t="str">
        <f t="shared" si="7"/>
        <v/>
      </c>
      <c r="V39" s="120" t="str">
        <f t="shared" si="7"/>
        <v/>
      </c>
      <c r="W39" s="120" t="str">
        <f t="shared" si="7"/>
        <v/>
      </c>
      <c r="X39" s="120" t="str">
        <f t="shared" si="7"/>
        <v/>
      </c>
      <c r="Y39" s="120" t="str">
        <f t="shared" si="7"/>
        <v/>
      </c>
      <c r="Z39" s="120" t="str">
        <f t="shared" si="7"/>
        <v/>
      </c>
      <c r="AA39" s="120" t="str">
        <f t="shared" si="7"/>
        <v/>
      </c>
      <c r="AB39" s="120" t="str">
        <f t="shared" si="7"/>
        <v/>
      </c>
      <c r="AC39" s="120" t="str">
        <f t="shared" si="7"/>
        <v/>
      </c>
      <c r="AD39" s="120" t="str">
        <f t="shared" si="7"/>
        <v/>
      </c>
      <c r="AE39" s="120" t="str">
        <f t="shared" si="7"/>
        <v/>
      </c>
      <c r="AF39" s="120" t="str">
        <f>IF(SUM(AF42:AF44)&lt;&gt;0,AF44+AF43,"")</f>
        <v/>
      </c>
      <c r="AG39" s="120" t="str">
        <f t="shared" si="7"/>
        <v/>
      </c>
      <c r="AH39" s="120" t="str">
        <f t="shared" si="7"/>
        <v/>
      </c>
      <c r="AI39" s="120" t="str">
        <f t="shared" si="7"/>
        <v/>
      </c>
      <c r="AJ39" s="120" t="str">
        <f t="shared" si="7"/>
        <v/>
      </c>
      <c r="AK39" s="185">
        <f>SUM(G39:AG39)</f>
        <v>0</v>
      </c>
      <c r="AL39" s="185"/>
      <c r="AM39" s="185"/>
      <c r="AN39" s="185"/>
    </row>
    <row r="40" spans="1:45" x14ac:dyDescent="0.25">
      <c r="E40" s="190"/>
      <c r="F40" s="131" t="s">
        <v>78</v>
      </c>
      <c r="G40" s="17" t="str">
        <f>IF(G45&gt;0,1,"")</f>
        <v/>
      </c>
      <c r="H40" s="17" t="str">
        <f t="shared" ref="H40:AG40" si="8">IF(H45&gt;0,1,"")</f>
        <v/>
      </c>
      <c r="I40" s="17" t="str">
        <f t="shared" si="8"/>
        <v/>
      </c>
      <c r="J40" s="17" t="str">
        <f t="shared" si="8"/>
        <v/>
      </c>
      <c r="K40" s="17" t="str">
        <f t="shared" si="8"/>
        <v/>
      </c>
      <c r="L40" s="17" t="str">
        <f t="shared" si="8"/>
        <v/>
      </c>
      <c r="M40" s="17" t="str">
        <f t="shared" si="8"/>
        <v/>
      </c>
      <c r="N40" s="17" t="str">
        <f t="shared" si="8"/>
        <v/>
      </c>
      <c r="O40" s="17" t="str">
        <f t="shared" si="8"/>
        <v/>
      </c>
      <c r="P40" s="17" t="str">
        <f t="shared" si="8"/>
        <v/>
      </c>
      <c r="Q40" s="17" t="str">
        <f t="shared" si="8"/>
        <v/>
      </c>
      <c r="R40" s="17" t="str">
        <f t="shared" si="8"/>
        <v/>
      </c>
      <c r="S40" s="17" t="str">
        <f t="shared" si="8"/>
        <v/>
      </c>
      <c r="T40" s="17" t="str">
        <f t="shared" si="8"/>
        <v/>
      </c>
      <c r="U40" s="17" t="str">
        <f t="shared" si="8"/>
        <v/>
      </c>
      <c r="V40" s="17" t="str">
        <f t="shared" si="8"/>
        <v/>
      </c>
      <c r="W40" s="17" t="str">
        <f t="shared" si="8"/>
        <v/>
      </c>
      <c r="X40" s="17" t="str">
        <f t="shared" si="8"/>
        <v/>
      </c>
      <c r="Y40" s="17" t="str">
        <f t="shared" si="8"/>
        <v/>
      </c>
      <c r="Z40" s="17" t="str">
        <f t="shared" si="8"/>
        <v/>
      </c>
      <c r="AA40" s="17" t="str">
        <f t="shared" si="8"/>
        <v/>
      </c>
      <c r="AB40" s="17" t="str">
        <f t="shared" si="8"/>
        <v/>
      </c>
      <c r="AC40" s="17" t="str">
        <f t="shared" si="8"/>
        <v/>
      </c>
      <c r="AD40" s="17" t="str">
        <f t="shared" si="8"/>
        <v/>
      </c>
      <c r="AE40" s="17" t="str">
        <f t="shared" si="8"/>
        <v/>
      </c>
      <c r="AF40" s="17" t="str">
        <f t="shared" si="8"/>
        <v/>
      </c>
      <c r="AG40" s="17" t="str">
        <f t="shared" si="8"/>
        <v/>
      </c>
      <c r="AK40" s="185">
        <f>SUM(G40:AG40)</f>
        <v>0</v>
      </c>
      <c r="AL40" s="185"/>
      <c r="AM40" s="185"/>
      <c r="AN40" s="185"/>
    </row>
    <row r="42" spans="1:45" hidden="1" x14ac:dyDescent="0.25">
      <c r="F42" s="16">
        <f>SUM(AK38:AM40)</f>
        <v>0</v>
      </c>
      <c r="G42" s="17">
        <f>COUNTIF(G4:G36,"з")</f>
        <v>0</v>
      </c>
      <c r="H42" s="17">
        <f t="shared" ref="H42:AG42" si="9">COUNTIF(H4:H36,"з")</f>
        <v>0</v>
      </c>
      <c r="I42" s="17">
        <f t="shared" si="9"/>
        <v>0</v>
      </c>
      <c r="J42" s="17">
        <f t="shared" si="9"/>
        <v>0</v>
      </c>
      <c r="K42" s="17">
        <f t="shared" si="9"/>
        <v>0</v>
      </c>
      <c r="L42" s="17">
        <f t="shared" si="9"/>
        <v>0</v>
      </c>
      <c r="M42" s="17">
        <f t="shared" si="9"/>
        <v>0</v>
      </c>
      <c r="N42" s="17">
        <f t="shared" si="9"/>
        <v>0</v>
      </c>
      <c r="O42" s="17">
        <f t="shared" si="9"/>
        <v>0</v>
      </c>
      <c r="P42" s="17">
        <f t="shared" si="9"/>
        <v>0</v>
      </c>
      <c r="Q42" s="17">
        <f t="shared" si="9"/>
        <v>0</v>
      </c>
      <c r="R42" s="17">
        <f t="shared" si="9"/>
        <v>0</v>
      </c>
      <c r="S42" s="17">
        <f t="shared" si="9"/>
        <v>0</v>
      </c>
      <c r="T42" s="17">
        <f t="shared" si="9"/>
        <v>0</v>
      </c>
      <c r="U42" s="17">
        <f t="shared" si="9"/>
        <v>0</v>
      </c>
      <c r="V42" s="17">
        <f t="shared" si="9"/>
        <v>0</v>
      </c>
      <c r="W42" s="17">
        <f t="shared" si="9"/>
        <v>0</v>
      </c>
      <c r="X42" s="17">
        <f t="shared" si="9"/>
        <v>0</v>
      </c>
      <c r="Y42" s="17">
        <f t="shared" si="9"/>
        <v>0</v>
      </c>
      <c r="Z42" s="17">
        <f t="shared" si="9"/>
        <v>0</v>
      </c>
      <c r="AA42" s="17">
        <f t="shared" si="9"/>
        <v>0</v>
      </c>
      <c r="AB42" s="17">
        <f t="shared" si="9"/>
        <v>0</v>
      </c>
      <c r="AC42" s="17">
        <f t="shared" si="9"/>
        <v>0</v>
      </c>
      <c r="AD42" s="17">
        <f t="shared" si="9"/>
        <v>0</v>
      </c>
      <c r="AE42" s="17">
        <f t="shared" si="9"/>
        <v>0</v>
      </c>
      <c r="AF42" s="17">
        <f>COUNTIF(AF4:AF36,"з")</f>
        <v>0</v>
      </c>
      <c r="AG42" s="17">
        <f t="shared" si="9"/>
        <v>0</v>
      </c>
    </row>
    <row r="43" spans="1:45" hidden="1" x14ac:dyDescent="0.25">
      <c r="G43" s="17">
        <f>COUNTIF(G4:G36,"зо")</f>
        <v>0</v>
      </c>
      <c r="H43" s="17">
        <f t="shared" ref="H43:AG43" si="10">COUNTIF(H4:H36,"зо")</f>
        <v>0</v>
      </c>
      <c r="I43" s="17">
        <f t="shared" si="10"/>
        <v>0</v>
      </c>
      <c r="J43" s="17">
        <f t="shared" si="10"/>
        <v>0</v>
      </c>
      <c r="K43" s="17">
        <f t="shared" si="10"/>
        <v>0</v>
      </c>
      <c r="L43" s="17">
        <f t="shared" si="10"/>
        <v>0</v>
      </c>
      <c r="M43" s="17">
        <f t="shared" si="10"/>
        <v>0</v>
      </c>
      <c r="N43" s="17">
        <f t="shared" si="10"/>
        <v>0</v>
      </c>
      <c r="O43" s="17">
        <f t="shared" si="10"/>
        <v>0</v>
      </c>
      <c r="P43" s="17">
        <f t="shared" si="10"/>
        <v>0</v>
      </c>
      <c r="Q43" s="17">
        <f t="shared" si="10"/>
        <v>0</v>
      </c>
      <c r="R43" s="17">
        <f t="shared" si="10"/>
        <v>0</v>
      </c>
      <c r="S43" s="17">
        <f t="shared" si="10"/>
        <v>0</v>
      </c>
      <c r="T43" s="17">
        <f t="shared" si="10"/>
        <v>0</v>
      </c>
      <c r="U43" s="17">
        <f t="shared" si="10"/>
        <v>0</v>
      </c>
      <c r="V43" s="17">
        <f t="shared" si="10"/>
        <v>0</v>
      </c>
      <c r="W43" s="17">
        <f t="shared" si="10"/>
        <v>0</v>
      </c>
      <c r="X43" s="17">
        <f t="shared" si="10"/>
        <v>0</v>
      </c>
      <c r="Y43" s="17">
        <f t="shared" si="10"/>
        <v>0</v>
      </c>
      <c r="Z43" s="17">
        <f t="shared" si="10"/>
        <v>0</v>
      </c>
      <c r="AA43" s="17">
        <f t="shared" si="10"/>
        <v>0</v>
      </c>
      <c r="AB43" s="17">
        <f t="shared" si="10"/>
        <v>0</v>
      </c>
      <c r="AC43" s="17">
        <f t="shared" si="10"/>
        <v>0</v>
      </c>
      <c r="AD43" s="17">
        <f t="shared" si="10"/>
        <v>0</v>
      </c>
      <c r="AE43" s="17">
        <f t="shared" si="10"/>
        <v>0</v>
      </c>
      <c r="AF43" s="17">
        <f>COUNTIF(AF4:AF36,"зо")</f>
        <v>0</v>
      </c>
      <c r="AG43" s="17">
        <f t="shared" si="10"/>
        <v>0</v>
      </c>
    </row>
    <row r="44" spans="1:45" hidden="1" x14ac:dyDescent="0.25">
      <c r="F44" s="140">
        <f>AK38*F1+AK39*K1+Дек!F44</f>
        <v>0</v>
      </c>
      <c r="G44" s="17">
        <f>COUNTIF(G4:G36,"о")</f>
        <v>0</v>
      </c>
      <c r="H44" s="17">
        <f t="shared" ref="H44:AG44" si="11">COUNTIF(H4:H36,"о")</f>
        <v>0</v>
      </c>
      <c r="I44" s="17">
        <f t="shared" si="11"/>
        <v>0</v>
      </c>
      <c r="J44" s="17">
        <f t="shared" si="11"/>
        <v>0</v>
      </c>
      <c r="K44" s="17">
        <f t="shared" si="11"/>
        <v>0</v>
      </c>
      <c r="L44" s="17">
        <f t="shared" si="11"/>
        <v>0</v>
      </c>
      <c r="M44" s="17">
        <f t="shared" si="11"/>
        <v>0</v>
      </c>
      <c r="N44" s="17">
        <f t="shared" si="11"/>
        <v>0</v>
      </c>
      <c r="O44" s="17">
        <f t="shared" si="11"/>
        <v>0</v>
      </c>
      <c r="P44" s="17">
        <f t="shared" si="11"/>
        <v>0</v>
      </c>
      <c r="Q44" s="17">
        <f t="shared" si="11"/>
        <v>0</v>
      </c>
      <c r="R44" s="17">
        <f t="shared" si="11"/>
        <v>0</v>
      </c>
      <c r="S44" s="17">
        <f t="shared" si="11"/>
        <v>0</v>
      </c>
      <c r="T44" s="17">
        <f t="shared" si="11"/>
        <v>0</v>
      </c>
      <c r="U44" s="17">
        <f t="shared" si="11"/>
        <v>0</v>
      </c>
      <c r="V44" s="17">
        <f t="shared" si="11"/>
        <v>0</v>
      </c>
      <c r="W44" s="17">
        <f t="shared" si="11"/>
        <v>0</v>
      </c>
      <c r="X44" s="17">
        <f t="shared" si="11"/>
        <v>0</v>
      </c>
      <c r="Y44" s="17">
        <f t="shared" si="11"/>
        <v>0</v>
      </c>
      <c r="Z44" s="17">
        <f t="shared" si="11"/>
        <v>0</v>
      </c>
      <c r="AA44" s="17">
        <f t="shared" si="11"/>
        <v>0</v>
      </c>
      <c r="AB44" s="17">
        <f t="shared" si="11"/>
        <v>0</v>
      </c>
      <c r="AC44" s="17">
        <f t="shared" si="11"/>
        <v>0</v>
      </c>
      <c r="AD44" s="17">
        <f t="shared" si="11"/>
        <v>0</v>
      </c>
      <c r="AE44" s="17">
        <f t="shared" si="11"/>
        <v>0</v>
      </c>
      <c r="AF44" s="17">
        <f>COUNTIF(AF4:AF36,"о")</f>
        <v>0</v>
      </c>
      <c r="AG44" s="17">
        <f t="shared" si="11"/>
        <v>0</v>
      </c>
    </row>
    <row r="45" spans="1:45" hidden="1" x14ac:dyDescent="0.25">
      <c r="G45" s="17">
        <f>COUNTIF(G4:G36,"л")</f>
        <v>0</v>
      </c>
      <c r="H45" s="17">
        <f t="shared" ref="H45:AG45" si="12">COUNTIF(H4:H36,"л")</f>
        <v>0</v>
      </c>
      <c r="I45" s="17">
        <f t="shared" si="12"/>
        <v>0</v>
      </c>
      <c r="J45" s="17">
        <f t="shared" si="12"/>
        <v>0</v>
      </c>
      <c r="K45" s="17">
        <f t="shared" si="12"/>
        <v>0</v>
      </c>
      <c r="L45" s="17">
        <f t="shared" si="12"/>
        <v>0</v>
      </c>
      <c r="M45" s="17">
        <f t="shared" si="12"/>
        <v>0</v>
      </c>
      <c r="N45" s="17">
        <f t="shared" si="12"/>
        <v>0</v>
      </c>
      <c r="O45" s="17">
        <f t="shared" si="12"/>
        <v>0</v>
      </c>
      <c r="P45" s="17">
        <f t="shared" si="12"/>
        <v>0</v>
      </c>
      <c r="Q45" s="17">
        <f t="shared" si="12"/>
        <v>0</v>
      </c>
      <c r="R45" s="17">
        <f t="shared" si="12"/>
        <v>0</v>
      </c>
      <c r="S45" s="17">
        <f t="shared" si="12"/>
        <v>0</v>
      </c>
      <c r="T45" s="17">
        <f t="shared" si="12"/>
        <v>0</v>
      </c>
      <c r="U45" s="17">
        <f t="shared" si="12"/>
        <v>0</v>
      </c>
      <c r="V45" s="17">
        <f t="shared" si="12"/>
        <v>0</v>
      </c>
      <c r="W45" s="17">
        <f t="shared" si="12"/>
        <v>0</v>
      </c>
      <c r="X45" s="17">
        <f t="shared" si="12"/>
        <v>0</v>
      </c>
      <c r="Y45" s="17">
        <f t="shared" si="12"/>
        <v>0</v>
      </c>
      <c r="Z45" s="17">
        <f t="shared" si="12"/>
        <v>0</v>
      </c>
      <c r="AA45" s="17">
        <f t="shared" si="12"/>
        <v>0</v>
      </c>
      <c r="AB45" s="17">
        <f t="shared" si="12"/>
        <v>0</v>
      </c>
      <c r="AC45" s="17">
        <f t="shared" si="12"/>
        <v>0</v>
      </c>
      <c r="AD45" s="17">
        <f t="shared" si="12"/>
        <v>0</v>
      </c>
      <c r="AE45" s="17">
        <f t="shared" si="12"/>
        <v>0</v>
      </c>
      <c r="AF45" s="17">
        <f t="shared" si="12"/>
        <v>0</v>
      </c>
      <c r="AG45" s="17">
        <f t="shared" si="12"/>
        <v>0</v>
      </c>
    </row>
  </sheetData>
  <sheetProtection password="CF66" sheet="1" objects="1" scenarios="1"/>
  <mergeCells count="18">
    <mergeCell ref="AU4:AW4"/>
    <mergeCell ref="G37:AG37"/>
    <mergeCell ref="E39:E40"/>
    <mergeCell ref="AK40:AN40"/>
    <mergeCell ref="AK39:AN39"/>
    <mergeCell ref="AK38:AN38"/>
    <mergeCell ref="C1:C3"/>
    <mergeCell ref="G1:J1"/>
    <mergeCell ref="K1:M1"/>
    <mergeCell ref="AH1:AI1"/>
    <mergeCell ref="AU1:AW3"/>
    <mergeCell ref="D2:D3"/>
    <mergeCell ref="E2:E3"/>
    <mergeCell ref="F2:F3"/>
    <mergeCell ref="G2:AG2"/>
    <mergeCell ref="AH2:AH3"/>
    <mergeCell ref="AI2:AI3"/>
    <mergeCell ref="AK2:AQ2"/>
  </mergeCells>
  <conditionalFormatting sqref="AU12">
    <cfRule type="cellIs" dxfId="57" priority="11" operator="equal">
      <formula>"з"</formula>
    </cfRule>
  </conditionalFormatting>
  <conditionalFormatting sqref="G4:AG36">
    <cfRule type="cellIs" dxfId="56" priority="8" operator="equal">
      <formula>"зо"</formula>
    </cfRule>
    <cfRule type="cellIs" dxfId="55" priority="9" operator="equal">
      <formula>"о"</formula>
    </cfRule>
    <cfRule type="cellIs" dxfId="54" priority="10" operator="equal">
      <formula>"з"</formula>
    </cfRule>
  </conditionalFormatting>
  <conditionalFormatting sqref="F1">
    <cfRule type="expression" dxfId="53" priority="7">
      <formula>ISBLANK(F1)</formula>
    </cfRule>
  </conditionalFormatting>
  <conditionalFormatting sqref="K1:M1">
    <cfRule type="expression" dxfId="52" priority="6">
      <formula>ISBLANK($K$1)</formula>
    </cfRule>
  </conditionalFormatting>
  <conditionalFormatting sqref="AT4">
    <cfRule type="expression" dxfId="51" priority="5">
      <formula>"$AB$4=""ИСТИНА"""</formula>
    </cfRule>
  </conditionalFormatting>
  <conditionalFormatting sqref="G37:AG37">
    <cfRule type="containsText" dxfId="50" priority="4" operator="containsText" text="Укажите">
      <formula>NOT(ISERROR(SEARCH("Укажите",G37)))</formula>
    </cfRule>
  </conditionalFormatting>
  <conditionalFormatting sqref="G4:AG36">
    <cfRule type="containsText" dxfId="49" priority="3" operator="containsText" text="л">
      <formula>NOT(ISERROR(SEARCH("л",G4)))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39</xdr:col>
                    <xdr:colOff>9525</xdr:colOff>
                    <xdr:row>34</xdr:row>
                    <xdr:rowOff>180975</xdr:rowOff>
                  </from>
                  <to>
                    <xdr:col>39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39</xdr:col>
                    <xdr:colOff>9525</xdr:colOff>
                    <xdr:row>33</xdr:row>
                    <xdr:rowOff>180975</xdr:rowOff>
                  </from>
                  <to>
                    <xdr:col>39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39</xdr:col>
                    <xdr:colOff>9525</xdr:colOff>
                    <xdr:row>32</xdr:row>
                    <xdr:rowOff>180975</xdr:rowOff>
                  </from>
                  <to>
                    <xdr:col>39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39</xdr:col>
                    <xdr:colOff>9525</xdr:colOff>
                    <xdr:row>31</xdr:row>
                    <xdr:rowOff>180975</xdr:rowOff>
                  </from>
                  <to>
                    <xdr:col>39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39</xdr:col>
                    <xdr:colOff>9525</xdr:colOff>
                    <xdr:row>30</xdr:row>
                    <xdr:rowOff>180975</xdr:rowOff>
                  </from>
                  <to>
                    <xdr:col>39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39</xdr:col>
                    <xdr:colOff>9525</xdr:colOff>
                    <xdr:row>29</xdr:row>
                    <xdr:rowOff>180975</xdr:rowOff>
                  </from>
                  <to>
                    <xdr:col>39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39</xdr:col>
                    <xdr:colOff>9525</xdr:colOff>
                    <xdr:row>28</xdr:row>
                    <xdr:rowOff>180975</xdr:rowOff>
                  </from>
                  <to>
                    <xdr:col>39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39</xdr:col>
                    <xdr:colOff>9525</xdr:colOff>
                    <xdr:row>27</xdr:row>
                    <xdr:rowOff>180975</xdr:rowOff>
                  </from>
                  <to>
                    <xdr:col>39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39</xdr:col>
                    <xdr:colOff>9525</xdr:colOff>
                    <xdr:row>26</xdr:row>
                    <xdr:rowOff>180975</xdr:rowOff>
                  </from>
                  <to>
                    <xdr:col>39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39</xdr:col>
                    <xdr:colOff>9525</xdr:colOff>
                    <xdr:row>25</xdr:row>
                    <xdr:rowOff>180975</xdr:rowOff>
                  </from>
                  <to>
                    <xdr:col>39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39</xdr:col>
                    <xdr:colOff>9525</xdr:colOff>
                    <xdr:row>24</xdr:row>
                    <xdr:rowOff>180975</xdr:rowOff>
                  </from>
                  <to>
                    <xdr:col>39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39</xdr:col>
                    <xdr:colOff>9525</xdr:colOff>
                    <xdr:row>23</xdr:row>
                    <xdr:rowOff>180975</xdr:rowOff>
                  </from>
                  <to>
                    <xdr:col>39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39</xdr:col>
                    <xdr:colOff>9525</xdr:colOff>
                    <xdr:row>22</xdr:row>
                    <xdr:rowOff>180975</xdr:rowOff>
                  </from>
                  <to>
                    <xdr:col>39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39</xdr:col>
                    <xdr:colOff>9525</xdr:colOff>
                    <xdr:row>21</xdr:row>
                    <xdr:rowOff>180975</xdr:rowOff>
                  </from>
                  <to>
                    <xdr:col>39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39</xdr:col>
                    <xdr:colOff>9525</xdr:colOff>
                    <xdr:row>20</xdr:row>
                    <xdr:rowOff>180975</xdr:rowOff>
                  </from>
                  <to>
                    <xdr:col>39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39</xdr:col>
                    <xdr:colOff>9525</xdr:colOff>
                    <xdr:row>19</xdr:row>
                    <xdr:rowOff>180975</xdr:rowOff>
                  </from>
                  <to>
                    <xdr:col>39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39</xdr:col>
                    <xdr:colOff>9525</xdr:colOff>
                    <xdr:row>18</xdr:row>
                    <xdr:rowOff>180975</xdr:rowOff>
                  </from>
                  <to>
                    <xdr:col>39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39</xdr:col>
                    <xdr:colOff>9525</xdr:colOff>
                    <xdr:row>17</xdr:row>
                    <xdr:rowOff>180975</xdr:rowOff>
                  </from>
                  <to>
                    <xdr:col>39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22" name="Check Box 19">
              <controlPr defaultSize="0" autoFill="0" autoLine="0" autoPict="0">
                <anchor moveWithCells="1">
                  <from>
                    <xdr:col>39</xdr:col>
                    <xdr:colOff>9525</xdr:colOff>
                    <xdr:row>16</xdr:row>
                    <xdr:rowOff>180975</xdr:rowOff>
                  </from>
                  <to>
                    <xdr:col>39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3" name="Check Box 20">
              <controlPr defaultSize="0" autoFill="0" autoLine="0" autoPict="0">
                <anchor moveWithCells="1">
                  <from>
                    <xdr:col>39</xdr:col>
                    <xdr:colOff>9525</xdr:colOff>
                    <xdr:row>15</xdr:row>
                    <xdr:rowOff>180975</xdr:rowOff>
                  </from>
                  <to>
                    <xdr:col>39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4" name="Check Box 21">
              <controlPr defaultSize="0" autoFill="0" autoLine="0" autoPict="0">
                <anchor moveWithCells="1">
                  <from>
                    <xdr:col>39</xdr:col>
                    <xdr:colOff>9525</xdr:colOff>
                    <xdr:row>14</xdr:row>
                    <xdr:rowOff>180975</xdr:rowOff>
                  </from>
                  <to>
                    <xdr:col>39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5" name="Check Box 22">
              <controlPr defaultSize="0" autoFill="0" autoLine="0" autoPict="0">
                <anchor moveWithCells="1">
                  <from>
                    <xdr:col>39</xdr:col>
                    <xdr:colOff>9525</xdr:colOff>
                    <xdr:row>13</xdr:row>
                    <xdr:rowOff>180975</xdr:rowOff>
                  </from>
                  <to>
                    <xdr:col>39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6" name="Check Box 23">
              <controlPr defaultSize="0" autoFill="0" autoLine="0" autoPict="0">
                <anchor moveWithCells="1">
                  <from>
                    <xdr:col>39</xdr:col>
                    <xdr:colOff>9525</xdr:colOff>
                    <xdr:row>12</xdr:row>
                    <xdr:rowOff>180975</xdr:rowOff>
                  </from>
                  <to>
                    <xdr:col>39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7" name="Check Box 24">
              <controlPr defaultSize="0" autoFill="0" autoLine="0" autoPict="0">
                <anchor moveWithCells="1">
                  <from>
                    <xdr:col>39</xdr:col>
                    <xdr:colOff>9525</xdr:colOff>
                    <xdr:row>11</xdr:row>
                    <xdr:rowOff>180975</xdr:rowOff>
                  </from>
                  <to>
                    <xdr:col>39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8" name="Check Box 25">
              <controlPr defaultSize="0" autoFill="0" autoLine="0" autoPict="0">
                <anchor moveWithCells="1">
                  <from>
                    <xdr:col>39</xdr:col>
                    <xdr:colOff>9525</xdr:colOff>
                    <xdr:row>10</xdr:row>
                    <xdr:rowOff>180975</xdr:rowOff>
                  </from>
                  <to>
                    <xdr:col>39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9" name="Check Box 26">
              <controlPr defaultSize="0" autoFill="0" autoLine="0" autoPict="0">
                <anchor moveWithCells="1">
                  <from>
                    <xdr:col>39</xdr:col>
                    <xdr:colOff>9525</xdr:colOff>
                    <xdr:row>9</xdr:row>
                    <xdr:rowOff>180975</xdr:rowOff>
                  </from>
                  <to>
                    <xdr:col>39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30" name="Check Box 27">
              <controlPr defaultSize="0" autoFill="0" autoLine="0" autoPict="0">
                <anchor moveWithCells="1">
                  <from>
                    <xdr:col>39</xdr:col>
                    <xdr:colOff>9525</xdr:colOff>
                    <xdr:row>8</xdr:row>
                    <xdr:rowOff>180975</xdr:rowOff>
                  </from>
                  <to>
                    <xdr:col>39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0" r:id="rId31" name="Check Box 28">
              <controlPr defaultSize="0" autoFill="0" autoLine="0" autoPict="0">
                <anchor moveWithCells="1">
                  <from>
                    <xdr:col>39</xdr:col>
                    <xdr:colOff>9525</xdr:colOff>
                    <xdr:row>7</xdr:row>
                    <xdr:rowOff>180975</xdr:rowOff>
                  </from>
                  <to>
                    <xdr:col>39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1" r:id="rId32" name="Check Box 29">
              <controlPr defaultSize="0" autoFill="0" autoLine="0" autoPict="0">
                <anchor moveWithCells="1">
                  <from>
                    <xdr:col>39</xdr:col>
                    <xdr:colOff>9525</xdr:colOff>
                    <xdr:row>6</xdr:row>
                    <xdr:rowOff>180975</xdr:rowOff>
                  </from>
                  <to>
                    <xdr:col>39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33" name="Check Box 30">
              <controlPr defaultSize="0" autoFill="0" autoLine="0" autoPict="0">
                <anchor moveWithCells="1">
                  <from>
                    <xdr:col>39</xdr:col>
                    <xdr:colOff>9525</xdr:colOff>
                    <xdr:row>5</xdr:row>
                    <xdr:rowOff>180975</xdr:rowOff>
                  </from>
                  <to>
                    <xdr:col>39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3" r:id="rId34" name="Check Box 31">
              <controlPr defaultSize="0" autoFill="0" autoLine="0" autoPict="0">
                <anchor moveWithCells="1">
                  <from>
                    <xdr:col>39</xdr:col>
                    <xdr:colOff>9525</xdr:colOff>
                    <xdr:row>4</xdr:row>
                    <xdr:rowOff>180975</xdr:rowOff>
                  </from>
                  <to>
                    <xdr:col>39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4" r:id="rId35" name="Check Box 32">
              <controlPr defaultSize="0" autoFill="0" autoLine="0" autoPict="0">
                <anchor moveWithCells="1">
                  <from>
                    <xdr:col>39</xdr:col>
                    <xdr:colOff>9525</xdr:colOff>
                    <xdr:row>3</xdr:row>
                    <xdr:rowOff>180975</xdr:rowOff>
                  </from>
                  <to>
                    <xdr:col>39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5" r:id="rId36" name="Check Box 33">
              <controlPr defaultSize="0" autoFill="0" autoLine="0" autoPict="0">
                <anchor moveWithCells="1">
                  <from>
                    <xdr:col>39</xdr:col>
                    <xdr:colOff>9525</xdr:colOff>
                    <xdr:row>2</xdr:row>
                    <xdr:rowOff>180975</xdr:rowOff>
                  </from>
                  <to>
                    <xdr:col>39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6" r:id="rId37" name="Check Box 34">
              <controlPr defaultSize="0" autoFill="0" autoLine="0" autoPict="0">
                <anchor moveWithCells="1">
                  <from>
                    <xdr:col>42</xdr:col>
                    <xdr:colOff>9525</xdr:colOff>
                    <xdr:row>34</xdr:row>
                    <xdr:rowOff>180975</xdr:rowOff>
                  </from>
                  <to>
                    <xdr:col>42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7" r:id="rId38" name="Check Box 35">
              <controlPr defaultSize="0" autoFill="0" autoLine="0" autoPict="0">
                <anchor moveWithCells="1">
                  <from>
                    <xdr:col>42</xdr:col>
                    <xdr:colOff>9525</xdr:colOff>
                    <xdr:row>33</xdr:row>
                    <xdr:rowOff>180975</xdr:rowOff>
                  </from>
                  <to>
                    <xdr:col>42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8" r:id="rId39" name="Check Box 36">
              <controlPr defaultSize="0" autoFill="0" autoLine="0" autoPict="0">
                <anchor moveWithCells="1">
                  <from>
                    <xdr:col>42</xdr:col>
                    <xdr:colOff>9525</xdr:colOff>
                    <xdr:row>32</xdr:row>
                    <xdr:rowOff>180975</xdr:rowOff>
                  </from>
                  <to>
                    <xdr:col>42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9" r:id="rId40" name="Check Box 37">
              <controlPr defaultSize="0" autoFill="0" autoLine="0" autoPict="0">
                <anchor moveWithCells="1">
                  <from>
                    <xdr:col>42</xdr:col>
                    <xdr:colOff>9525</xdr:colOff>
                    <xdr:row>31</xdr:row>
                    <xdr:rowOff>180975</xdr:rowOff>
                  </from>
                  <to>
                    <xdr:col>42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0" r:id="rId41" name="Check Box 38">
              <controlPr defaultSize="0" autoFill="0" autoLine="0" autoPict="0">
                <anchor moveWithCells="1">
                  <from>
                    <xdr:col>42</xdr:col>
                    <xdr:colOff>9525</xdr:colOff>
                    <xdr:row>30</xdr:row>
                    <xdr:rowOff>180975</xdr:rowOff>
                  </from>
                  <to>
                    <xdr:col>42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1" r:id="rId42" name="Check Box 39">
              <controlPr defaultSize="0" autoFill="0" autoLine="0" autoPict="0">
                <anchor moveWithCells="1">
                  <from>
                    <xdr:col>42</xdr:col>
                    <xdr:colOff>9525</xdr:colOff>
                    <xdr:row>29</xdr:row>
                    <xdr:rowOff>180975</xdr:rowOff>
                  </from>
                  <to>
                    <xdr:col>42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2" r:id="rId43" name="Check Box 40">
              <controlPr defaultSize="0" autoFill="0" autoLine="0" autoPict="0">
                <anchor moveWithCells="1">
                  <from>
                    <xdr:col>42</xdr:col>
                    <xdr:colOff>9525</xdr:colOff>
                    <xdr:row>28</xdr:row>
                    <xdr:rowOff>180975</xdr:rowOff>
                  </from>
                  <to>
                    <xdr:col>42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3" r:id="rId44" name="Check Box 41">
              <controlPr defaultSize="0" autoFill="0" autoLine="0" autoPict="0">
                <anchor moveWithCells="1">
                  <from>
                    <xdr:col>42</xdr:col>
                    <xdr:colOff>9525</xdr:colOff>
                    <xdr:row>27</xdr:row>
                    <xdr:rowOff>180975</xdr:rowOff>
                  </from>
                  <to>
                    <xdr:col>42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4" r:id="rId45" name="Check Box 42">
              <controlPr defaultSize="0" autoFill="0" autoLine="0" autoPict="0">
                <anchor moveWithCells="1">
                  <from>
                    <xdr:col>42</xdr:col>
                    <xdr:colOff>9525</xdr:colOff>
                    <xdr:row>26</xdr:row>
                    <xdr:rowOff>180975</xdr:rowOff>
                  </from>
                  <to>
                    <xdr:col>42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5" r:id="rId46" name="Check Box 43">
              <controlPr defaultSize="0" autoFill="0" autoLine="0" autoPict="0">
                <anchor moveWithCells="1">
                  <from>
                    <xdr:col>42</xdr:col>
                    <xdr:colOff>9525</xdr:colOff>
                    <xdr:row>25</xdr:row>
                    <xdr:rowOff>180975</xdr:rowOff>
                  </from>
                  <to>
                    <xdr:col>42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6" r:id="rId47" name="Check Box 44">
              <controlPr defaultSize="0" autoFill="0" autoLine="0" autoPict="0">
                <anchor moveWithCells="1">
                  <from>
                    <xdr:col>42</xdr:col>
                    <xdr:colOff>9525</xdr:colOff>
                    <xdr:row>24</xdr:row>
                    <xdr:rowOff>180975</xdr:rowOff>
                  </from>
                  <to>
                    <xdr:col>42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7" r:id="rId48" name="Check Box 45">
              <controlPr defaultSize="0" autoFill="0" autoLine="0" autoPict="0">
                <anchor moveWithCells="1">
                  <from>
                    <xdr:col>42</xdr:col>
                    <xdr:colOff>9525</xdr:colOff>
                    <xdr:row>23</xdr:row>
                    <xdr:rowOff>180975</xdr:rowOff>
                  </from>
                  <to>
                    <xdr:col>42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8" r:id="rId49" name="Check Box 46">
              <controlPr defaultSize="0" autoFill="0" autoLine="0" autoPict="0">
                <anchor moveWithCells="1">
                  <from>
                    <xdr:col>42</xdr:col>
                    <xdr:colOff>9525</xdr:colOff>
                    <xdr:row>22</xdr:row>
                    <xdr:rowOff>180975</xdr:rowOff>
                  </from>
                  <to>
                    <xdr:col>42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9" r:id="rId50" name="Check Box 47">
              <controlPr defaultSize="0" autoFill="0" autoLine="0" autoPict="0">
                <anchor moveWithCells="1">
                  <from>
                    <xdr:col>42</xdr:col>
                    <xdr:colOff>9525</xdr:colOff>
                    <xdr:row>21</xdr:row>
                    <xdr:rowOff>180975</xdr:rowOff>
                  </from>
                  <to>
                    <xdr:col>42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0" r:id="rId51" name="Check Box 48">
              <controlPr defaultSize="0" autoFill="0" autoLine="0" autoPict="0">
                <anchor moveWithCells="1">
                  <from>
                    <xdr:col>42</xdr:col>
                    <xdr:colOff>9525</xdr:colOff>
                    <xdr:row>20</xdr:row>
                    <xdr:rowOff>180975</xdr:rowOff>
                  </from>
                  <to>
                    <xdr:col>42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1" r:id="rId52" name="Check Box 49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180975</xdr:rowOff>
                  </from>
                  <to>
                    <xdr:col>42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2" r:id="rId53" name="Check Box 50">
              <controlPr defaultSize="0" autoFill="0" autoLine="0" autoPict="0">
                <anchor moveWithCells="1">
                  <from>
                    <xdr:col>42</xdr:col>
                    <xdr:colOff>9525</xdr:colOff>
                    <xdr:row>18</xdr:row>
                    <xdr:rowOff>180975</xdr:rowOff>
                  </from>
                  <to>
                    <xdr:col>42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3" r:id="rId54" name="Check Box 51">
              <controlPr defaultSize="0" autoFill="0" autoLine="0" autoPict="0">
                <anchor moveWithCells="1">
                  <from>
                    <xdr:col>42</xdr:col>
                    <xdr:colOff>9525</xdr:colOff>
                    <xdr:row>17</xdr:row>
                    <xdr:rowOff>180975</xdr:rowOff>
                  </from>
                  <to>
                    <xdr:col>42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4" r:id="rId55" name="Check Box 52">
              <controlPr defaultSize="0" autoFill="0" autoLine="0" autoPict="0">
                <anchor moveWithCells="1">
                  <from>
                    <xdr:col>42</xdr:col>
                    <xdr:colOff>9525</xdr:colOff>
                    <xdr:row>16</xdr:row>
                    <xdr:rowOff>180975</xdr:rowOff>
                  </from>
                  <to>
                    <xdr:col>42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5" r:id="rId56" name="Check Box 53">
              <controlPr defaultSize="0" autoFill="0" autoLine="0" autoPict="0">
                <anchor moveWithCells="1">
                  <from>
                    <xdr:col>42</xdr:col>
                    <xdr:colOff>9525</xdr:colOff>
                    <xdr:row>15</xdr:row>
                    <xdr:rowOff>180975</xdr:rowOff>
                  </from>
                  <to>
                    <xdr:col>42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6" r:id="rId57" name="Check Box 54">
              <controlPr defaultSize="0" autoFill="0" autoLine="0" autoPict="0">
                <anchor moveWithCells="1">
                  <from>
                    <xdr:col>42</xdr:col>
                    <xdr:colOff>9525</xdr:colOff>
                    <xdr:row>14</xdr:row>
                    <xdr:rowOff>180975</xdr:rowOff>
                  </from>
                  <to>
                    <xdr:col>42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7" r:id="rId58" name="Check Box 55">
              <controlPr defaultSize="0" autoFill="0" autoLine="0" autoPict="0">
                <anchor moveWithCells="1">
                  <from>
                    <xdr:col>42</xdr:col>
                    <xdr:colOff>9525</xdr:colOff>
                    <xdr:row>13</xdr:row>
                    <xdr:rowOff>180975</xdr:rowOff>
                  </from>
                  <to>
                    <xdr:col>42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8" r:id="rId59" name="Check Box 56">
              <controlPr defaultSize="0" autoFill="0" autoLine="0" autoPict="0">
                <anchor moveWithCells="1">
                  <from>
                    <xdr:col>42</xdr:col>
                    <xdr:colOff>9525</xdr:colOff>
                    <xdr:row>12</xdr:row>
                    <xdr:rowOff>180975</xdr:rowOff>
                  </from>
                  <to>
                    <xdr:col>42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9" r:id="rId60" name="Check Box 57">
              <controlPr defaultSize="0" autoFill="0" autoLine="0" autoPict="0">
                <anchor moveWithCells="1">
                  <from>
                    <xdr:col>42</xdr:col>
                    <xdr:colOff>9525</xdr:colOff>
                    <xdr:row>11</xdr:row>
                    <xdr:rowOff>180975</xdr:rowOff>
                  </from>
                  <to>
                    <xdr:col>42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0" r:id="rId61" name="Check Box 58">
              <controlPr defaultSize="0" autoFill="0" autoLine="0" autoPict="0">
                <anchor moveWithCells="1">
                  <from>
                    <xdr:col>42</xdr:col>
                    <xdr:colOff>9525</xdr:colOff>
                    <xdr:row>10</xdr:row>
                    <xdr:rowOff>180975</xdr:rowOff>
                  </from>
                  <to>
                    <xdr:col>42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1" r:id="rId62" name="Check Box 59">
              <controlPr defaultSize="0" autoFill="0" autoLine="0" autoPict="0">
                <anchor moveWithCells="1">
                  <from>
                    <xdr:col>42</xdr:col>
                    <xdr:colOff>9525</xdr:colOff>
                    <xdr:row>9</xdr:row>
                    <xdr:rowOff>180975</xdr:rowOff>
                  </from>
                  <to>
                    <xdr:col>42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2" r:id="rId63" name="Check Box 60">
              <controlPr defaultSize="0" autoFill="0" autoLine="0" autoPict="0">
                <anchor moveWithCells="1">
                  <from>
                    <xdr:col>42</xdr:col>
                    <xdr:colOff>9525</xdr:colOff>
                    <xdr:row>8</xdr:row>
                    <xdr:rowOff>180975</xdr:rowOff>
                  </from>
                  <to>
                    <xdr:col>42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3" r:id="rId64" name="Check Box 61">
              <controlPr defaultSize="0" autoFill="0" autoLine="0" autoPict="0">
                <anchor moveWithCells="1">
                  <from>
                    <xdr:col>42</xdr:col>
                    <xdr:colOff>9525</xdr:colOff>
                    <xdr:row>7</xdr:row>
                    <xdr:rowOff>180975</xdr:rowOff>
                  </from>
                  <to>
                    <xdr:col>42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4" r:id="rId65" name="Check Box 62">
              <controlPr defaultSize="0" autoFill="0" autoLine="0" autoPict="0">
                <anchor moveWithCells="1">
                  <from>
                    <xdr:col>42</xdr:col>
                    <xdr:colOff>9525</xdr:colOff>
                    <xdr:row>6</xdr:row>
                    <xdr:rowOff>180975</xdr:rowOff>
                  </from>
                  <to>
                    <xdr:col>42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5" r:id="rId66" name="Check Box 63">
              <controlPr defaultSize="0" autoFill="0" autoLine="0" autoPict="0">
                <anchor moveWithCells="1">
                  <from>
                    <xdr:col>42</xdr:col>
                    <xdr:colOff>9525</xdr:colOff>
                    <xdr:row>5</xdr:row>
                    <xdr:rowOff>180975</xdr:rowOff>
                  </from>
                  <to>
                    <xdr:col>42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6" r:id="rId67" name="Check Box 64">
              <controlPr defaultSize="0" autoFill="0" autoLine="0" autoPict="0">
                <anchor moveWithCells="1">
                  <from>
                    <xdr:col>42</xdr:col>
                    <xdr:colOff>9525</xdr:colOff>
                    <xdr:row>4</xdr:row>
                    <xdr:rowOff>180975</xdr:rowOff>
                  </from>
                  <to>
                    <xdr:col>42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7" r:id="rId68" name="Check Box 65">
              <controlPr defaultSize="0" autoFill="0" autoLine="0" autoPict="0">
                <anchor moveWithCells="1">
                  <from>
                    <xdr:col>42</xdr:col>
                    <xdr:colOff>9525</xdr:colOff>
                    <xdr:row>3</xdr:row>
                    <xdr:rowOff>180975</xdr:rowOff>
                  </from>
                  <to>
                    <xdr:col>42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8" r:id="rId69" name="Check Box 66">
              <controlPr defaultSize="0" autoFill="0" autoLine="0" autoPict="0">
                <anchor moveWithCells="1">
                  <from>
                    <xdr:col>42</xdr:col>
                    <xdr:colOff>9525</xdr:colOff>
                    <xdr:row>2</xdr:row>
                    <xdr:rowOff>180975</xdr:rowOff>
                  </from>
                  <to>
                    <xdr:col>42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9" r:id="rId70" name="Check Box 67">
              <controlPr defaultSize="0" autoFill="0" autoLine="0" autoPict="0">
                <anchor moveWithCells="1">
                  <from>
                    <xdr:col>36</xdr:col>
                    <xdr:colOff>0</xdr:colOff>
                    <xdr:row>34</xdr:row>
                    <xdr:rowOff>180975</xdr:rowOff>
                  </from>
                  <to>
                    <xdr:col>36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0" r:id="rId71" name="Check Box 68">
              <controlPr defaultSize="0" autoFill="0" autoLine="0" autoPict="0">
                <anchor moveWithCells="1">
                  <from>
                    <xdr:col>36</xdr:col>
                    <xdr:colOff>0</xdr:colOff>
                    <xdr:row>33</xdr:row>
                    <xdr:rowOff>180975</xdr:rowOff>
                  </from>
                  <to>
                    <xdr:col>36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1" r:id="rId72" name="Check Box 69">
              <controlPr defaultSize="0" autoFill="0" autoLine="0" autoPict="0">
                <anchor moveWithCells="1">
                  <from>
                    <xdr:col>36</xdr:col>
                    <xdr:colOff>0</xdr:colOff>
                    <xdr:row>32</xdr:row>
                    <xdr:rowOff>180975</xdr:rowOff>
                  </from>
                  <to>
                    <xdr:col>36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2" r:id="rId73" name="Check Box 70">
              <controlPr defaultSize="0" autoFill="0" autoLine="0" autoPict="0">
                <anchor moveWithCells="1">
                  <from>
                    <xdr:col>36</xdr:col>
                    <xdr:colOff>0</xdr:colOff>
                    <xdr:row>31</xdr:row>
                    <xdr:rowOff>180975</xdr:rowOff>
                  </from>
                  <to>
                    <xdr:col>36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3" r:id="rId74" name="Check Box 71">
              <controlPr defaultSize="0" autoFill="0" autoLine="0" autoPict="0">
                <anchor moveWithCells="1">
                  <from>
                    <xdr:col>36</xdr:col>
                    <xdr:colOff>0</xdr:colOff>
                    <xdr:row>30</xdr:row>
                    <xdr:rowOff>180975</xdr:rowOff>
                  </from>
                  <to>
                    <xdr:col>36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4" r:id="rId75" name="Check Box 72">
              <controlPr defaultSize="0" autoFill="0" autoLine="0" autoPict="0">
                <anchor moveWithCells="1">
                  <from>
                    <xdr:col>36</xdr:col>
                    <xdr:colOff>0</xdr:colOff>
                    <xdr:row>29</xdr:row>
                    <xdr:rowOff>180975</xdr:rowOff>
                  </from>
                  <to>
                    <xdr:col>36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5" r:id="rId76" name="Check Box 73">
              <controlPr defaultSize="0" autoFill="0" autoLine="0" autoPict="0">
                <anchor moveWithCells="1">
                  <from>
                    <xdr:col>36</xdr:col>
                    <xdr:colOff>0</xdr:colOff>
                    <xdr:row>28</xdr:row>
                    <xdr:rowOff>180975</xdr:rowOff>
                  </from>
                  <to>
                    <xdr:col>36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6" r:id="rId77" name="Check Box 74">
              <controlPr defaultSize="0" autoFill="0" autoLine="0" autoPict="0">
                <anchor moveWithCells="1">
                  <from>
                    <xdr:col>36</xdr:col>
                    <xdr:colOff>0</xdr:colOff>
                    <xdr:row>27</xdr:row>
                    <xdr:rowOff>180975</xdr:rowOff>
                  </from>
                  <to>
                    <xdr:col>36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7" r:id="rId78" name="Check Box 75">
              <controlPr defaultSize="0" autoFill="0" autoLine="0" autoPict="0">
                <anchor moveWithCells="1">
                  <from>
                    <xdr:col>36</xdr:col>
                    <xdr:colOff>0</xdr:colOff>
                    <xdr:row>26</xdr:row>
                    <xdr:rowOff>180975</xdr:rowOff>
                  </from>
                  <to>
                    <xdr:col>36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8" r:id="rId79" name="Check Box 76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180975</xdr:rowOff>
                  </from>
                  <to>
                    <xdr:col>36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9" r:id="rId80" name="Check Box 77">
              <controlPr defaultSize="0" autoFill="0" autoLine="0" autoPict="0">
                <anchor moveWithCells="1">
                  <from>
                    <xdr:col>36</xdr:col>
                    <xdr:colOff>0</xdr:colOff>
                    <xdr:row>24</xdr:row>
                    <xdr:rowOff>180975</xdr:rowOff>
                  </from>
                  <to>
                    <xdr:col>36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0" r:id="rId81" name="Check Box 78">
              <controlPr defaultSize="0" autoFill="0" autoLine="0" autoPict="0">
                <anchor moveWithCells="1">
                  <from>
                    <xdr:col>36</xdr:col>
                    <xdr:colOff>0</xdr:colOff>
                    <xdr:row>23</xdr:row>
                    <xdr:rowOff>180975</xdr:rowOff>
                  </from>
                  <to>
                    <xdr:col>36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1" r:id="rId82" name="Check Box 79">
              <controlPr defaultSize="0" autoFill="0" autoLine="0" autoPict="0">
                <anchor moveWithCells="1">
                  <from>
                    <xdr:col>36</xdr:col>
                    <xdr:colOff>0</xdr:colOff>
                    <xdr:row>22</xdr:row>
                    <xdr:rowOff>180975</xdr:rowOff>
                  </from>
                  <to>
                    <xdr:col>36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2" r:id="rId83" name="Check Box 80">
              <controlPr defaultSize="0" autoFill="0" autoLine="0" autoPict="0">
                <anchor moveWithCells="1">
                  <from>
                    <xdr:col>36</xdr:col>
                    <xdr:colOff>0</xdr:colOff>
                    <xdr:row>21</xdr:row>
                    <xdr:rowOff>180975</xdr:rowOff>
                  </from>
                  <to>
                    <xdr:col>36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3" r:id="rId84" name="Check Box 81">
              <controlPr defaultSize="0" autoFill="0" autoLine="0" autoPict="0">
                <anchor moveWithCells="1">
                  <from>
                    <xdr:col>36</xdr:col>
                    <xdr:colOff>0</xdr:colOff>
                    <xdr:row>20</xdr:row>
                    <xdr:rowOff>180975</xdr:rowOff>
                  </from>
                  <to>
                    <xdr:col>36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4" r:id="rId85" name="Check Box 82">
              <controlPr defaultSize="0" autoFill="0" autoLine="0" autoPict="0">
                <anchor moveWithCells="1">
                  <from>
                    <xdr:col>36</xdr:col>
                    <xdr:colOff>0</xdr:colOff>
                    <xdr:row>19</xdr:row>
                    <xdr:rowOff>180975</xdr:rowOff>
                  </from>
                  <to>
                    <xdr:col>36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5" r:id="rId86" name="Check Box 83">
              <controlPr defaultSize="0" autoFill="0" autoLine="0" autoPict="0">
                <anchor moveWithCells="1">
                  <from>
                    <xdr:col>36</xdr:col>
                    <xdr:colOff>0</xdr:colOff>
                    <xdr:row>18</xdr:row>
                    <xdr:rowOff>180975</xdr:rowOff>
                  </from>
                  <to>
                    <xdr:col>36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6" r:id="rId87" name="Check Box 84">
              <controlPr defaultSize="0" autoFill="0" autoLine="0" autoPict="0">
                <anchor moveWithCells="1">
                  <from>
                    <xdr:col>36</xdr:col>
                    <xdr:colOff>0</xdr:colOff>
                    <xdr:row>17</xdr:row>
                    <xdr:rowOff>180975</xdr:rowOff>
                  </from>
                  <to>
                    <xdr:col>36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7" r:id="rId88" name="Check Box 85">
              <controlPr defaultSize="0" autoFill="0" autoLine="0" autoPict="0">
                <anchor moveWithCells="1">
                  <from>
                    <xdr:col>36</xdr:col>
                    <xdr:colOff>0</xdr:colOff>
                    <xdr:row>16</xdr:row>
                    <xdr:rowOff>180975</xdr:rowOff>
                  </from>
                  <to>
                    <xdr:col>36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8" r:id="rId89" name="Check Box 86">
              <controlPr defaultSize="0" autoFill="0" autoLine="0" autoPict="0">
                <anchor moveWithCells="1">
                  <from>
                    <xdr:col>36</xdr:col>
                    <xdr:colOff>0</xdr:colOff>
                    <xdr:row>15</xdr:row>
                    <xdr:rowOff>180975</xdr:rowOff>
                  </from>
                  <to>
                    <xdr:col>36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9" r:id="rId90" name="Check Box 87">
              <controlPr defaultSize="0" autoFill="0" autoLine="0" autoPict="0">
                <anchor moveWithCells="1">
                  <from>
                    <xdr:col>36</xdr:col>
                    <xdr:colOff>0</xdr:colOff>
                    <xdr:row>14</xdr:row>
                    <xdr:rowOff>180975</xdr:rowOff>
                  </from>
                  <to>
                    <xdr:col>36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0" r:id="rId91" name="Check Box 88">
              <controlPr defaultSize="0" autoFill="0" autoLine="0" autoPict="0">
                <anchor moveWithCells="1">
                  <from>
                    <xdr:col>36</xdr:col>
                    <xdr:colOff>0</xdr:colOff>
                    <xdr:row>13</xdr:row>
                    <xdr:rowOff>180975</xdr:rowOff>
                  </from>
                  <to>
                    <xdr:col>36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1" r:id="rId92" name="Check Box 89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180975</xdr:rowOff>
                  </from>
                  <to>
                    <xdr:col>36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2" r:id="rId93" name="Check Box 90">
              <controlPr defaultSize="0" autoFill="0" autoLine="0" autoPict="0">
                <anchor moveWithCells="1">
                  <from>
                    <xdr:col>36</xdr:col>
                    <xdr:colOff>0</xdr:colOff>
                    <xdr:row>11</xdr:row>
                    <xdr:rowOff>180975</xdr:rowOff>
                  </from>
                  <to>
                    <xdr:col>36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3" r:id="rId94" name="Check Box 91">
              <controlPr defaultSize="0" autoFill="0" autoLine="0" autoPict="0">
                <anchor moveWithCells="1">
                  <from>
                    <xdr:col>36</xdr:col>
                    <xdr:colOff>0</xdr:colOff>
                    <xdr:row>10</xdr:row>
                    <xdr:rowOff>180975</xdr:rowOff>
                  </from>
                  <to>
                    <xdr:col>36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4" r:id="rId95" name="Check Box 92">
              <controlPr defaultSize="0" autoFill="0" autoLine="0" autoPict="0">
                <anchor moveWithCells="1">
                  <from>
                    <xdr:col>36</xdr:col>
                    <xdr:colOff>0</xdr:colOff>
                    <xdr:row>9</xdr:row>
                    <xdr:rowOff>180975</xdr:rowOff>
                  </from>
                  <to>
                    <xdr:col>36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5" r:id="rId96" name="Check Box 93">
              <controlPr defaultSize="0" autoFill="0" autoLine="0" autoPict="0">
                <anchor moveWithCells="1">
                  <from>
                    <xdr:col>36</xdr:col>
                    <xdr:colOff>0</xdr:colOff>
                    <xdr:row>8</xdr:row>
                    <xdr:rowOff>180975</xdr:rowOff>
                  </from>
                  <to>
                    <xdr:col>36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6" r:id="rId97" name="Check Box 94">
              <controlPr defaultSize="0" autoFill="0" autoLine="0" autoPict="0">
                <anchor moveWithCells="1">
                  <from>
                    <xdr:col>36</xdr:col>
                    <xdr:colOff>0</xdr:colOff>
                    <xdr:row>7</xdr:row>
                    <xdr:rowOff>180975</xdr:rowOff>
                  </from>
                  <to>
                    <xdr:col>36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7" r:id="rId98" name="Check Box 95">
              <controlPr defaultSize="0" autoFill="0" autoLine="0" autoPict="0">
                <anchor moveWithCells="1">
                  <from>
                    <xdr:col>36</xdr:col>
                    <xdr:colOff>0</xdr:colOff>
                    <xdr:row>6</xdr:row>
                    <xdr:rowOff>180975</xdr:rowOff>
                  </from>
                  <to>
                    <xdr:col>36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8" r:id="rId99" name="Check Box 96">
              <controlPr defaultSize="0" autoFill="0" autoLine="0" autoPict="0">
                <anchor moveWithCells="1">
                  <from>
                    <xdr:col>36</xdr:col>
                    <xdr:colOff>0</xdr:colOff>
                    <xdr:row>5</xdr:row>
                    <xdr:rowOff>180975</xdr:rowOff>
                  </from>
                  <to>
                    <xdr:col>36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9" r:id="rId100" name="Check Box 97">
              <controlPr defaultSize="0" autoFill="0" autoLine="0" autoPict="0">
                <anchor moveWithCells="1">
                  <from>
                    <xdr:col>36</xdr:col>
                    <xdr:colOff>0</xdr:colOff>
                    <xdr:row>4</xdr:row>
                    <xdr:rowOff>180975</xdr:rowOff>
                  </from>
                  <to>
                    <xdr:col>36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0" r:id="rId101" name="Check Box 98">
              <controlPr defaultSize="0" autoFill="0" autoLine="0" autoPict="0">
                <anchor moveWithCells="1">
                  <from>
                    <xdr:col>36</xdr:col>
                    <xdr:colOff>0</xdr:colOff>
                    <xdr:row>3</xdr:row>
                    <xdr:rowOff>180975</xdr:rowOff>
                  </from>
                  <to>
                    <xdr:col>36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1" r:id="rId102" name="Check Box 99">
              <controlPr defaultSize="0" autoFill="0" autoLine="0" autoPict="0">
                <anchor moveWithCells="1">
                  <from>
                    <xdr:col>36</xdr:col>
                    <xdr:colOff>0</xdr:colOff>
                    <xdr:row>2</xdr:row>
                    <xdr:rowOff>180975</xdr:rowOff>
                  </from>
                  <to>
                    <xdr:col>36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2" r:id="rId103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2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3" r:id="rId104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180975</xdr:rowOff>
                  </from>
                  <to>
                    <xdr:col>2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4" r:id="rId105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180975</xdr:rowOff>
                  </from>
                  <to>
                    <xdr:col>2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5" r:id="rId106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2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6" r:id="rId107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180975</xdr:rowOff>
                  </from>
                  <to>
                    <xdr:col>2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7" r:id="rId108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180975</xdr:rowOff>
                  </from>
                  <to>
                    <xdr:col>2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8" r:id="rId109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9" r:id="rId110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180975</xdr:rowOff>
                  </from>
                  <to>
                    <xdr:col>2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0" r:id="rId111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180975</xdr:rowOff>
                  </from>
                  <to>
                    <xdr:col>2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1" r:id="rId112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2" r:id="rId113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180975</xdr:rowOff>
                  </from>
                  <to>
                    <xdr:col>2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3" r:id="rId114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180975</xdr:rowOff>
                  </from>
                  <to>
                    <xdr:col>2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4" r:id="rId115" name="Check Box 112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2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5" r:id="rId116" name="Check Box 11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180975</xdr:rowOff>
                  </from>
                  <to>
                    <xdr:col>2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6" r:id="rId117" name="Check Box 11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180975</xdr:rowOff>
                  </from>
                  <to>
                    <xdr:col>2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7" r:id="rId118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2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8" r:id="rId119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180975</xdr:rowOff>
                  </from>
                  <to>
                    <xdr:col>2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9" r:id="rId120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180975</xdr:rowOff>
                  </from>
                  <to>
                    <xdr:col>2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0" r:id="rId121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2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1" r:id="rId122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180975</xdr:rowOff>
                  </from>
                  <to>
                    <xdr:col>2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2" r:id="rId123" name="Check Box 120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180975</xdr:rowOff>
                  </from>
                  <to>
                    <xdr:col>2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3" r:id="rId124" name="Check Box 121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2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4" r:id="rId125" name="Check Box 12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180975</xdr:rowOff>
                  </from>
                  <to>
                    <xdr:col>2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5" r:id="rId126" name="Check Box 123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6" r:id="rId127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2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7" r:id="rId128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180975</xdr:rowOff>
                  </from>
                  <to>
                    <xdr:col>2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8" r:id="rId129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2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9" r:id="rId130" name="Check Box 127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2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0" r:id="rId131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1" r:id="rId132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180975</xdr:rowOff>
                  </from>
                  <to>
                    <xdr:col>2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2" r:id="rId133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180975</xdr:rowOff>
                  </from>
                  <to>
                    <xdr:col>2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3" r:id="rId134" name="Check Box 131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4" r:id="rId135" name="Check Box 132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180975</xdr:rowOff>
                  </from>
                  <to>
                    <xdr:col>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80604F-8E93-425B-8D60-C720046E6CC9}">
            <xm:f>Февр!$F$42&lt;&gt;0</xm:f>
            <x14:dxf>
              <font>
                <color theme="0"/>
              </font>
            </x14:dxf>
          </x14:cfRule>
          <xm:sqref>F4:F37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данные!$B$3:$B$6</xm:f>
          </x14:formula1>
          <xm:sqref>G4:AG36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4">
    <tabColor theme="3" tint="0.39997558519241921"/>
  </sheetPr>
  <dimension ref="A1:AV45"/>
  <sheetViews>
    <sheetView topLeftCell="B1" zoomScaleNormal="100" workbookViewId="0">
      <selection activeCell="B42" sqref="A42:XFD45"/>
    </sheetView>
  </sheetViews>
  <sheetFormatPr defaultRowHeight="15.75" x14ac:dyDescent="0.25"/>
  <cols>
    <col min="1" max="1" width="13.5703125" style="16" hidden="1" customWidth="1"/>
    <col min="2" max="2" width="2" style="16" customWidth="1"/>
    <col min="3" max="3" width="3.42578125" style="44" customWidth="1"/>
    <col min="4" max="4" width="4.42578125" style="49" customWidth="1"/>
    <col min="5" max="5" width="23.5703125" style="33" customWidth="1"/>
    <col min="6" max="6" width="14.7109375" style="16" customWidth="1"/>
    <col min="7" max="32" width="3.7109375" style="17" customWidth="1"/>
    <col min="33" max="33" width="9.140625" style="17" hidden="1" customWidth="1"/>
    <col min="34" max="34" width="9.140625" style="21" hidden="1" customWidth="1"/>
    <col min="35" max="35" width="9.140625" style="16" hidden="1" customWidth="1"/>
    <col min="36" max="36" width="3.42578125" style="16" customWidth="1"/>
    <col min="37" max="37" width="10" style="16" hidden="1" customWidth="1"/>
    <col min="38" max="38" width="11.42578125" style="55" hidden="1" customWidth="1"/>
    <col min="39" max="39" width="3.85546875" style="16" customWidth="1"/>
    <col min="40" max="40" width="11.140625" style="16" hidden="1" customWidth="1"/>
    <col min="41" max="41" width="11.42578125" style="16" hidden="1" customWidth="1"/>
    <col min="42" max="42" width="3.7109375" style="16" customWidth="1"/>
    <col min="43" max="43" width="9.42578125" style="16" hidden="1" customWidth="1"/>
    <col min="44" max="44" width="12.42578125" style="44" hidden="1" customWidth="1"/>
    <col min="45" max="45" width="1" style="16" customWidth="1"/>
    <col min="46" max="46" width="3.85546875" style="49" customWidth="1"/>
    <col min="47" max="47" width="9.140625" style="16"/>
    <col min="48" max="48" width="12.5703125" style="21" customWidth="1"/>
    <col min="49" max="16384" width="9.140625" style="16"/>
  </cols>
  <sheetData>
    <row r="1" spans="1:48" s="46" customFormat="1" ht="31.5" customHeight="1" x14ac:dyDescent="0.3">
      <c r="C1" s="191" t="s">
        <v>13</v>
      </c>
      <c r="D1" s="49"/>
      <c r="E1" s="118" t="s">
        <v>8</v>
      </c>
      <c r="F1" s="124">
        <f>Янв!F1</f>
        <v>0</v>
      </c>
      <c r="G1" s="193" t="s">
        <v>9</v>
      </c>
      <c r="H1" s="194"/>
      <c r="I1" s="194"/>
      <c r="J1" s="195"/>
      <c r="K1" s="192">
        <f>Янв!K1</f>
        <v>0</v>
      </c>
      <c r="L1" s="192"/>
      <c r="M1" s="19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196"/>
      <c r="AH1" s="196"/>
      <c r="AL1" s="53"/>
      <c r="AR1" s="56"/>
      <c r="AT1" s="208" t="str">
        <f>IF(OR(AND(AK37&gt;0,ISBLANK(AV6)),AND(AN37&gt;0,ISBLANK(AV7)),AND(AQ37&gt;0,ISBLANK(AV8))),"Внимание!                     Не забудьте указать стоимость сухпайков!","")</f>
        <v/>
      </c>
      <c r="AU1" s="208"/>
      <c r="AV1" s="208"/>
    </row>
    <row r="2" spans="1:48" ht="15.75" customHeight="1" x14ac:dyDescent="0.25">
      <c r="C2" s="191"/>
      <c r="D2" s="201" t="s">
        <v>0</v>
      </c>
      <c r="E2" s="202" t="s">
        <v>1</v>
      </c>
      <c r="F2" s="203" t="s">
        <v>52</v>
      </c>
      <c r="G2" s="204" t="s">
        <v>5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199" t="s">
        <v>7</v>
      </c>
      <c r="AH2" s="199" t="s">
        <v>6</v>
      </c>
      <c r="AI2" s="15"/>
      <c r="AJ2" s="200" t="s">
        <v>15</v>
      </c>
      <c r="AK2" s="200"/>
      <c r="AL2" s="200"/>
      <c r="AM2" s="200"/>
      <c r="AN2" s="200"/>
      <c r="AO2" s="200"/>
      <c r="AP2" s="200"/>
      <c r="AQ2" s="51"/>
      <c r="AR2" s="51"/>
      <c r="AT2" s="208"/>
      <c r="AU2" s="208"/>
      <c r="AV2" s="208"/>
    </row>
    <row r="3" spans="1:48" s="17" customFormat="1" x14ac:dyDescent="0.25">
      <c r="C3" s="191"/>
      <c r="D3" s="201"/>
      <c r="E3" s="202"/>
      <c r="F3" s="203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99"/>
      <c r="AH3" s="199"/>
      <c r="AI3" s="126"/>
      <c r="AJ3" s="126">
        <v>1</v>
      </c>
      <c r="AK3" s="18"/>
      <c r="AL3" s="54"/>
      <c r="AM3" s="126">
        <v>2</v>
      </c>
      <c r="AP3" s="126">
        <v>3</v>
      </c>
      <c r="AQ3" s="18"/>
      <c r="AR3" s="18"/>
      <c r="AT3" s="209"/>
      <c r="AU3" s="209"/>
      <c r="AV3" s="209"/>
    </row>
    <row r="4" spans="1:48" ht="15.75" customHeight="1" x14ac:dyDescent="0.25">
      <c r="A4" s="16" t="b">
        <v>0</v>
      </c>
      <c r="C4" s="15"/>
      <c r="D4" s="93" t="str">
        <f>СПИСОК_КЛАССА!A2</f>
        <v>1.</v>
      </c>
      <c r="E4" s="58" t="str">
        <f>IF(СПИСОК_КЛАССА!B2&lt;&gt;"",СПИСОК_КЛАССА!B2,"")</f>
        <v/>
      </c>
      <c r="F4" s="59" t="str">
        <f>IF(E4&lt;&gt;"",AG4*F$1+AH4*$K$1+AL4+AO4+AR4+Янв!F4,"")</f>
        <v/>
      </c>
      <c r="AG4" s="126">
        <f t="shared" ref="AG4:AG36" si="0">COUNTIF(G4:AF4,"з")+AI4</f>
        <v>0</v>
      </c>
      <c r="AH4" s="125">
        <f t="shared" ref="AH4:AH36" si="1">COUNTIF(G4:AF4,"о")+AI4</f>
        <v>0</v>
      </c>
      <c r="AI4" s="15">
        <f t="shared" ref="AI4:AI36" si="2">COUNTIF(G4:AF4,"зо")</f>
        <v>0</v>
      </c>
      <c r="AJ4" s="19"/>
      <c r="AK4" s="19" t="b">
        <v>0</v>
      </c>
      <c r="AL4" s="50">
        <f t="shared" ref="AL4:AL36" si="3">IF(AK4=TRUE,$AV$6,)</f>
        <v>0</v>
      </c>
      <c r="AM4" s="19"/>
      <c r="AN4" s="19" t="b">
        <v>0</v>
      </c>
      <c r="AO4" s="50">
        <f t="shared" ref="AO4:AO36" si="4">IF(AN4=TRUE,$AV$7,)</f>
        <v>0</v>
      </c>
      <c r="AP4" s="19"/>
      <c r="AQ4" s="52" t="b">
        <v>0</v>
      </c>
      <c r="AR4" s="57">
        <f t="shared" ref="AR4:AR36" si="5">IF(AQ4=TRUE,$AV$8,)</f>
        <v>0</v>
      </c>
      <c r="AS4" s="68"/>
      <c r="AT4" s="188" t="s">
        <v>14</v>
      </c>
      <c r="AU4" s="188"/>
      <c r="AV4" s="189"/>
    </row>
    <row r="5" spans="1:48" ht="15.75" customHeight="1" x14ac:dyDescent="0.25">
      <c r="A5" s="16" t="b">
        <v>0</v>
      </c>
      <c r="C5" s="15"/>
      <c r="D5" s="93" t="str">
        <f>СПИСОК_КЛАССА!A4</f>
        <v>2.</v>
      </c>
      <c r="E5" s="58" t="str">
        <f>IF(СПИСОК_КЛАССА!B4&lt;&gt;"",СПИСОК_КЛАССА!B4,"")</f>
        <v/>
      </c>
      <c r="F5" s="59" t="str">
        <f>IF(E5&lt;&gt;"",AG5*F$1+AH5*$K$1+AL5+AO5+AR5+Янв!F5,"")</f>
        <v/>
      </c>
      <c r="AG5" s="126">
        <f t="shared" si="0"/>
        <v>0</v>
      </c>
      <c r="AH5" s="125">
        <f t="shared" si="1"/>
        <v>0</v>
      </c>
      <c r="AI5" s="15">
        <f t="shared" si="2"/>
        <v>0</v>
      </c>
      <c r="AJ5" s="19"/>
      <c r="AK5" s="19" t="b">
        <v>0</v>
      </c>
      <c r="AL5" s="50">
        <f t="shared" si="3"/>
        <v>0</v>
      </c>
      <c r="AM5" s="19"/>
      <c r="AN5" s="19" t="b">
        <v>0</v>
      </c>
      <c r="AO5" s="50">
        <f t="shared" si="4"/>
        <v>0</v>
      </c>
      <c r="AP5" s="19"/>
      <c r="AQ5" s="52" t="b">
        <v>0</v>
      </c>
      <c r="AR5" s="57">
        <f t="shared" si="5"/>
        <v>0</v>
      </c>
      <c r="AS5" s="69"/>
      <c r="AT5" s="65"/>
      <c r="AU5" s="127" t="s">
        <v>5</v>
      </c>
      <c r="AV5" s="127" t="s">
        <v>16</v>
      </c>
    </row>
    <row r="6" spans="1:48" x14ac:dyDescent="0.25">
      <c r="A6" s="16" t="b">
        <v>0</v>
      </c>
      <c r="C6" s="15"/>
      <c r="D6" s="93" t="str">
        <f>СПИСОК_КЛАССА!A6</f>
        <v>3.</v>
      </c>
      <c r="E6" s="58" t="str">
        <f>IF(СПИСОК_КЛАССА!B6&lt;&gt;"",СПИСОК_КЛАССА!B6,"")</f>
        <v/>
      </c>
      <c r="F6" s="59" t="str">
        <f>IF(E6&lt;&gt;"",AG6*F$1+AH6*$K$1+AL6+AO6+AR6+Янв!F6,"")</f>
        <v/>
      </c>
      <c r="AG6" s="126">
        <f t="shared" si="0"/>
        <v>0</v>
      </c>
      <c r="AH6" s="125">
        <f t="shared" si="1"/>
        <v>0</v>
      </c>
      <c r="AI6" s="15">
        <f t="shared" si="2"/>
        <v>0</v>
      </c>
      <c r="AJ6" s="19"/>
      <c r="AK6" s="19" t="b">
        <v>0</v>
      </c>
      <c r="AL6" s="50">
        <f t="shared" si="3"/>
        <v>0</v>
      </c>
      <c r="AM6" s="19"/>
      <c r="AN6" s="19" t="b">
        <v>0</v>
      </c>
      <c r="AO6" s="50">
        <f t="shared" si="4"/>
        <v>0</v>
      </c>
      <c r="AP6" s="19"/>
      <c r="AQ6" s="52" t="b">
        <v>0</v>
      </c>
      <c r="AR6" s="57">
        <f t="shared" si="5"/>
        <v>0</v>
      </c>
      <c r="AS6" s="69"/>
      <c r="AT6" s="123" t="s">
        <v>17</v>
      </c>
      <c r="AU6" s="66"/>
      <c r="AV6" s="70"/>
    </row>
    <row r="7" spans="1:48" x14ac:dyDescent="0.25">
      <c r="A7" s="16" t="b">
        <v>0</v>
      </c>
      <c r="C7" s="15"/>
      <c r="D7" s="93" t="str">
        <f>СПИСОК_КЛАССА!A8</f>
        <v>4.</v>
      </c>
      <c r="E7" s="58" t="str">
        <f>IF(СПИСОК_КЛАССА!B8&lt;&gt;"",СПИСОК_КЛАССА!B8,"")</f>
        <v/>
      </c>
      <c r="F7" s="59" t="str">
        <f>IF(E7&lt;&gt;"",AG7*F$1+AH7*$K$1+AL7+AO7+AR7+Янв!F7,"")</f>
        <v/>
      </c>
      <c r="AG7" s="126">
        <f t="shared" si="0"/>
        <v>0</v>
      </c>
      <c r="AH7" s="125">
        <f t="shared" si="1"/>
        <v>0</v>
      </c>
      <c r="AI7" s="15">
        <f t="shared" si="2"/>
        <v>0</v>
      </c>
      <c r="AJ7" s="19"/>
      <c r="AK7" s="19" t="b">
        <v>0</v>
      </c>
      <c r="AL7" s="50">
        <f t="shared" si="3"/>
        <v>0</v>
      </c>
      <c r="AM7" s="19"/>
      <c r="AN7" s="19" t="b">
        <v>0</v>
      </c>
      <c r="AO7" s="50">
        <f t="shared" si="4"/>
        <v>0</v>
      </c>
      <c r="AP7" s="19"/>
      <c r="AQ7" s="52" t="b">
        <v>0</v>
      </c>
      <c r="AR7" s="57">
        <f t="shared" si="5"/>
        <v>0</v>
      </c>
      <c r="AS7" s="69"/>
      <c r="AT7" s="123" t="s">
        <v>18</v>
      </c>
      <c r="AU7" s="67"/>
      <c r="AV7" s="71"/>
    </row>
    <row r="8" spans="1:48" x14ac:dyDescent="0.25">
      <c r="A8" s="16" t="b">
        <v>0</v>
      </c>
      <c r="C8" s="15"/>
      <c r="D8" s="93" t="str">
        <f>СПИСОК_КЛАССА!A10</f>
        <v>5.</v>
      </c>
      <c r="E8" s="58" t="str">
        <f>IF(СПИСОК_КЛАССА!B10&lt;&gt;"",СПИСОК_КЛАССА!B10,"")</f>
        <v/>
      </c>
      <c r="F8" s="59" t="str">
        <f>IF(E8&lt;&gt;"",AG8*F$1+AH8*$K$1+AL8+AO8+AR8+Янв!F8,"")</f>
        <v/>
      </c>
      <c r="AG8" s="126">
        <f t="shared" si="0"/>
        <v>0</v>
      </c>
      <c r="AH8" s="125">
        <f t="shared" si="1"/>
        <v>0</v>
      </c>
      <c r="AI8" s="15">
        <f t="shared" si="2"/>
        <v>0</v>
      </c>
      <c r="AJ8" s="19"/>
      <c r="AK8" s="19" t="b">
        <v>0</v>
      </c>
      <c r="AL8" s="50">
        <f t="shared" si="3"/>
        <v>0</v>
      </c>
      <c r="AM8" s="19"/>
      <c r="AN8" s="19" t="b">
        <v>0</v>
      </c>
      <c r="AO8" s="50">
        <f t="shared" si="4"/>
        <v>0</v>
      </c>
      <c r="AP8" s="19"/>
      <c r="AQ8" s="52" t="b">
        <v>0</v>
      </c>
      <c r="AR8" s="57">
        <f t="shared" si="5"/>
        <v>0</v>
      </c>
      <c r="AS8" s="69"/>
      <c r="AT8" s="127" t="s">
        <v>19</v>
      </c>
      <c r="AU8" s="67"/>
      <c r="AV8" s="71"/>
    </row>
    <row r="9" spans="1:48" x14ac:dyDescent="0.25">
      <c r="A9" s="16" t="b">
        <v>0</v>
      </c>
      <c r="C9" s="15"/>
      <c r="D9" s="93" t="str">
        <f>СПИСОК_КЛАССА!A12</f>
        <v>6.</v>
      </c>
      <c r="E9" s="58" t="str">
        <f>IF(СПИСОК_КЛАССА!B12&lt;&gt;"",СПИСОК_КЛАССА!B12,"")</f>
        <v/>
      </c>
      <c r="F9" s="59" t="str">
        <f>IF(E9&lt;&gt;"",AG9*F$1+AH9*$K$1+AL9+AO9+AR9+Янв!F9,"")</f>
        <v/>
      </c>
      <c r="AG9" s="126">
        <f t="shared" si="0"/>
        <v>0</v>
      </c>
      <c r="AH9" s="125">
        <f t="shared" si="1"/>
        <v>0</v>
      </c>
      <c r="AI9" s="15">
        <f t="shared" si="2"/>
        <v>0</v>
      </c>
      <c r="AJ9" s="19"/>
      <c r="AK9" s="19" t="b">
        <v>0</v>
      </c>
      <c r="AL9" s="50">
        <f t="shared" si="3"/>
        <v>0</v>
      </c>
      <c r="AM9" s="19"/>
      <c r="AN9" s="19" t="b">
        <v>0</v>
      </c>
      <c r="AO9" s="50">
        <f t="shared" si="4"/>
        <v>0</v>
      </c>
      <c r="AP9" s="19"/>
      <c r="AQ9" s="52" t="b">
        <v>0</v>
      </c>
      <c r="AR9" s="57">
        <f t="shared" si="5"/>
        <v>0</v>
      </c>
      <c r="AS9" s="115"/>
      <c r="AT9" s="92"/>
    </row>
    <row r="10" spans="1:48" ht="15.75" customHeight="1" x14ac:dyDescent="0.4">
      <c r="A10" s="16" t="b">
        <v>0</v>
      </c>
      <c r="C10" s="15"/>
      <c r="D10" s="93" t="str">
        <f>СПИСОК_КЛАССА!A14</f>
        <v>7.</v>
      </c>
      <c r="E10" s="58" t="str">
        <f>IF(СПИСОК_КЛАССА!B14&lt;&gt;"",СПИСОК_КЛАССА!B14,"")</f>
        <v/>
      </c>
      <c r="F10" s="59" t="str">
        <f>IF(E10&lt;&gt;"",AG10*F$1+AH10*$K$1+AL10+AO10+AR10+Янв!F10,"")</f>
        <v/>
      </c>
      <c r="AG10" s="126">
        <f t="shared" si="0"/>
        <v>0</v>
      </c>
      <c r="AH10" s="125">
        <f t="shared" si="1"/>
        <v>0</v>
      </c>
      <c r="AI10" s="15">
        <f t="shared" si="2"/>
        <v>0</v>
      </c>
      <c r="AJ10" s="19"/>
      <c r="AK10" s="19" t="b">
        <v>0</v>
      </c>
      <c r="AL10" s="50">
        <f t="shared" si="3"/>
        <v>0</v>
      </c>
      <c r="AM10" s="19"/>
      <c r="AN10" s="19" t="b">
        <v>0</v>
      </c>
      <c r="AO10" s="50">
        <f t="shared" si="4"/>
        <v>0</v>
      </c>
      <c r="AP10" s="19"/>
      <c r="AQ10" s="52" t="b">
        <v>0</v>
      </c>
      <c r="AR10" s="57">
        <f t="shared" si="5"/>
        <v>0</v>
      </c>
      <c r="AS10" s="115"/>
      <c r="AT10" s="92"/>
      <c r="AU10" s="130"/>
    </row>
    <row r="11" spans="1:48" ht="15.75" customHeight="1" x14ac:dyDescent="0.4">
      <c r="A11" s="16" t="b">
        <v>0</v>
      </c>
      <c r="C11" s="15"/>
      <c r="D11" s="93" t="str">
        <f>СПИСОК_КЛАССА!A16</f>
        <v>8.</v>
      </c>
      <c r="E11" s="58" t="str">
        <f>IF(СПИСОК_КЛАССА!B16&lt;&gt;"",СПИСОК_КЛАССА!B16,"")</f>
        <v/>
      </c>
      <c r="F11" s="59" t="str">
        <f>IF(E11&lt;&gt;"",AG11*F$1+AH11*$K$1+AL11+AO11+AR11+Янв!F11,"")</f>
        <v/>
      </c>
      <c r="AG11" s="126">
        <f t="shared" si="0"/>
        <v>0</v>
      </c>
      <c r="AH11" s="125">
        <f t="shared" si="1"/>
        <v>0</v>
      </c>
      <c r="AI11" s="15">
        <f t="shared" si="2"/>
        <v>0</v>
      </c>
      <c r="AJ11" s="19"/>
      <c r="AK11" s="19" t="b">
        <v>0</v>
      </c>
      <c r="AL11" s="50">
        <f t="shared" si="3"/>
        <v>0</v>
      </c>
      <c r="AM11" s="19"/>
      <c r="AN11" s="19" t="b">
        <v>0</v>
      </c>
      <c r="AO11" s="50">
        <f t="shared" si="4"/>
        <v>0</v>
      </c>
      <c r="AP11" s="19"/>
      <c r="AQ11" s="52" t="b">
        <v>0</v>
      </c>
      <c r="AR11" s="57">
        <f t="shared" si="5"/>
        <v>0</v>
      </c>
      <c r="AS11" s="115"/>
      <c r="AT11" s="92"/>
      <c r="AU11" s="130"/>
    </row>
    <row r="12" spans="1:48" ht="15.75" customHeight="1" x14ac:dyDescent="0.4">
      <c r="A12" s="16" t="b">
        <v>0</v>
      </c>
      <c r="C12" s="15"/>
      <c r="D12" s="93" t="str">
        <f>СПИСОК_КЛАССА!A18</f>
        <v>9.</v>
      </c>
      <c r="E12" s="58" t="str">
        <f>IF(СПИСОК_КЛАССА!B18&lt;&gt;"",СПИСОК_КЛАССА!B18,"")</f>
        <v/>
      </c>
      <c r="F12" s="59" t="str">
        <f>IF(E12&lt;&gt;"",AG12*F$1+AH12*$K$1+AL12+AO12+AR12+Янв!F12,"")</f>
        <v/>
      </c>
      <c r="AG12" s="126">
        <f t="shared" si="0"/>
        <v>0</v>
      </c>
      <c r="AH12" s="125">
        <f t="shared" si="1"/>
        <v>0</v>
      </c>
      <c r="AI12" s="15">
        <f t="shared" si="2"/>
        <v>0</v>
      </c>
      <c r="AJ12" s="19"/>
      <c r="AK12" s="19" t="b">
        <v>0</v>
      </c>
      <c r="AL12" s="50">
        <f t="shared" si="3"/>
        <v>0</v>
      </c>
      <c r="AM12" s="19"/>
      <c r="AN12" s="19" t="b">
        <v>0</v>
      </c>
      <c r="AO12" s="50">
        <f t="shared" si="4"/>
        <v>0</v>
      </c>
      <c r="AP12" s="19"/>
      <c r="AQ12" s="52" t="b">
        <v>0</v>
      </c>
      <c r="AR12" s="57">
        <f t="shared" si="5"/>
        <v>0</v>
      </c>
      <c r="AS12" s="115"/>
      <c r="AT12" s="117"/>
      <c r="AU12" s="130"/>
    </row>
    <row r="13" spans="1:48" x14ac:dyDescent="0.25">
      <c r="A13" s="16" t="b">
        <v>0</v>
      </c>
      <c r="C13" s="15"/>
      <c r="D13" s="93" t="str">
        <f>СПИСОК_КЛАССА!A20</f>
        <v>10.</v>
      </c>
      <c r="E13" s="58" t="str">
        <f>IF(СПИСОК_КЛАССА!B20&lt;&gt;"",СПИСОК_КЛАССА!B20,"")</f>
        <v/>
      </c>
      <c r="F13" s="59" t="str">
        <f>IF(E13&lt;&gt;"",AG13*F$1+AH13*$K$1+AL13+AO13+AR13+Янв!F13,"")</f>
        <v/>
      </c>
      <c r="AG13" s="126">
        <f t="shared" si="0"/>
        <v>0</v>
      </c>
      <c r="AH13" s="125">
        <f t="shared" si="1"/>
        <v>0</v>
      </c>
      <c r="AI13" s="15">
        <f t="shared" si="2"/>
        <v>0</v>
      </c>
      <c r="AJ13" s="19"/>
      <c r="AK13" s="19" t="b">
        <v>0</v>
      </c>
      <c r="AL13" s="50">
        <f t="shared" si="3"/>
        <v>0</v>
      </c>
      <c r="AM13" s="19"/>
      <c r="AN13" s="19" t="b">
        <v>0</v>
      </c>
      <c r="AO13" s="50">
        <f t="shared" si="4"/>
        <v>0</v>
      </c>
      <c r="AP13" s="19"/>
      <c r="AQ13" s="52" t="b">
        <v>0</v>
      </c>
      <c r="AR13" s="57">
        <f t="shared" si="5"/>
        <v>0</v>
      </c>
      <c r="AS13" s="115"/>
      <c r="AT13" s="92"/>
    </row>
    <row r="14" spans="1:48" x14ac:dyDescent="0.25">
      <c r="A14" s="16" t="b">
        <v>0</v>
      </c>
      <c r="C14" s="15"/>
      <c r="D14" s="93" t="str">
        <f>СПИСОК_КЛАССА!A22</f>
        <v>11.</v>
      </c>
      <c r="E14" s="58" t="str">
        <f>IF(СПИСОК_КЛАССА!B22&lt;&gt;"",СПИСОК_КЛАССА!B22,"")</f>
        <v/>
      </c>
      <c r="F14" s="59" t="str">
        <f>IF(E14&lt;&gt;"",AG14*F$1+AH14*$K$1+AL14+AO14+AR14+Янв!F14,"")</f>
        <v/>
      </c>
      <c r="AG14" s="126">
        <f t="shared" si="0"/>
        <v>0</v>
      </c>
      <c r="AH14" s="125">
        <f t="shared" si="1"/>
        <v>0</v>
      </c>
      <c r="AI14" s="15">
        <f t="shared" si="2"/>
        <v>0</v>
      </c>
      <c r="AJ14" s="19"/>
      <c r="AK14" s="19" t="b">
        <v>0</v>
      </c>
      <c r="AL14" s="50">
        <f t="shared" si="3"/>
        <v>0</v>
      </c>
      <c r="AM14" s="19"/>
      <c r="AN14" s="19" t="b">
        <v>0</v>
      </c>
      <c r="AO14" s="50">
        <f t="shared" si="4"/>
        <v>0</v>
      </c>
      <c r="AP14" s="19"/>
      <c r="AQ14" s="52" t="b">
        <v>0</v>
      </c>
      <c r="AR14" s="57">
        <f t="shared" si="5"/>
        <v>0</v>
      </c>
      <c r="AS14" s="115"/>
      <c r="AT14" s="92"/>
    </row>
    <row r="15" spans="1:48" x14ac:dyDescent="0.25">
      <c r="A15" s="16" t="b">
        <v>0</v>
      </c>
      <c r="C15" s="15"/>
      <c r="D15" s="93" t="str">
        <f>СПИСОК_КЛАССА!A24</f>
        <v>12.</v>
      </c>
      <c r="E15" s="58" t="str">
        <f>IF(СПИСОК_КЛАССА!B24&lt;&gt;"",СПИСОК_КЛАССА!B24,"")</f>
        <v/>
      </c>
      <c r="F15" s="59" t="str">
        <f>IF(E15&lt;&gt;"",AG15*F$1+AH15*$K$1+AL15+AO15+AR15+Янв!F15,"")</f>
        <v/>
      </c>
      <c r="AG15" s="126">
        <f t="shared" si="0"/>
        <v>0</v>
      </c>
      <c r="AH15" s="125">
        <f t="shared" si="1"/>
        <v>0</v>
      </c>
      <c r="AI15" s="15">
        <f t="shared" si="2"/>
        <v>0</v>
      </c>
      <c r="AJ15" s="19"/>
      <c r="AK15" s="19" t="b">
        <v>0</v>
      </c>
      <c r="AL15" s="50">
        <f t="shared" si="3"/>
        <v>0</v>
      </c>
      <c r="AM15" s="19"/>
      <c r="AN15" s="19" t="b">
        <v>0</v>
      </c>
      <c r="AO15" s="50">
        <f t="shared" si="4"/>
        <v>0</v>
      </c>
      <c r="AP15" s="19"/>
      <c r="AQ15" s="52" t="b">
        <v>0</v>
      </c>
      <c r="AR15" s="57">
        <f t="shared" si="5"/>
        <v>0</v>
      </c>
      <c r="AS15" s="115"/>
      <c r="AT15" s="92"/>
    </row>
    <row r="16" spans="1:48" x14ac:dyDescent="0.25">
      <c r="A16" s="16" t="b">
        <v>0</v>
      </c>
      <c r="C16" s="15"/>
      <c r="D16" s="93" t="str">
        <f>СПИСОК_КЛАССА!A26</f>
        <v>13.</v>
      </c>
      <c r="E16" s="58" t="str">
        <f>IF(СПИСОК_КЛАССА!B26&lt;&gt;"",СПИСОК_КЛАССА!B26,"")</f>
        <v/>
      </c>
      <c r="F16" s="59" t="str">
        <f>IF(E16&lt;&gt;"",AG16*F$1+AH16*$K$1+AL16+AO16+AR16+Янв!F16,"")</f>
        <v/>
      </c>
      <c r="AG16" s="126">
        <f t="shared" si="0"/>
        <v>0</v>
      </c>
      <c r="AH16" s="125">
        <f t="shared" si="1"/>
        <v>0</v>
      </c>
      <c r="AI16" s="15">
        <f t="shared" si="2"/>
        <v>0</v>
      </c>
      <c r="AJ16" s="19"/>
      <c r="AK16" s="19" t="b">
        <v>0</v>
      </c>
      <c r="AL16" s="50">
        <f t="shared" si="3"/>
        <v>0</v>
      </c>
      <c r="AM16" s="19"/>
      <c r="AN16" s="19" t="b">
        <v>0</v>
      </c>
      <c r="AO16" s="50">
        <f t="shared" si="4"/>
        <v>0</v>
      </c>
      <c r="AP16" s="19"/>
      <c r="AQ16" s="52" t="b">
        <v>0</v>
      </c>
      <c r="AR16" s="57">
        <f t="shared" si="5"/>
        <v>0</v>
      </c>
      <c r="AS16" s="115"/>
      <c r="AT16" s="92"/>
    </row>
    <row r="17" spans="1:46" x14ac:dyDescent="0.25">
      <c r="A17" s="16" t="b">
        <v>0</v>
      </c>
      <c r="C17" s="15"/>
      <c r="D17" s="93" t="str">
        <f>СПИСОК_КЛАССА!A28</f>
        <v>14.</v>
      </c>
      <c r="E17" s="58" t="str">
        <f>IF(СПИСОК_КЛАССА!B28&lt;&gt;"",СПИСОК_КЛАССА!B28,"")</f>
        <v/>
      </c>
      <c r="F17" s="59" t="str">
        <f>IF(E17&lt;&gt;"",AG17*F$1+AH17*$K$1+AL17+AO17+AR17+Янв!F17,"")</f>
        <v/>
      </c>
      <c r="AG17" s="126">
        <f t="shared" si="0"/>
        <v>0</v>
      </c>
      <c r="AH17" s="125">
        <f t="shared" si="1"/>
        <v>0</v>
      </c>
      <c r="AI17" s="15">
        <f t="shared" si="2"/>
        <v>0</v>
      </c>
      <c r="AJ17" s="19"/>
      <c r="AK17" s="19" t="b">
        <v>0</v>
      </c>
      <c r="AL17" s="50">
        <f t="shared" si="3"/>
        <v>0</v>
      </c>
      <c r="AM17" s="19"/>
      <c r="AN17" s="19" t="b">
        <v>0</v>
      </c>
      <c r="AO17" s="50">
        <f t="shared" si="4"/>
        <v>0</v>
      </c>
      <c r="AP17" s="19"/>
      <c r="AQ17" s="52" t="b">
        <v>0</v>
      </c>
      <c r="AR17" s="57">
        <f t="shared" si="5"/>
        <v>0</v>
      </c>
      <c r="AS17" s="115"/>
      <c r="AT17" s="92"/>
    </row>
    <row r="18" spans="1:46" x14ac:dyDescent="0.25">
      <c r="A18" s="16" t="b">
        <v>0</v>
      </c>
      <c r="C18" s="15"/>
      <c r="D18" s="93" t="str">
        <f>СПИСОК_КЛАССА!A30</f>
        <v>15.</v>
      </c>
      <c r="E18" s="58" t="str">
        <f>IF(СПИСОК_КЛАССА!B30&lt;&gt;"",СПИСОК_КЛАССА!B30,"")</f>
        <v/>
      </c>
      <c r="F18" s="59" t="str">
        <f>IF(E18&lt;&gt;"",AG18*F$1+AH18*$K$1+AL18+AO18+AR18+Янв!F18,"")</f>
        <v/>
      </c>
      <c r="AG18" s="126">
        <f t="shared" si="0"/>
        <v>0</v>
      </c>
      <c r="AH18" s="125">
        <f t="shared" si="1"/>
        <v>0</v>
      </c>
      <c r="AI18" s="15">
        <f t="shared" si="2"/>
        <v>0</v>
      </c>
      <c r="AJ18" s="19"/>
      <c r="AK18" s="19" t="b">
        <v>0</v>
      </c>
      <c r="AL18" s="50">
        <f t="shared" si="3"/>
        <v>0</v>
      </c>
      <c r="AM18" s="19"/>
      <c r="AN18" s="19" t="b">
        <v>0</v>
      </c>
      <c r="AO18" s="50">
        <f t="shared" si="4"/>
        <v>0</v>
      </c>
      <c r="AP18" s="19"/>
      <c r="AQ18" s="52" t="b">
        <v>0</v>
      </c>
      <c r="AR18" s="57">
        <f t="shared" si="5"/>
        <v>0</v>
      </c>
      <c r="AS18" s="115"/>
      <c r="AT18" s="92"/>
    </row>
    <row r="19" spans="1:46" x14ac:dyDescent="0.25">
      <c r="A19" s="16" t="b">
        <v>0</v>
      </c>
      <c r="C19" s="15"/>
      <c r="D19" s="93" t="str">
        <f>СПИСОК_КЛАССА!A32</f>
        <v>16.</v>
      </c>
      <c r="E19" s="58" t="str">
        <f>IF(СПИСОК_КЛАССА!B32&lt;&gt;"",СПИСОК_КЛАССА!B32,"")</f>
        <v/>
      </c>
      <c r="F19" s="59" t="str">
        <f>IF(E19&lt;&gt;"",AG19*F$1+AH19*$K$1+AL19+AO19+AR19+Янв!F19,"")</f>
        <v/>
      </c>
      <c r="AG19" s="126">
        <f t="shared" si="0"/>
        <v>0</v>
      </c>
      <c r="AH19" s="125">
        <f t="shared" si="1"/>
        <v>0</v>
      </c>
      <c r="AI19" s="15">
        <f t="shared" si="2"/>
        <v>0</v>
      </c>
      <c r="AJ19" s="19"/>
      <c r="AK19" s="19" t="b">
        <v>0</v>
      </c>
      <c r="AL19" s="50">
        <f t="shared" si="3"/>
        <v>0</v>
      </c>
      <c r="AM19" s="19"/>
      <c r="AN19" s="19" t="b">
        <v>0</v>
      </c>
      <c r="AO19" s="50">
        <f t="shared" si="4"/>
        <v>0</v>
      </c>
      <c r="AP19" s="19"/>
      <c r="AQ19" s="52" t="b">
        <v>0</v>
      </c>
      <c r="AR19" s="57">
        <f t="shared" si="5"/>
        <v>0</v>
      </c>
      <c r="AS19" s="115"/>
      <c r="AT19" s="92"/>
    </row>
    <row r="20" spans="1:46" x14ac:dyDescent="0.25">
      <c r="A20" s="16" t="b">
        <v>0</v>
      </c>
      <c r="C20" s="15"/>
      <c r="D20" s="93" t="str">
        <f>СПИСОК_КЛАССА!A34</f>
        <v>17.</v>
      </c>
      <c r="E20" s="58" t="str">
        <f>IF(СПИСОК_КЛАССА!B34&lt;&gt;"",СПИСОК_КЛАССА!B34,"")</f>
        <v/>
      </c>
      <c r="F20" s="59" t="str">
        <f>IF(E20&lt;&gt;"",AG20*F$1+AH20*$K$1+AL20+AO20+AR20+Янв!F20,"")</f>
        <v/>
      </c>
      <c r="AG20" s="126">
        <f t="shared" si="0"/>
        <v>0</v>
      </c>
      <c r="AH20" s="125">
        <f t="shared" si="1"/>
        <v>0</v>
      </c>
      <c r="AI20" s="15">
        <f t="shared" si="2"/>
        <v>0</v>
      </c>
      <c r="AJ20" s="19"/>
      <c r="AK20" s="19" t="b">
        <v>0</v>
      </c>
      <c r="AL20" s="50">
        <f t="shared" si="3"/>
        <v>0</v>
      </c>
      <c r="AM20" s="19"/>
      <c r="AN20" s="19" t="b">
        <v>0</v>
      </c>
      <c r="AO20" s="50">
        <f t="shared" si="4"/>
        <v>0</v>
      </c>
      <c r="AP20" s="19"/>
      <c r="AQ20" s="52" t="b">
        <v>0</v>
      </c>
      <c r="AR20" s="57">
        <f t="shared" si="5"/>
        <v>0</v>
      </c>
      <c r="AS20" s="115"/>
      <c r="AT20" s="92"/>
    </row>
    <row r="21" spans="1:46" x14ac:dyDescent="0.25">
      <c r="A21" s="16" t="b">
        <v>0</v>
      </c>
      <c r="C21" s="15"/>
      <c r="D21" s="93" t="str">
        <f>СПИСОК_КЛАССА!A36</f>
        <v>18.</v>
      </c>
      <c r="E21" s="58" t="str">
        <f>IF(СПИСОК_КЛАССА!B36&lt;&gt;"",СПИСОК_КЛАССА!B36,"")</f>
        <v/>
      </c>
      <c r="F21" s="59" t="str">
        <f>IF(E21&lt;&gt;"",AG21*F$1+AH21*$K$1+AL21+AO21+AR21+Янв!F21,"")</f>
        <v/>
      </c>
      <c r="AG21" s="126">
        <f t="shared" si="0"/>
        <v>0</v>
      </c>
      <c r="AH21" s="125">
        <f t="shared" si="1"/>
        <v>0</v>
      </c>
      <c r="AI21" s="15">
        <f t="shared" si="2"/>
        <v>0</v>
      </c>
      <c r="AJ21" s="19"/>
      <c r="AK21" s="19" t="b">
        <v>0</v>
      </c>
      <c r="AL21" s="50">
        <f t="shared" si="3"/>
        <v>0</v>
      </c>
      <c r="AM21" s="19"/>
      <c r="AN21" s="19" t="b">
        <v>0</v>
      </c>
      <c r="AO21" s="50">
        <f t="shared" si="4"/>
        <v>0</v>
      </c>
      <c r="AP21" s="19"/>
      <c r="AQ21" s="52" t="b">
        <v>0</v>
      </c>
      <c r="AR21" s="57">
        <f t="shared" si="5"/>
        <v>0</v>
      </c>
      <c r="AS21" s="115"/>
      <c r="AT21" s="92"/>
    </row>
    <row r="22" spans="1:46" x14ac:dyDescent="0.25">
      <c r="A22" s="16" t="b">
        <v>0</v>
      </c>
      <c r="C22" s="15"/>
      <c r="D22" s="93" t="str">
        <f>СПИСОК_КЛАССА!A38</f>
        <v>19.</v>
      </c>
      <c r="E22" s="58" t="str">
        <f>IF(СПИСОК_КЛАССА!B38&lt;&gt;"",СПИСОК_КЛАССА!B38,"")</f>
        <v/>
      </c>
      <c r="F22" s="59" t="str">
        <f>IF(E22&lt;&gt;"",AG22*F$1+AH22*$K$1+AL22+AO22+AR22+Янв!F22,"")</f>
        <v/>
      </c>
      <c r="AG22" s="126">
        <f t="shared" si="0"/>
        <v>0</v>
      </c>
      <c r="AH22" s="125">
        <f t="shared" si="1"/>
        <v>0</v>
      </c>
      <c r="AI22" s="15">
        <f t="shared" si="2"/>
        <v>0</v>
      </c>
      <c r="AJ22" s="19"/>
      <c r="AK22" s="19" t="b">
        <v>0</v>
      </c>
      <c r="AL22" s="50">
        <f t="shared" si="3"/>
        <v>0</v>
      </c>
      <c r="AM22" s="19"/>
      <c r="AN22" s="19" t="b">
        <v>0</v>
      </c>
      <c r="AO22" s="50">
        <f t="shared" si="4"/>
        <v>0</v>
      </c>
      <c r="AP22" s="19"/>
      <c r="AQ22" s="52" t="b">
        <v>0</v>
      </c>
      <c r="AR22" s="57">
        <f t="shared" si="5"/>
        <v>0</v>
      </c>
      <c r="AS22" s="115"/>
      <c r="AT22" s="92"/>
    </row>
    <row r="23" spans="1:46" x14ac:dyDescent="0.25">
      <c r="A23" s="16" t="b">
        <v>0</v>
      </c>
      <c r="C23" s="15"/>
      <c r="D23" s="93" t="str">
        <f>СПИСОК_КЛАССА!A40</f>
        <v>20.</v>
      </c>
      <c r="E23" s="58" t="str">
        <f>IF(СПИСОК_КЛАССА!B40&lt;&gt;"",СПИСОК_КЛАССА!B40,"")</f>
        <v/>
      </c>
      <c r="F23" s="59" t="str">
        <f>IF(E23&lt;&gt;"",AG23*F$1+AH23*$K$1+AL23+AO23+AR23+Янв!F23,"")</f>
        <v/>
      </c>
      <c r="AG23" s="126">
        <f t="shared" si="0"/>
        <v>0</v>
      </c>
      <c r="AH23" s="125">
        <f t="shared" si="1"/>
        <v>0</v>
      </c>
      <c r="AI23" s="15">
        <f t="shared" si="2"/>
        <v>0</v>
      </c>
      <c r="AJ23" s="19"/>
      <c r="AK23" s="19" t="b">
        <v>0</v>
      </c>
      <c r="AL23" s="50">
        <f t="shared" si="3"/>
        <v>0</v>
      </c>
      <c r="AM23" s="19"/>
      <c r="AN23" s="19" t="b">
        <v>0</v>
      </c>
      <c r="AO23" s="50">
        <f t="shared" si="4"/>
        <v>0</v>
      </c>
      <c r="AP23" s="19"/>
      <c r="AQ23" s="52" t="b">
        <v>0</v>
      </c>
      <c r="AR23" s="57">
        <f t="shared" si="5"/>
        <v>0</v>
      </c>
      <c r="AS23" s="116"/>
      <c r="AT23" s="92"/>
    </row>
    <row r="24" spans="1:46" x14ac:dyDescent="0.25">
      <c r="A24" s="16" t="b">
        <v>0</v>
      </c>
      <c r="C24" s="15"/>
      <c r="D24" s="93" t="str">
        <f>СПИСОК_КЛАССА!A42</f>
        <v>21.</v>
      </c>
      <c r="E24" s="58" t="str">
        <f>IF(СПИСОК_КЛАССА!B42&lt;&gt;"",СПИСОК_КЛАССА!B42,"")</f>
        <v/>
      </c>
      <c r="F24" s="59" t="str">
        <f>IF(E24&lt;&gt;"",AG24*F$1+AH24*$K$1+AL24+AO24+AR24+Янв!F24,"")</f>
        <v/>
      </c>
      <c r="AG24" s="126">
        <f t="shared" si="0"/>
        <v>0</v>
      </c>
      <c r="AH24" s="125">
        <f t="shared" si="1"/>
        <v>0</v>
      </c>
      <c r="AI24" s="15">
        <f t="shared" si="2"/>
        <v>0</v>
      </c>
      <c r="AJ24" s="19"/>
      <c r="AK24" s="19" t="b">
        <v>0</v>
      </c>
      <c r="AL24" s="50">
        <f t="shared" si="3"/>
        <v>0</v>
      </c>
      <c r="AM24" s="19"/>
      <c r="AN24" s="19" t="b">
        <v>0</v>
      </c>
      <c r="AO24" s="50">
        <f t="shared" si="4"/>
        <v>0</v>
      </c>
      <c r="AP24" s="19"/>
      <c r="AQ24" s="52" t="b">
        <v>0</v>
      </c>
      <c r="AR24" s="57">
        <f t="shared" si="5"/>
        <v>0</v>
      </c>
      <c r="AS24" s="64"/>
    </row>
    <row r="25" spans="1:46" x14ac:dyDescent="0.25">
      <c r="A25" s="16" t="b">
        <v>0</v>
      </c>
      <c r="C25" s="15"/>
      <c r="D25" s="93" t="str">
        <f>СПИСОК_КЛАССА!A44</f>
        <v>22.</v>
      </c>
      <c r="E25" s="58" t="str">
        <f>IF(СПИСОК_КЛАССА!B44&lt;&gt;"",СПИСОК_КЛАССА!B44,"")</f>
        <v/>
      </c>
      <c r="F25" s="59" t="str">
        <f>IF(E25&lt;&gt;"",AG25*F$1+AH25*$K$1+AL25+AO25+AR25+Янв!F25,"")</f>
        <v/>
      </c>
      <c r="AG25" s="126">
        <f t="shared" si="0"/>
        <v>0</v>
      </c>
      <c r="AH25" s="125">
        <f t="shared" si="1"/>
        <v>0</v>
      </c>
      <c r="AI25" s="15">
        <f t="shared" si="2"/>
        <v>0</v>
      </c>
      <c r="AJ25" s="19"/>
      <c r="AK25" s="19" t="b">
        <v>0</v>
      </c>
      <c r="AL25" s="50">
        <f t="shared" si="3"/>
        <v>0</v>
      </c>
      <c r="AM25" s="19"/>
      <c r="AN25" s="19" t="b">
        <v>0</v>
      </c>
      <c r="AO25" s="50">
        <f t="shared" si="4"/>
        <v>0</v>
      </c>
      <c r="AP25" s="19"/>
      <c r="AQ25" s="52" t="b">
        <v>0</v>
      </c>
      <c r="AR25" s="57">
        <f t="shared" si="5"/>
        <v>0</v>
      </c>
      <c r="AS25" s="64"/>
    </row>
    <row r="26" spans="1:46" x14ac:dyDescent="0.25">
      <c r="A26" s="16" t="b">
        <v>0</v>
      </c>
      <c r="C26" s="15"/>
      <c r="D26" s="93" t="str">
        <f>СПИСОК_КЛАССА!A46</f>
        <v>23.</v>
      </c>
      <c r="E26" s="58" t="str">
        <f>IF(СПИСОК_КЛАССА!B46&lt;&gt;"",СПИСОК_КЛАССА!B46,"")</f>
        <v/>
      </c>
      <c r="F26" s="59" t="str">
        <f>IF(E26&lt;&gt;"",AG26*F$1+AH26*$K$1+AL26+AO26+AR26+Янв!F26,"")</f>
        <v/>
      </c>
      <c r="AG26" s="126">
        <f t="shared" si="0"/>
        <v>0</v>
      </c>
      <c r="AH26" s="125">
        <f t="shared" si="1"/>
        <v>0</v>
      </c>
      <c r="AI26" s="15">
        <f t="shared" si="2"/>
        <v>0</v>
      </c>
      <c r="AJ26" s="19"/>
      <c r="AK26" s="19" t="b">
        <v>0</v>
      </c>
      <c r="AL26" s="50">
        <f t="shared" si="3"/>
        <v>0</v>
      </c>
      <c r="AM26" s="19"/>
      <c r="AN26" s="19" t="b">
        <v>0</v>
      </c>
      <c r="AO26" s="50">
        <f t="shared" si="4"/>
        <v>0</v>
      </c>
      <c r="AP26" s="19"/>
      <c r="AQ26" s="52" t="b">
        <v>0</v>
      </c>
      <c r="AR26" s="57">
        <f t="shared" si="5"/>
        <v>0</v>
      </c>
      <c r="AS26" s="64"/>
    </row>
    <row r="27" spans="1:46" x14ac:dyDescent="0.25">
      <c r="A27" s="16" t="b">
        <v>0</v>
      </c>
      <c r="C27" s="15"/>
      <c r="D27" s="93" t="str">
        <f>СПИСОК_КЛАССА!A48</f>
        <v>24.</v>
      </c>
      <c r="E27" s="58" t="str">
        <f>IF(СПИСОК_КЛАССА!B48&lt;&gt;"",СПИСОК_КЛАССА!B48,"")</f>
        <v/>
      </c>
      <c r="F27" s="59" t="str">
        <f>IF(E27&lt;&gt;"",AG27*F$1+AH27*$K$1+AL27+AO27+AR27+Янв!F27,"")</f>
        <v/>
      </c>
      <c r="AG27" s="126">
        <f t="shared" si="0"/>
        <v>0</v>
      </c>
      <c r="AH27" s="125">
        <f t="shared" si="1"/>
        <v>0</v>
      </c>
      <c r="AI27" s="15">
        <f t="shared" si="2"/>
        <v>0</v>
      </c>
      <c r="AJ27" s="19"/>
      <c r="AK27" s="19" t="b">
        <v>0</v>
      </c>
      <c r="AL27" s="50">
        <f t="shared" si="3"/>
        <v>0</v>
      </c>
      <c r="AM27" s="19"/>
      <c r="AN27" s="19" t="b">
        <v>0</v>
      </c>
      <c r="AO27" s="50">
        <f t="shared" si="4"/>
        <v>0</v>
      </c>
      <c r="AP27" s="19"/>
      <c r="AQ27" s="52" t="b">
        <v>0</v>
      </c>
      <c r="AR27" s="57">
        <f t="shared" si="5"/>
        <v>0</v>
      </c>
      <c r="AS27" s="64"/>
    </row>
    <row r="28" spans="1:46" x14ac:dyDescent="0.25">
      <c r="A28" s="16" t="b">
        <v>0</v>
      </c>
      <c r="C28" s="15"/>
      <c r="D28" s="93" t="str">
        <f>СПИСОК_КЛАССА!A50</f>
        <v>25.</v>
      </c>
      <c r="E28" s="58" t="str">
        <f>IF(СПИСОК_КЛАССА!B50&lt;&gt;"",СПИСОК_КЛАССА!B50,"")</f>
        <v/>
      </c>
      <c r="F28" s="59" t="str">
        <f>IF(E28&lt;&gt;"",AG28*F$1+AH28*$K$1+AL28+AO28+AR28+Янв!F28,"")</f>
        <v/>
      </c>
      <c r="AG28" s="126">
        <f t="shared" si="0"/>
        <v>0</v>
      </c>
      <c r="AH28" s="125">
        <f t="shared" si="1"/>
        <v>0</v>
      </c>
      <c r="AI28" s="15">
        <f t="shared" si="2"/>
        <v>0</v>
      </c>
      <c r="AJ28" s="19"/>
      <c r="AK28" s="19" t="b">
        <v>0</v>
      </c>
      <c r="AL28" s="50">
        <f t="shared" si="3"/>
        <v>0</v>
      </c>
      <c r="AM28" s="19"/>
      <c r="AN28" s="19" t="b">
        <v>0</v>
      </c>
      <c r="AO28" s="50">
        <f t="shared" si="4"/>
        <v>0</v>
      </c>
      <c r="AP28" s="19"/>
      <c r="AQ28" s="52" t="b">
        <v>0</v>
      </c>
      <c r="AR28" s="57">
        <f t="shared" si="5"/>
        <v>0</v>
      </c>
      <c r="AS28" s="64"/>
    </row>
    <row r="29" spans="1:46" x14ac:dyDescent="0.25">
      <c r="A29" s="16" t="b">
        <v>0</v>
      </c>
      <c r="C29" s="15"/>
      <c r="D29" s="93" t="str">
        <f>СПИСОК_КЛАССА!A52</f>
        <v>26.</v>
      </c>
      <c r="E29" s="58" t="str">
        <f>IF(СПИСОК_КЛАССА!B52&lt;&gt;"",СПИСОК_КЛАССА!B52,"")</f>
        <v/>
      </c>
      <c r="F29" s="59" t="str">
        <f>IF(E29&lt;&gt;"",AG29*F$1+AH29*$K$1+AL29+AO29+AR29+Янв!F29,"")</f>
        <v/>
      </c>
      <c r="AG29" s="126">
        <f t="shared" si="0"/>
        <v>0</v>
      </c>
      <c r="AH29" s="125">
        <f t="shared" si="1"/>
        <v>0</v>
      </c>
      <c r="AI29" s="15">
        <f t="shared" si="2"/>
        <v>0</v>
      </c>
      <c r="AJ29" s="19"/>
      <c r="AK29" s="19" t="b">
        <v>0</v>
      </c>
      <c r="AL29" s="50">
        <f t="shared" si="3"/>
        <v>0</v>
      </c>
      <c r="AM29" s="19"/>
      <c r="AN29" s="19" t="b">
        <v>0</v>
      </c>
      <c r="AO29" s="50">
        <f t="shared" si="4"/>
        <v>0</v>
      </c>
      <c r="AP29" s="19"/>
      <c r="AQ29" s="52" t="b">
        <v>0</v>
      </c>
      <c r="AR29" s="57">
        <f t="shared" si="5"/>
        <v>0</v>
      </c>
    </row>
    <row r="30" spans="1:46" x14ac:dyDescent="0.25">
      <c r="A30" s="16" t="b">
        <v>0</v>
      </c>
      <c r="C30" s="15"/>
      <c r="D30" s="93" t="str">
        <f>СПИСОК_КЛАССА!A54</f>
        <v>27.</v>
      </c>
      <c r="E30" s="58" t="str">
        <f>IF(СПИСОК_КЛАССА!B54&lt;&gt;"",СПИСОК_КЛАССА!B54,"")</f>
        <v/>
      </c>
      <c r="F30" s="59" t="str">
        <f>IF(E30&lt;&gt;"",AG30*F$1+AH30*$K$1+AL30+AO30+AR30+Янв!F30,"")</f>
        <v/>
      </c>
      <c r="AG30" s="126">
        <f t="shared" si="0"/>
        <v>0</v>
      </c>
      <c r="AH30" s="125">
        <f t="shared" si="1"/>
        <v>0</v>
      </c>
      <c r="AI30" s="15">
        <f t="shared" si="2"/>
        <v>0</v>
      </c>
      <c r="AJ30" s="19"/>
      <c r="AK30" s="19" t="b">
        <v>0</v>
      </c>
      <c r="AL30" s="50">
        <f t="shared" si="3"/>
        <v>0</v>
      </c>
      <c r="AM30" s="19"/>
      <c r="AN30" s="19" t="b">
        <v>0</v>
      </c>
      <c r="AO30" s="50">
        <f t="shared" si="4"/>
        <v>0</v>
      </c>
      <c r="AP30" s="19"/>
      <c r="AQ30" s="52" t="b">
        <v>0</v>
      </c>
      <c r="AR30" s="57">
        <f t="shared" si="5"/>
        <v>0</v>
      </c>
    </row>
    <row r="31" spans="1:46" x14ac:dyDescent="0.25">
      <c r="A31" s="16" t="b">
        <v>0</v>
      </c>
      <c r="C31" s="15"/>
      <c r="D31" s="93" t="str">
        <f>СПИСОК_КЛАССА!A56</f>
        <v>38.</v>
      </c>
      <c r="E31" s="58" t="str">
        <f>IF(СПИСОК_КЛАССА!B56&lt;&gt;"",СПИСОК_КЛАССА!B56,"")</f>
        <v/>
      </c>
      <c r="F31" s="59" t="str">
        <f>IF(E31&lt;&gt;"",AG31*F$1+AH31*$K$1+AL31+AO31+AR31+Янв!F31,"")</f>
        <v/>
      </c>
      <c r="AG31" s="126">
        <f t="shared" si="0"/>
        <v>0</v>
      </c>
      <c r="AH31" s="125">
        <f t="shared" si="1"/>
        <v>0</v>
      </c>
      <c r="AI31" s="15">
        <f t="shared" si="2"/>
        <v>0</v>
      </c>
      <c r="AJ31" s="19"/>
      <c r="AK31" s="19" t="b">
        <v>0</v>
      </c>
      <c r="AL31" s="50">
        <f t="shared" si="3"/>
        <v>0</v>
      </c>
      <c r="AM31" s="19"/>
      <c r="AN31" s="19" t="b">
        <v>0</v>
      </c>
      <c r="AO31" s="50">
        <f t="shared" si="4"/>
        <v>0</v>
      </c>
      <c r="AP31" s="19"/>
      <c r="AQ31" s="52" t="b">
        <v>0</v>
      </c>
      <c r="AR31" s="57">
        <f t="shared" si="5"/>
        <v>0</v>
      </c>
    </row>
    <row r="32" spans="1:46" x14ac:dyDescent="0.25">
      <c r="A32" s="16" t="b">
        <v>0</v>
      </c>
      <c r="C32" s="15"/>
      <c r="D32" s="93" t="str">
        <f>СПИСОК_КЛАССА!A58</f>
        <v>29.</v>
      </c>
      <c r="E32" s="58" t="str">
        <f>IF(СПИСОК_КЛАССА!B58&lt;&gt;"",СПИСОК_КЛАССА!B58,"")</f>
        <v/>
      </c>
      <c r="F32" s="59" t="str">
        <f>IF(E32&lt;&gt;"",AG32*F$1+AH32*$K$1+AL32+AO32+AR32+Янв!F32,"")</f>
        <v/>
      </c>
      <c r="AG32" s="126">
        <f t="shared" si="0"/>
        <v>0</v>
      </c>
      <c r="AH32" s="125">
        <f t="shared" si="1"/>
        <v>0</v>
      </c>
      <c r="AI32" s="15">
        <f t="shared" si="2"/>
        <v>0</v>
      </c>
      <c r="AJ32" s="19"/>
      <c r="AK32" s="19" t="b">
        <v>0</v>
      </c>
      <c r="AL32" s="50">
        <f t="shared" si="3"/>
        <v>0</v>
      </c>
      <c r="AM32" s="19"/>
      <c r="AN32" s="19" t="b">
        <v>0</v>
      </c>
      <c r="AO32" s="50">
        <f t="shared" si="4"/>
        <v>0</v>
      </c>
      <c r="AP32" s="19"/>
      <c r="AQ32" s="52" t="b">
        <v>0</v>
      </c>
      <c r="AR32" s="57">
        <f t="shared" si="5"/>
        <v>0</v>
      </c>
    </row>
    <row r="33" spans="1:44" x14ac:dyDescent="0.25">
      <c r="A33" s="16" t="b">
        <v>0</v>
      </c>
      <c r="C33" s="15"/>
      <c r="D33" s="93" t="str">
        <f>СПИСОК_КЛАССА!A60</f>
        <v>30.</v>
      </c>
      <c r="E33" s="58" t="str">
        <f>IF(СПИСОК_КЛАССА!B60&lt;&gt;"",СПИСОК_КЛАССА!B60,"")</f>
        <v/>
      </c>
      <c r="F33" s="59" t="str">
        <f>IF(E33&lt;&gt;"",AG33*F$1+AH33*$K$1+AL33+AO33+AR33+Янв!F33,"")</f>
        <v/>
      </c>
      <c r="AG33" s="126">
        <f t="shared" si="0"/>
        <v>0</v>
      </c>
      <c r="AH33" s="125">
        <f t="shared" si="1"/>
        <v>0</v>
      </c>
      <c r="AI33" s="15">
        <f t="shared" si="2"/>
        <v>0</v>
      </c>
      <c r="AJ33" s="19"/>
      <c r="AK33" s="19" t="b">
        <v>0</v>
      </c>
      <c r="AL33" s="50">
        <f t="shared" si="3"/>
        <v>0</v>
      </c>
      <c r="AM33" s="19"/>
      <c r="AN33" s="19" t="b">
        <v>0</v>
      </c>
      <c r="AO33" s="50">
        <f t="shared" si="4"/>
        <v>0</v>
      </c>
      <c r="AP33" s="19"/>
      <c r="AQ33" s="52" t="b">
        <v>0</v>
      </c>
      <c r="AR33" s="57">
        <f t="shared" si="5"/>
        <v>0</v>
      </c>
    </row>
    <row r="34" spans="1:44" x14ac:dyDescent="0.25">
      <c r="A34" s="16" t="b">
        <v>0</v>
      </c>
      <c r="C34" s="15"/>
      <c r="D34" s="93" t="str">
        <f>СПИСОК_КЛАССА!A62</f>
        <v>31.</v>
      </c>
      <c r="E34" s="58" t="str">
        <f>IF(СПИСОК_КЛАССА!B62&lt;&gt;"",СПИСОК_КЛАССА!B62,"")</f>
        <v/>
      </c>
      <c r="F34" s="59" t="str">
        <f>IF(E34&lt;&gt;"",AG34*F$1+AH34*$K$1+AL34+AO34+AR34+Янв!F34,"")</f>
        <v/>
      </c>
      <c r="AG34" s="126">
        <f t="shared" si="0"/>
        <v>0</v>
      </c>
      <c r="AH34" s="125">
        <f t="shared" si="1"/>
        <v>0</v>
      </c>
      <c r="AI34" s="15">
        <f t="shared" si="2"/>
        <v>0</v>
      </c>
      <c r="AJ34" s="19"/>
      <c r="AK34" s="19" t="b">
        <v>0</v>
      </c>
      <c r="AL34" s="50">
        <f t="shared" si="3"/>
        <v>0</v>
      </c>
      <c r="AM34" s="19"/>
      <c r="AN34" s="19" t="b">
        <v>0</v>
      </c>
      <c r="AO34" s="50">
        <f t="shared" si="4"/>
        <v>0</v>
      </c>
      <c r="AP34" s="19"/>
      <c r="AQ34" s="52" t="b">
        <v>0</v>
      </c>
      <c r="AR34" s="57">
        <f t="shared" si="5"/>
        <v>0</v>
      </c>
    </row>
    <row r="35" spans="1:44" x14ac:dyDescent="0.25">
      <c r="A35" s="16" t="b">
        <v>0</v>
      </c>
      <c r="C35" s="15"/>
      <c r="D35" s="93" t="str">
        <f>СПИСОК_КЛАССА!A64</f>
        <v>32.</v>
      </c>
      <c r="E35" s="58" t="str">
        <f>IF(СПИСОК_КЛАССА!B64&lt;&gt;"",СПИСОК_КЛАССА!B64,"")</f>
        <v/>
      </c>
      <c r="F35" s="59" t="str">
        <f>IF(E35&lt;&gt;"",AG35*F$1+AH35*$K$1+AL35+AO35+AR35+Янв!F35,"")</f>
        <v/>
      </c>
      <c r="AG35" s="126">
        <f t="shared" si="0"/>
        <v>0</v>
      </c>
      <c r="AH35" s="125">
        <f t="shared" si="1"/>
        <v>0</v>
      </c>
      <c r="AI35" s="15">
        <f t="shared" si="2"/>
        <v>0</v>
      </c>
      <c r="AJ35" s="19"/>
      <c r="AK35" s="19" t="b">
        <v>0</v>
      </c>
      <c r="AL35" s="50">
        <f t="shared" si="3"/>
        <v>0</v>
      </c>
      <c r="AM35" s="19"/>
      <c r="AN35" s="19" t="b">
        <v>0</v>
      </c>
      <c r="AO35" s="50">
        <f t="shared" si="4"/>
        <v>0</v>
      </c>
      <c r="AP35" s="19"/>
      <c r="AQ35" s="52" t="b">
        <v>0</v>
      </c>
      <c r="AR35" s="57">
        <f t="shared" si="5"/>
        <v>0</v>
      </c>
    </row>
    <row r="36" spans="1:44" x14ac:dyDescent="0.25">
      <c r="A36" s="16" t="b">
        <v>0</v>
      </c>
      <c r="C36" s="15"/>
      <c r="D36" s="93" t="str">
        <f>СПИСОК_КЛАССА!A66</f>
        <v>33.</v>
      </c>
      <c r="E36" s="58" t="str">
        <f>IF(СПИСОК_КЛАССА!B66&lt;&gt;"",СПИСОК_КЛАССА!B66,"")</f>
        <v/>
      </c>
      <c r="F36" s="59" t="str">
        <f>IF(E36&lt;&gt;"",AG36*F$1+AH36*$K$1+AL36+AO36+AR36+Янв!F36,"")</f>
        <v/>
      </c>
      <c r="AG36" s="126">
        <f t="shared" si="0"/>
        <v>0</v>
      </c>
      <c r="AH36" s="125">
        <f t="shared" si="1"/>
        <v>0</v>
      </c>
      <c r="AI36" s="15">
        <f t="shared" si="2"/>
        <v>0</v>
      </c>
      <c r="AJ36" s="19"/>
      <c r="AK36" s="19" t="b">
        <v>0</v>
      </c>
      <c r="AL36" s="50">
        <f t="shared" si="3"/>
        <v>0</v>
      </c>
      <c r="AM36" s="19"/>
      <c r="AN36" s="19" t="b">
        <v>0</v>
      </c>
      <c r="AO36" s="50">
        <f t="shared" si="4"/>
        <v>0</v>
      </c>
      <c r="AP36" s="19"/>
      <c r="AQ36" s="52" t="b">
        <v>0</v>
      </c>
      <c r="AR36" s="57">
        <f t="shared" si="5"/>
        <v>0</v>
      </c>
    </row>
    <row r="37" spans="1:44" ht="18" customHeight="1" x14ac:dyDescent="0.3">
      <c r="C37" s="62"/>
      <c r="E37" s="73" t="s">
        <v>56</v>
      </c>
      <c r="F37" s="74">
        <f>IF(SUM(Март!AE37:AG37)=0,SUM(F4:F36),"см. март")</f>
        <v>0</v>
      </c>
      <c r="G37" s="186" t="str">
        <f>IF(AND($K$1=0,$F$1=0),"Укажите в верхней строке стоимость завтрака и обеда!","")</f>
        <v>Укажите в верхней строке стоимость завтрака и обеда!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J37" s="20"/>
      <c r="AK37" s="141">
        <f>COUNTIF(AK4:AK36,TRUE)</f>
        <v>0</v>
      </c>
      <c r="AM37" s="20"/>
      <c r="AN37" s="141">
        <f>COUNTIF(AN4:AN36,TRUE)</f>
        <v>0</v>
      </c>
      <c r="AO37" s="20"/>
      <c r="AP37" s="20"/>
      <c r="AQ37" s="141">
        <f>COUNTIF(AQ4:AQ36,TRUE)</f>
        <v>0</v>
      </c>
      <c r="AR37" s="52"/>
    </row>
    <row r="38" spans="1:44" ht="16.5" customHeight="1" x14ac:dyDescent="0.25">
      <c r="C38" s="62"/>
      <c r="D38" s="92"/>
      <c r="E38" s="134"/>
      <c r="F38" s="133" t="s">
        <v>53</v>
      </c>
      <c r="G38" s="120" t="str">
        <f>IF(SUM(G42:G44)&lt;&gt;0,G42+G43,"")</f>
        <v/>
      </c>
      <c r="H38" s="120" t="str">
        <f t="shared" ref="H38:AI38" si="6">IF(SUM(H42:H44)&lt;&gt;0,H42+H43,"")</f>
        <v/>
      </c>
      <c r="I38" s="120" t="str">
        <f t="shared" si="6"/>
        <v/>
      </c>
      <c r="J38" s="120" t="str">
        <f t="shared" si="6"/>
        <v/>
      </c>
      <c r="K38" s="120" t="str">
        <f t="shared" si="6"/>
        <v/>
      </c>
      <c r="L38" s="120" t="str">
        <f t="shared" si="6"/>
        <v/>
      </c>
      <c r="M38" s="120" t="str">
        <f t="shared" si="6"/>
        <v/>
      </c>
      <c r="N38" s="120" t="str">
        <f t="shared" si="6"/>
        <v/>
      </c>
      <c r="O38" s="120" t="str">
        <f t="shared" si="6"/>
        <v/>
      </c>
      <c r="P38" s="120" t="str">
        <f t="shared" si="6"/>
        <v/>
      </c>
      <c r="Q38" s="120" t="str">
        <f t="shared" si="6"/>
        <v/>
      </c>
      <c r="R38" s="120" t="str">
        <f t="shared" si="6"/>
        <v/>
      </c>
      <c r="S38" s="120" t="str">
        <f t="shared" si="6"/>
        <v/>
      </c>
      <c r="T38" s="120" t="str">
        <f t="shared" si="6"/>
        <v/>
      </c>
      <c r="U38" s="120" t="str">
        <f t="shared" si="6"/>
        <v/>
      </c>
      <c r="V38" s="120" t="str">
        <f t="shared" ref="V38:Y38" si="7">IF(SUM(V42:V44)&lt;&gt;0,V42+V43,"")</f>
        <v/>
      </c>
      <c r="W38" s="120" t="str">
        <f t="shared" si="7"/>
        <v/>
      </c>
      <c r="X38" s="120" t="str">
        <f t="shared" si="7"/>
        <v/>
      </c>
      <c r="Y38" s="120" t="str">
        <f t="shared" si="7"/>
        <v/>
      </c>
      <c r="Z38" s="120" t="str">
        <f t="shared" si="6"/>
        <v/>
      </c>
      <c r="AA38" s="120" t="str">
        <f t="shared" si="6"/>
        <v/>
      </c>
      <c r="AB38" s="120" t="str">
        <f t="shared" si="6"/>
        <v/>
      </c>
      <c r="AC38" s="120" t="str">
        <f t="shared" si="6"/>
        <v/>
      </c>
      <c r="AD38" s="120" t="str">
        <f t="shared" si="6"/>
        <v/>
      </c>
      <c r="AE38" s="120" t="str">
        <f t="shared" si="6"/>
        <v/>
      </c>
      <c r="AF38" s="120" t="str">
        <f t="shared" si="6"/>
        <v/>
      </c>
      <c r="AG38" s="120" t="str">
        <f t="shared" si="6"/>
        <v/>
      </c>
      <c r="AH38" s="120" t="str">
        <f t="shared" si="6"/>
        <v/>
      </c>
      <c r="AI38" s="120" t="str">
        <f t="shared" si="6"/>
        <v/>
      </c>
      <c r="AJ38" s="185">
        <f>SUM(G38:AF38)</f>
        <v>0</v>
      </c>
      <c r="AK38" s="185"/>
      <c r="AL38" s="185"/>
      <c r="AM38" s="185"/>
    </row>
    <row r="39" spans="1:44" ht="16.5" customHeight="1" x14ac:dyDescent="0.25">
      <c r="C39" s="62"/>
      <c r="E39" s="190"/>
      <c r="F39" s="132" t="s">
        <v>54</v>
      </c>
      <c r="G39" s="120" t="str">
        <f>IF(SUM(G42:G44)&lt;&gt;0,G44+G43,"")</f>
        <v/>
      </c>
      <c r="H39" s="120" t="str">
        <f t="shared" ref="H39:AI39" si="8">IF(SUM(H42:H44)&lt;&gt;0,H44+H43,"")</f>
        <v/>
      </c>
      <c r="I39" s="120" t="str">
        <f t="shared" si="8"/>
        <v/>
      </c>
      <c r="J39" s="120" t="str">
        <f t="shared" si="8"/>
        <v/>
      </c>
      <c r="K39" s="120" t="str">
        <f t="shared" si="8"/>
        <v/>
      </c>
      <c r="L39" s="120" t="str">
        <f t="shared" si="8"/>
        <v/>
      </c>
      <c r="M39" s="120" t="str">
        <f t="shared" si="8"/>
        <v/>
      </c>
      <c r="N39" s="120" t="str">
        <f t="shared" si="8"/>
        <v/>
      </c>
      <c r="O39" s="120" t="str">
        <f t="shared" si="8"/>
        <v/>
      </c>
      <c r="P39" s="120" t="str">
        <f t="shared" si="8"/>
        <v/>
      </c>
      <c r="Q39" s="120" t="str">
        <f t="shared" si="8"/>
        <v/>
      </c>
      <c r="R39" s="120" t="str">
        <f t="shared" si="8"/>
        <v/>
      </c>
      <c r="S39" s="120" t="str">
        <f t="shared" si="8"/>
        <v/>
      </c>
      <c r="T39" s="120" t="str">
        <f t="shared" si="8"/>
        <v/>
      </c>
      <c r="U39" s="120" t="str">
        <f t="shared" si="8"/>
        <v/>
      </c>
      <c r="V39" s="120" t="str">
        <f t="shared" ref="V39:Y39" si="9">IF(SUM(V42:V44)&lt;&gt;0,V44+V43,"")</f>
        <v/>
      </c>
      <c r="W39" s="120" t="str">
        <f t="shared" si="9"/>
        <v/>
      </c>
      <c r="X39" s="120" t="str">
        <f t="shared" si="9"/>
        <v/>
      </c>
      <c r="Y39" s="120" t="str">
        <f t="shared" si="9"/>
        <v/>
      </c>
      <c r="Z39" s="120" t="str">
        <f t="shared" si="8"/>
        <v/>
      </c>
      <c r="AA39" s="120" t="str">
        <f t="shared" si="8"/>
        <v/>
      </c>
      <c r="AB39" s="120" t="str">
        <f t="shared" si="8"/>
        <v/>
      </c>
      <c r="AC39" s="120" t="str">
        <f t="shared" si="8"/>
        <v/>
      </c>
      <c r="AD39" s="120" t="str">
        <f t="shared" si="8"/>
        <v/>
      </c>
      <c r="AE39" s="120" t="str">
        <f t="shared" si="8"/>
        <v/>
      </c>
      <c r="AF39" s="120" t="str">
        <f t="shared" si="8"/>
        <v/>
      </c>
      <c r="AG39" s="120" t="str">
        <f t="shared" si="8"/>
        <v/>
      </c>
      <c r="AH39" s="120" t="str">
        <f t="shared" si="8"/>
        <v/>
      </c>
      <c r="AI39" s="120" t="str">
        <f t="shared" si="8"/>
        <v/>
      </c>
      <c r="AJ39" s="185">
        <f>SUM(G39:AF39)</f>
        <v>0</v>
      </c>
      <c r="AK39" s="185"/>
      <c r="AL39" s="185"/>
      <c r="AM39" s="185"/>
    </row>
    <row r="40" spans="1:44" x14ac:dyDescent="0.25">
      <c r="E40" s="190"/>
      <c r="F40" s="131" t="s">
        <v>78</v>
      </c>
      <c r="G40" s="17" t="str">
        <f>IF(G45&gt;0,1,"")</f>
        <v/>
      </c>
      <c r="H40" s="17" t="str">
        <f t="shared" ref="H40:AF40" si="10">IF(H45&gt;0,1,"")</f>
        <v/>
      </c>
      <c r="I40" s="17" t="str">
        <f t="shared" si="10"/>
        <v/>
      </c>
      <c r="J40" s="17" t="str">
        <f t="shared" si="10"/>
        <v/>
      </c>
      <c r="K40" s="17" t="str">
        <f t="shared" si="10"/>
        <v/>
      </c>
      <c r="L40" s="17" t="str">
        <f t="shared" si="10"/>
        <v/>
      </c>
      <c r="M40" s="17" t="str">
        <f t="shared" si="10"/>
        <v/>
      </c>
      <c r="N40" s="17" t="str">
        <f t="shared" si="10"/>
        <v/>
      </c>
      <c r="O40" s="17" t="str">
        <f t="shared" si="10"/>
        <v/>
      </c>
      <c r="P40" s="17" t="str">
        <f t="shared" si="10"/>
        <v/>
      </c>
      <c r="Q40" s="17" t="str">
        <f t="shared" si="10"/>
        <v/>
      </c>
      <c r="R40" s="17" t="str">
        <f t="shared" si="10"/>
        <v/>
      </c>
      <c r="S40" s="17" t="str">
        <f t="shared" si="10"/>
        <v/>
      </c>
      <c r="T40" s="17" t="str">
        <f t="shared" si="10"/>
        <v/>
      </c>
      <c r="U40" s="17" t="str">
        <f t="shared" si="10"/>
        <v/>
      </c>
      <c r="V40" s="17" t="str">
        <f t="shared" ref="V40:Y40" si="11">IF(V45&gt;0,1,"")</f>
        <v/>
      </c>
      <c r="W40" s="17" t="str">
        <f t="shared" si="11"/>
        <v/>
      </c>
      <c r="X40" s="17" t="str">
        <f t="shared" si="11"/>
        <v/>
      </c>
      <c r="Y40" s="17" t="str">
        <f t="shared" si="11"/>
        <v/>
      </c>
      <c r="Z40" s="17" t="str">
        <f t="shared" si="10"/>
        <v/>
      </c>
      <c r="AA40" s="17" t="str">
        <f t="shared" si="10"/>
        <v/>
      </c>
      <c r="AB40" s="17" t="str">
        <f t="shared" si="10"/>
        <v/>
      </c>
      <c r="AC40" s="17" t="str">
        <f t="shared" si="10"/>
        <v/>
      </c>
      <c r="AD40" s="17" t="str">
        <f t="shared" si="10"/>
        <v/>
      </c>
      <c r="AE40" s="17" t="str">
        <f t="shared" si="10"/>
        <v/>
      </c>
      <c r="AF40" s="17" t="str">
        <f t="shared" si="10"/>
        <v/>
      </c>
      <c r="AJ40" s="185">
        <f>SUM(G40:AF40)</f>
        <v>0</v>
      </c>
      <c r="AK40" s="185"/>
      <c r="AL40" s="185"/>
      <c r="AM40" s="185"/>
    </row>
    <row r="42" spans="1:44" hidden="1" x14ac:dyDescent="0.25">
      <c r="F42" s="16">
        <f>SUM(AJ38:AL40)</f>
        <v>0</v>
      </c>
      <c r="G42" s="17">
        <f>COUNTIF(G4:G36,"з")</f>
        <v>0</v>
      </c>
      <c r="H42" s="17">
        <f t="shared" ref="H42:AF42" si="12">COUNTIF(H4:H36,"з")</f>
        <v>0</v>
      </c>
      <c r="I42" s="17">
        <f t="shared" si="12"/>
        <v>0</v>
      </c>
      <c r="J42" s="17">
        <f t="shared" si="12"/>
        <v>0</v>
      </c>
      <c r="K42" s="17">
        <f t="shared" si="12"/>
        <v>0</v>
      </c>
      <c r="L42" s="17">
        <f t="shared" si="12"/>
        <v>0</v>
      </c>
      <c r="M42" s="17">
        <f t="shared" si="12"/>
        <v>0</v>
      </c>
      <c r="N42" s="17">
        <f t="shared" si="12"/>
        <v>0</v>
      </c>
      <c r="O42" s="17">
        <f t="shared" si="12"/>
        <v>0</v>
      </c>
      <c r="P42" s="17">
        <f t="shared" si="12"/>
        <v>0</v>
      </c>
      <c r="Q42" s="17">
        <f t="shared" si="12"/>
        <v>0</v>
      </c>
      <c r="R42" s="17">
        <f t="shared" si="12"/>
        <v>0</v>
      </c>
      <c r="S42" s="17">
        <f t="shared" si="12"/>
        <v>0</v>
      </c>
      <c r="T42" s="17">
        <f t="shared" si="12"/>
        <v>0</v>
      </c>
      <c r="U42" s="17">
        <f t="shared" si="12"/>
        <v>0</v>
      </c>
      <c r="V42" s="17">
        <f t="shared" ref="V42:Y42" si="13">COUNTIF(V4:V36,"з")</f>
        <v>0</v>
      </c>
      <c r="W42" s="17">
        <f t="shared" si="13"/>
        <v>0</v>
      </c>
      <c r="X42" s="17">
        <f t="shared" si="13"/>
        <v>0</v>
      </c>
      <c r="Y42" s="17">
        <f t="shared" si="13"/>
        <v>0</v>
      </c>
      <c r="Z42" s="17">
        <f t="shared" si="12"/>
        <v>0</v>
      </c>
      <c r="AA42" s="17">
        <f t="shared" si="12"/>
        <v>0</v>
      </c>
      <c r="AB42" s="17">
        <f t="shared" si="12"/>
        <v>0</v>
      </c>
      <c r="AC42" s="17">
        <f t="shared" si="12"/>
        <v>0</v>
      </c>
      <c r="AD42" s="17">
        <f t="shared" si="12"/>
        <v>0</v>
      </c>
      <c r="AE42" s="17">
        <f t="shared" si="12"/>
        <v>0</v>
      </c>
      <c r="AF42" s="17">
        <f t="shared" si="12"/>
        <v>0</v>
      </c>
    </row>
    <row r="43" spans="1:44" hidden="1" x14ac:dyDescent="0.25">
      <c r="G43" s="17">
        <f>COUNTIF(G4:G36,"зо")</f>
        <v>0</v>
      </c>
      <c r="H43" s="17">
        <f t="shared" ref="H43:AF43" si="14">COUNTIF(H4:H36,"зо")</f>
        <v>0</v>
      </c>
      <c r="I43" s="17">
        <f t="shared" si="14"/>
        <v>0</v>
      </c>
      <c r="J43" s="17">
        <f t="shared" si="14"/>
        <v>0</v>
      </c>
      <c r="K43" s="17">
        <f t="shared" si="14"/>
        <v>0</v>
      </c>
      <c r="L43" s="17">
        <f t="shared" si="14"/>
        <v>0</v>
      </c>
      <c r="M43" s="17">
        <f t="shared" si="14"/>
        <v>0</v>
      </c>
      <c r="N43" s="17">
        <f t="shared" si="14"/>
        <v>0</v>
      </c>
      <c r="O43" s="17">
        <f t="shared" si="14"/>
        <v>0</v>
      </c>
      <c r="P43" s="17">
        <f t="shared" si="14"/>
        <v>0</v>
      </c>
      <c r="Q43" s="17">
        <f t="shared" si="14"/>
        <v>0</v>
      </c>
      <c r="R43" s="17">
        <f t="shared" si="14"/>
        <v>0</v>
      </c>
      <c r="S43" s="17">
        <f t="shared" si="14"/>
        <v>0</v>
      </c>
      <c r="T43" s="17">
        <f t="shared" si="14"/>
        <v>0</v>
      </c>
      <c r="U43" s="17">
        <f t="shared" si="14"/>
        <v>0</v>
      </c>
      <c r="V43" s="17">
        <f t="shared" ref="V43:Y43" si="15">COUNTIF(V4:V36,"зо")</f>
        <v>0</v>
      </c>
      <c r="W43" s="17">
        <f t="shared" si="15"/>
        <v>0</v>
      </c>
      <c r="X43" s="17">
        <f t="shared" si="15"/>
        <v>0</v>
      </c>
      <c r="Y43" s="17">
        <f t="shared" si="15"/>
        <v>0</v>
      </c>
      <c r="Z43" s="17">
        <f t="shared" si="14"/>
        <v>0</v>
      </c>
      <c r="AA43" s="17">
        <f t="shared" si="14"/>
        <v>0</v>
      </c>
      <c r="AB43" s="17">
        <f t="shared" si="14"/>
        <v>0</v>
      </c>
      <c r="AC43" s="17">
        <f t="shared" si="14"/>
        <v>0</v>
      </c>
      <c r="AD43" s="17">
        <f t="shared" si="14"/>
        <v>0</v>
      </c>
      <c r="AE43" s="17">
        <f t="shared" si="14"/>
        <v>0</v>
      </c>
      <c r="AF43" s="17">
        <f t="shared" si="14"/>
        <v>0</v>
      </c>
    </row>
    <row r="44" spans="1:44" hidden="1" x14ac:dyDescent="0.25">
      <c r="F44" s="140">
        <f>AJ38*F1+AJ39*K1+Янв!F44</f>
        <v>0</v>
      </c>
      <c r="G44" s="17">
        <f>COUNTIF(G4:G36,"о")</f>
        <v>0</v>
      </c>
      <c r="H44" s="17">
        <f t="shared" ref="H44:AF44" si="16">COUNTIF(H4:H36,"о")</f>
        <v>0</v>
      </c>
      <c r="I44" s="17">
        <f t="shared" si="16"/>
        <v>0</v>
      </c>
      <c r="J44" s="17">
        <f t="shared" si="16"/>
        <v>0</v>
      </c>
      <c r="K44" s="17">
        <f t="shared" si="16"/>
        <v>0</v>
      </c>
      <c r="L44" s="17">
        <f t="shared" si="16"/>
        <v>0</v>
      </c>
      <c r="M44" s="17">
        <f t="shared" si="16"/>
        <v>0</v>
      </c>
      <c r="N44" s="17">
        <f t="shared" si="16"/>
        <v>0</v>
      </c>
      <c r="O44" s="17">
        <f t="shared" si="16"/>
        <v>0</v>
      </c>
      <c r="P44" s="17">
        <f t="shared" si="16"/>
        <v>0</v>
      </c>
      <c r="Q44" s="17">
        <f t="shared" si="16"/>
        <v>0</v>
      </c>
      <c r="R44" s="17">
        <f t="shared" si="16"/>
        <v>0</v>
      </c>
      <c r="S44" s="17">
        <f t="shared" si="16"/>
        <v>0</v>
      </c>
      <c r="T44" s="17">
        <f t="shared" si="16"/>
        <v>0</v>
      </c>
      <c r="U44" s="17">
        <f t="shared" si="16"/>
        <v>0</v>
      </c>
      <c r="V44" s="17">
        <f t="shared" ref="V44:Y44" si="17">COUNTIF(V4:V36,"о")</f>
        <v>0</v>
      </c>
      <c r="W44" s="17">
        <f t="shared" si="17"/>
        <v>0</v>
      </c>
      <c r="X44" s="17">
        <f t="shared" si="17"/>
        <v>0</v>
      </c>
      <c r="Y44" s="17">
        <f t="shared" si="17"/>
        <v>0</v>
      </c>
      <c r="Z44" s="17">
        <f t="shared" si="16"/>
        <v>0</v>
      </c>
      <c r="AA44" s="17">
        <f t="shared" si="16"/>
        <v>0</v>
      </c>
      <c r="AB44" s="17">
        <f t="shared" si="16"/>
        <v>0</v>
      </c>
      <c r="AC44" s="17">
        <f t="shared" si="16"/>
        <v>0</v>
      </c>
      <c r="AD44" s="17">
        <f t="shared" si="16"/>
        <v>0</v>
      </c>
      <c r="AE44" s="17">
        <f t="shared" si="16"/>
        <v>0</v>
      </c>
      <c r="AF44" s="17">
        <f t="shared" si="16"/>
        <v>0</v>
      </c>
    </row>
    <row r="45" spans="1:44" hidden="1" x14ac:dyDescent="0.25">
      <c r="G45" s="17">
        <f>COUNTIF(G4:G36,"л")</f>
        <v>0</v>
      </c>
      <c r="H45" s="17">
        <f t="shared" ref="H45:AF45" si="18">COUNTIF(H4:H36,"л")</f>
        <v>0</v>
      </c>
      <c r="I45" s="17">
        <f t="shared" si="18"/>
        <v>0</v>
      </c>
      <c r="J45" s="17">
        <f t="shared" si="18"/>
        <v>0</v>
      </c>
      <c r="K45" s="17">
        <f t="shared" si="18"/>
        <v>0</v>
      </c>
      <c r="L45" s="17">
        <f t="shared" si="18"/>
        <v>0</v>
      </c>
      <c r="M45" s="17">
        <f t="shared" si="18"/>
        <v>0</v>
      </c>
      <c r="N45" s="17">
        <f t="shared" si="18"/>
        <v>0</v>
      </c>
      <c r="O45" s="17">
        <f t="shared" si="18"/>
        <v>0</v>
      </c>
      <c r="P45" s="17">
        <f t="shared" si="18"/>
        <v>0</v>
      </c>
      <c r="Q45" s="17">
        <f t="shared" si="18"/>
        <v>0</v>
      </c>
      <c r="R45" s="17">
        <f t="shared" si="18"/>
        <v>0</v>
      </c>
      <c r="S45" s="17">
        <f t="shared" si="18"/>
        <v>0</v>
      </c>
      <c r="T45" s="17">
        <f t="shared" si="18"/>
        <v>0</v>
      </c>
      <c r="U45" s="17">
        <f t="shared" si="18"/>
        <v>0</v>
      </c>
      <c r="V45" s="17">
        <f t="shared" ref="V45:Y45" si="19">COUNTIF(V4:V36,"л")</f>
        <v>0</v>
      </c>
      <c r="W45" s="17">
        <f t="shared" si="19"/>
        <v>0</v>
      </c>
      <c r="X45" s="17">
        <f t="shared" si="19"/>
        <v>0</v>
      </c>
      <c r="Y45" s="17">
        <f t="shared" si="19"/>
        <v>0</v>
      </c>
      <c r="Z45" s="17">
        <f t="shared" si="18"/>
        <v>0</v>
      </c>
      <c r="AA45" s="17">
        <f t="shared" si="18"/>
        <v>0</v>
      </c>
      <c r="AB45" s="17">
        <f t="shared" si="18"/>
        <v>0</v>
      </c>
      <c r="AC45" s="17">
        <f t="shared" si="18"/>
        <v>0</v>
      </c>
      <c r="AD45" s="17">
        <f t="shared" si="18"/>
        <v>0</v>
      </c>
      <c r="AE45" s="17">
        <f t="shared" si="18"/>
        <v>0</v>
      </c>
      <c r="AF45" s="17">
        <f t="shared" si="18"/>
        <v>0</v>
      </c>
    </row>
  </sheetData>
  <sheetProtection password="CF66" sheet="1" objects="1" scenarios="1"/>
  <mergeCells count="18">
    <mergeCell ref="AT4:AV4"/>
    <mergeCell ref="G37:AF37"/>
    <mergeCell ref="E39:E40"/>
    <mergeCell ref="AJ40:AM40"/>
    <mergeCell ref="AJ39:AM39"/>
    <mergeCell ref="AJ38:AM38"/>
    <mergeCell ref="C1:C3"/>
    <mergeCell ref="G1:J1"/>
    <mergeCell ref="K1:M1"/>
    <mergeCell ref="AG1:AH1"/>
    <mergeCell ref="AT1:AV3"/>
    <mergeCell ref="D2:D3"/>
    <mergeCell ref="E2:E3"/>
    <mergeCell ref="F2:F3"/>
    <mergeCell ref="G2:AF2"/>
    <mergeCell ref="AG2:AG3"/>
    <mergeCell ref="AH2:AH3"/>
    <mergeCell ref="AJ2:AP2"/>
  </mergeCells>
  <conditionalFormatting sqref="AT12">
    <cfRule type="cellIs" dxfId="47" priority="10" operator="equal">
      <formula>"з"</formula>
    </cfRule>
  </conditionalFormatting>
  <conditionalFormatting sqref="G4:AF36">
    <cfRule type="cellIs" dxfId="46" priority="7" operator="equal">
      <formula>"зо"</formula>
    </cfRule>
    <cfRule type="cellIs" dxfId="45" priority="8" operator="equal">
      <formula>"о"</formula>
    </cfRule>
    <cfRule type="cellIs" dxfId="44" priority="9" operator="equal">
      <formula>"з"</formula>
    </cfRule>
  </conditionalFormatting>
  <conditionalFormatting sqref="F1">
    <cfRule type="expression" dxfId="43" priority="6">
      <formula>ISBLANK(F1)</formula>
    </cfRule>
  </conditionalFormatting>
  <conditionalFormatting sqref="K1:M1">
    <cfRule type="expression" dxfId="42" priority="5">
      <formula>ISBLANK($K$1)</formula>
    </cfRule>
  </conditionalFormatting>
  <conditionalFormatting sqref="AS4">
    <cfRule type="expression" dxfId="41" priority="4">
      <formula>"$AB$4=""ИСТИНА"""</formula>
    </cfRule>
  </conditionalFormatting>
  <conditionalFormatting sqref="G37:AF37">
    <cfRule type="containsText" dxfId="40" priority="3" operator="containsText" text="Укажите">
      <formula>NOT(ISERROR(SEARCH("Укажите",G37)))</formula>
    </cfRule>
  </conditionalFormatting>
  <conditionalFormatting sqref="G4:AF36">
    <cfRule type="containsText" dxfId="39" priority="2" operator="containsText" text="л">
      <formula>NOT(ISERROR(SEARCH("л",G4)))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38</xdr:col>
                    <xdr:colOff>9525</xdr:colOff>
                    <xdr:row>34</xdr:row>
                    <xdr:rowOff>180975</xdr:rowOff>
                  </from>
                  <to>
                    <xdr:col>38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38</xdr:col>
                    <xdr:colOff>9525</xdr:colOff>
                    <xdr:row>33</xdr:row>
                    <xdr:rowOff>180975</xdr:rowOff>
                  </from>
                  <to>
                    <xdr:col>38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38</xdr:col>
                    <xdr:colOff>9525</xdr:colOff>
                    <xdr:row>32</xdr:row>
                    <xdr:rowOff>180975</xdr:rowOff>
                  </from>
                  <to>
                    <xdr:col>38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Check Box 4">
              <controlPr defaultSize="0" autoFill="0" autoLine="0" autoPict="0">
                <anchor moveWithCells="1">
                  <from>
                    <xdr:col>38</xdr:col>
                    <xdr:colOff>9525</xdr:colOff>
                    <xdr:row>31</xdr:row>
                    <xdr:rowOff>180975</xdr:rowOff>
                  </from>
                  <to>
                    <xdr:col>38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Check Box 5">
              <controlPr defaultSize="0" autoFill="0" autoLine="0" autoPict="0">
                <anchor moveWithCells="1">
                  <from>
                    <xdr:col>38</xdr:col>
                    <xdr:colOff>9525</xdr:colOff>
                    <xdr:row>30</xdr:row>
                    <xdr:rowOff>180975</xdr:rowOff>
                  </from>
                  <to>
                    <xdr:col>38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Check Box 6">
              <controlPr defaultSize="0" autoFill="0" autoLine="0" autoPict="0">
                <anchor moveWithCells="1">
                  <from>
                    <xdr:col>38</xdr:col>
                    <xdr:colOff>9525</xdr:colOff>
                    <xdr:row>29</xdr:row>
                    <xdr:rowOff>180975</xdr:rowOff>
                  </from>
                  <to>
                    <xdr:col>38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Check Box 7">
              <controlPr defaultSize="0" autoFill="0" autoLine="0" autoPict="0">
                <anchor moveWithCells="1">
                  <from>
                    <xdr:col>38</xdr:col>
                    <xdr:colOff>9525</xdr:colOff>
                    <xdr:row>28</xdr:row>
                    <xdr:rowOff>180975</xdr:rowOff>
                  </from>
                  <to>
                    <xdr:col>38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1" name="Check Box 8">
              <controlPr defaultSize="0" autoFill="0" autoLine="0" autoPict="0">
                <anchor moveWithCells="1">
                  <from>
                    <xdr:col>38</xdr:col>
                    <xdr:colOff>9525</xdr:colOff>
                    <xdr:row>27</xdr:row>
                    <xdr:rowOff>180975</xdr:rowOff>
                  </from>
                  <to>
                    <xdr:col>38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2" name="Check Box 9">
              <controlPr defaultSize="0" autoFill="0" autoLine="0" autoPict="0">
                <anchor moveWithCells="1">
                  <from>
                    <xdr:col>38</xdr:col>
                    <xdr:colOff>9525</xdr:colOff>
                    <xdr:row>26</xdr:row>
                    <xdr:rowOff>180975</xdr:rowOff>
                  </from>
                  <to>
                    <xdr:col>38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3" name="Check Box 10">
              <controlPr defaultSize="0" autoFill="0" autoLine="0" autoPict="0">
                <anchor moveWithCells="1">
                  <from>
                    <xdr:col>38</xdr:col>
                    <xdr:colOff>9525</xdr:colOff>
                    <xdr:row>25</xdr:row>
                    <xdr:rowOff>180975</xdr:rowOff>
                  </from>
                  <to>
                    <xdr:col>38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4" name="Check Box 11">
              <controlPr defaultSize="0" autoFill="0" autoLine="0" autoPict="0">
                <anchor moveWithCells="1">
                  <from>
                    <xdr:col>38</xdr:col>
                    <xdr:colOff>9525</xdr:colOff>
                    <xdr:row>24</xdr:row>
                    <xdr:rowOff>180975</xdr:rowOff>
                  </from>
                  <to>
                    <xdr:col>38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5" name="Check Box 12">
              <controlPr defaultSize="0" autoFill="0" autoLine="0" autoPict="0">
                <anchor moveWithCells="1">
                  <from>
                    <xdr:col>38</xdr:col>
                    <xdr:colOff>9525</xdr:colOff>
                    <xdr:row>23</xdr:row>
                    <xdr:rowOff>180975</xdr:rowOff>
                  </from>
                  <to>
                    <xdr:col>38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6" name="Check Box 13">
              <controlPr defaultSize="0" autoFill="0" autoLine="0" autoPict="0">
                <anchor moveWithCells="1">
                  <from>
                    <xdr:col>38</xdr:col>
                    <xdr:colOff>9525</xdr:colOff>
                    <xdr:row>22</xdr:row>
                    <xdr:rowOff>180975</xdr:rowOff>
                  </from>
                  <to>
                    <xdr:col>38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7" name="Check Box 14">
              <controlPr defaultSize="0" autoFill="0" autoLine="0" autoPict="0">
                <anchor moveWithCells="1">
                  <from>
                    <xdr:col>38</xdr:col>
                    <xdr:colOff>9525</xdr:colOff>
                    <xdr:row>21</xdr:row>
                    <xdr:rowOff>180975</xdr:rowOff>
                  </from>
                  <to>
                    <xdr:col>38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8" name="Check Box 15">
              <controlPr defaultSize="0" autoFill="0" autoLine="0" autoPict="0">
                <anchor moveWithCells="1">
                  <from>
                    <xdr:col>38</xdr:col>
                    <xdr:colOff>9525</xdr:colOff>
                    <xdr:row>20</xdr:row>
                    <xdr:rowOff>180975</xdr:rowOff>
                  </from>
                  <to>
                    <xdr:col>38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9" name="Check Box 16">
              <controlPr defaultSize="0" autoFill="0" autoLine="0" autoPict="0">
                <anchor moveWithCells="1">
                  <from>
                    <xdr:col>38</xdr:col>
                    <xdr:colOff>9525</xdr:colOff>
                    <xdr:row>19</xdr:row>
                    <xdr:rowOff>180975</xdr:rowOff>
                  </from>
                  <to>
                    <xdr:col>38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20" name="Check Box 17">
              <controlPr defaultSize="0" autoFill="0" autoLine="0" autoPict="0">
                <anchor moveWithCells="1">
                  <from>
                    <xdr:col>38</xdr:col>
                    <xdr:colOff>9525</xdr:colOff>
                    <xdr:row>18</xdr:row>
                    <xdr:rowOff>180975</xdr:rowOff>
                  </from>
                  <to>
                    <xdr:col>38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21" name="Check Box 18">
              <controlPr defaultSize="0" autoFill="0" autoLine="0" autoPict="0">
                <anchor moveWithCells="1">
                  <from>
                    <xdr:col>38</xdr:col>
                    <xdr:colOff>9525</xdr:colOff>
                    <xdr:row>17</xdr:row>
                    <xdr:rowOff>180975</xdr:rowOff>
                  </from>
                  <to>
                    <xdr:col>38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22" name="Check Box 19">
              <controlPr defaultSize="0" autoFill="0" autoLine="0" autoPict="0">
                <anchor moveWithCells="1">
                  <from>
                    <xdr:col>38</xdr:col>
                    <xdr:colOff>9525</xdr:colOff>
                    <xdr:row>16</xdr:row>
                    <xdr:rowOff>180975</xdr:rowOff>
                  </from>
                  <to>
                    <xdr:col>38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23" name="Check Box 20">
              <controlPr defaultSize="0" autoFill="0" autoLine="0" autoPict="0">
                <anchor moveWithCells="1">
                  <from>
                    <xdr:col>38</xdr:col>
                    <xdr:colOff>9525</xdr:colOff>
                    <xdr:row>15</xdr:row>
                    <xdr:rowOff>180975</xdr:rowOff>
                  </from>
                  <to>
                    <xdr:col>38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24" name="Check Box 21">
              <controlPr defaultSize="0" autoFill="0" autoLine="0" autoPict="0">
                <anchor moveWithCells="1">
                  <from>
                    <xdr:col>38</xdr:col>
                    <xdr:colOff>9525</xdr:colOff>
                    <xdr:row>14</xdr:row>
                    <xdr:rowOff>180975</xdr:rowOff>
                  </from>
                  <to>
                    <xdr:col>38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25" name="Check Box 22">
              <controlPr defaultSize="0" autoFill="0" autoLine="0" autoPict="0">
                <anchor moveWithCells="1">
                  <from>
                    <xdr:col>38</xdr:col>
                    <xdr:colOff>9525</xdr:colOff>
                    <xdr:row>13</xdr:row>
                    <xdr:rowOff>180975</xdr:rowOff>
                  </from>
                  <to>
                    <xdr:col>38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26" name="Check Box 23">
              <controlPr defaultSize="0" autoFill="0" autoLine="0" autoPict="0">
                <anchor moveWithCells="1">
                  <from>
                    <xdr:col>38</xdr:col>
                    <xdr:colOff>9525</xdr:colOff>
                    <xdr:row>12</xdr:row>
                    <xdr:rowOff>180975</xdr:rowOff>
                  </from>
                  <to>
                    <xdr:col>38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27" name="Check Box 24">
              <controlPr defaultSize="0" autoFill="0" autoLine="0" autoPict="0">
                <anchor moveWithCells="1">
                  <from>
                    <xdr:col>38</xdr:col>
                    <xdr:colOff>9525</xdr:colOff>
                    <xdr:row>11</xdr:row>
                    <xdr:rowOff>180975</xdr:rowOff>
                  </from>
                  <to>
                    <xdr:col>38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28" name="Check Box 25">
              <controlPr defaultSize="0" autoFill="0" autoLine="0" autoPict="0">
                <anchor moveWithCells="1">
                  <from>
                    <xdr:col>38</xdr:col>
                    <xdr:colOff>9525</xdr:colOff>
                    <xdr:row>10</xdr:row>
                    <xdr:rowOff>180975</xdr:rowOff>
                  </from>
                  <to>
                    <xdr:col>38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29" name="Check Box 26">
              <controlPr defaultSize="0" autoFill="0" autoLine="0" autoPict="0">
                <anchor moveWithCells="1">
                  <from>
                    <xdr:col>38</xdr:col>
                    <xdr:colOff>9525</xdr:colOff>
                    <xdr:row>9</xdr:row>
                    <xdr:rowOff>180975</xdr:rowOff>
                  </from>
                  <to>
                    <xdr:col>38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30" name="Check Box 27">
              <controlPr defaultSize="0" autoFill="0" autoLine="0" autoPict="0">
                <anchor moveWithCells="1">
                  <from>
                    <xdr:col>38</xdr:col>
                    <xdr:colOff>9525</xdr:colOff>
                    <xdr:row>8</xdr:row>
                    <xdr:rowOff>180975</xdr:rowOff>
                  </from>
                  <to>
                    <xdr:col>38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31" name="Check Box 28">
              <controlPr defaultSize="0" autoFill="0" autoLine="0" autoPict="0">
                <anchor moveWithCells="1">
                  <from>
                    <xdr:col>38</xdr:col>
                    <xdr:colOff>9525</xdr:colOff>
                    <xdr:row>7</xdr:row>
                    <xdr:rowOff>180975</xdr:rowOff>
                  </from>
                  <to>
                    <xdr:col>38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3" r:id="rId32" name="Check Box 29">
              <controlPr defaultSize="0" autoFill="0" autoLine="0" autoPict="0">
                <anchor moveWithCells="1">
                  <from>
                    <xdr:col>38</xdr:col>
                    <xdr:colOff>9525</xdr:colOff>
                    <xdr:row>6</xdr:row>
                    <xdr:rowOff>180975</xdr:rowOff>
                  </from>
                  <to>
                    <xdr:col>38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4" r:id="rId33" name="Check Box 30">
              <controlPr defaultSize="0" autoFill="0" autoLine="0" autoPict="0">
                <anchor moveWithCells="1">
                  <from>
                    <xdr:col>38</xdr:col>
                    <xdr:colOff>9525</xdr:colOff>
                    <xdr:row>5</xdr:row>
                    <xdr:rowOff>180975</xdr:rowOff>
                  </from>
                  <to>
                    <xdr:col>38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5" r:id="rId34" name="Check Box 31">
              <controlPr defaultSize="0" autoFill="0" autoLine="0" autoPict="0">
                <anchor moveWithCells="1">
                  <from>
                    <xdr:col>38</xdr:col>
                    <xdr:colOff>9525</xdr:colOff>
                    <xdr:row>4</xdr:row>
                    <xdr:rowOff>180975</xdr:rowOff>
                  </from>
                  <to>
                    <xdr:col>38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6" r:id="rId35" name="Check Box 32">
              <controlPr defaultSize="0" autoFill="0" autoLine="0" autoPict="0">
                <anchor moveWithCells="1">
                  <from>
                    <xdr:col>38</xdr:col>
                    <xdr:colOff>9525</xdr:colOff>
                    <xdr:row>3</xdr:row>
                    <xdr:rowOff>180975</xdr:rowOff>
                  </from>
                  <to>
                    <xdr:col>38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7" r:id="rId36" name="Check Box 33">
              <controlPr defaultSize="0" autoFill="0" autoLine="0" autoPict="0">
                <anchor moveWithCells="1">
                  <from>
                    <xdr:col>38</xdr:col>
                    <xdr:colOff>9525</xdr:colOff>
                    <xdr:row>2</xdr:row>
                    <xdr:rowOff>180975</xdr:rowOff>
                  </from>
                  <to>
                    <xdr:col>38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8" r:id="rId37" name="Check Box 34">
              <controlPr defaultSize="0" autoFill="0" autoLine="0" autoPict="0">
                <anchor moveWithCells="1">
                  <from>
                    <xdr:col>41</xdr:col>
                    <xdr:colOff>9525</xdr:colOff>
                    <xdr:row>34</xdr:row>
                    <xdr:rowOff>180975</xdr:rowOff>
                  </from>
                  <to>
                    <xdr:col>41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9" r:id="rId38" name="Check Box 35">
              <controlPr defaultSize="0" autoFill="0" autoLine="0" autoPict="0">
                <anchor moveWithCells="1">
                  <from>
                    <xdr:col>41</xdr:col>
                    <xdr:colOff>9525</xdr:colOff>
                    <xdr:row>33</xdr:row>
                    <xdr:rowOff>180975</xdr:rowOff>
                  </from>
                  <to>
                    <xdr:col>41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0" r:id="rId39" name="Check Box 36">
              <controlPr defaultSize="0" autoFill="0" autoLine="0" autoPict="0">
                <anchor moveWithCells="1">
                  <from>
                    <xdr:col>41</xdr:col>
                    <xdr:colOff>9525</xdr:colOff>
                    <xdr:row>32</xdr:row>
                    <xdr:rowOff>180975</xdr:rowOff>
                  </from>
                  <to>
                    <xdr:col>41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40" name="Check Box 37">
              <controlPr defaultSize="0" autoFill="0" autoLine="0" autoPict="0">
                <anchor moveWithCells="1">
                  <from>
                    <xdr:col>41</xdr:col>
                    <xdr:colOff>9525</xdr:colOff>
                    <xdr:row>31</xdr:row>
                    <xdr:rowOff>180975</xdr:rowOff>
                  </from>
                  <to>
                    <xdr:col>41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41" name="Check Box 38">
              <controlPr defaultSize="0" autoFill="0" autoLine="0" autoPict="0">
                <anchor moveWithCells="1">
                  <from>
                    <xdr:col>41</xdr:col>
                    <xdr:colOff>9525</xdr:colOff>
                    <xdr:row>30</xdr:row>
                    <xdr:rowOff>180975</xdr:rowOff>
                  </from>
                  <to>
                    <xdr:col>41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3" r:id="rId42" name="Check Box 39">
              <controlPr defaultSize="0" autoFill="0" autoLine="0" autoPict="0">
                <anchor moveWithCells="1">
                  <from>
                    <xdr:col>41</xdr:col>
                    <xdr:colOff>9525</xdr:colOff>
                    <xdr:row>29</xdr:row>
                    <xdr:rowOff>180975</xdr:rowOff>
                  </from>
                  <to>
                    <xdr:col>41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4" r:id="rId43" name="Check Box 40">
              <controlPr defaultSize="0" autoFill="0" autoLine="0" autoPict="0">
                <anchor moveWithCells="1">
                  <from>
                    <xdr:col>41</xdr:col>
                    <xdr:colOff>9525</xdr:colOff>
                    <xdr:row>28</xdr:row>
                    <xdr:rowOff>180975</xdr:rowOff>
                  </from>
                  <to>
                    <xdr:col>41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5" r:id="rId44" name="Check Box 41">
              <controlPr defaultSize="0" autoFill="0" autoLine="0" autoPict="0">
                <anchor moveWithCells="1">
                  <from>
                    <xdr:col>41</xdr:col>
                    <xdr:colOff>9525</xdr:colOff>
                    <xdr:row>27</xdr:row>
                    <xdr:rowOff>180975</xdr:rowOff>
                  </from>
                  <to>
                    <xdr:col>41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6" r:id="rId45" name="Check Box 42">
              <controlPr defaultSize="0" autoFill="0" autoLine="0" autoPict="0">
                <anchor moveWithCells="1">
                  <from>
                    <xdr:col>41</xdr:col>
                    <xdr:colOff>9525</xdr:colOff>
                    <xdr:row>26</xdr:row>
                    <xdr:rowOff>180975</xdr:rowOff>
                  </from>
                  <to>
                    <xdr:col>41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7" r:id="rId46" name="Check Box 43">
              <controlPr defaultSize="0" autoFill="0" autoLine="0" autoPict="0">
                <anchor moveWithCells="1">
                  <from>
                    <xdr:col>41</xdr:col>
                    <xdr:colOff>9525</xdr:colOff>
                    <xdr:row>25</xdr:row>
                    <xdr:rowOff>180975</xdr:rowOff>
                  </from>
                  <to>
                    <xdr:col>41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8" r:id="rId47" name="Check Box 44">
              <controlPr defaultSize="0" autoFill="0" autoLine="0" autoPict="0">
                <anchor moveWithCells="1">
                  <from>
                    <xdr:col>41</xdr:col>
                    <xdr:colOff>9525</xdr:colOff>
                    <xdr:row>24</xdr:row>
                    <xdr:rowOff>180975</xdr:rowOff>
                  </from>
                  <to>
                    <xdr:col>41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9" r:id="rId48" name="Check Box 45">
              <controlPr defaultSize="0" autoFill="0" autoLine="0" autoPict="0">
                <anchor moveWithCells="1">
                  <from>
                    <xdr:col>41</xdr:col>
                    <xdr:colOff>9525</xdr:colOff>
                    <xdr:row>23</xdr:row>
                    <xdr:rowOff>180975</xdr:rowOff>
                  </from>
                  <to>
                    <xdr:col>41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0" r:id="rId49" name="Check Box 46">
              <controlPr defaultSize="0" autoFill="0" autoLine="0" autoPict="0">
                <anchor moveWithCells="1">
                  <from>
                    <xdr:col>41</xdr:col>
                    <xdr:colOff>9525</xdr:colOff>
                    <xdr:row>22</xdr:row>
                    <xdr:rowOff>180975</xdr:rowOff>
                  </from>
                  <to>
                    <xdr:col>41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1" r:id="rId50" name="Check Box 47">
              <controlPr defaultSize="0" autoFill="0" autoLine="0" autoPict="0">
                <anchor moveWithCells="1">
                  <from>
                    <xdr:col>41</xdr:col>
                    <xdr:colOff>9525</xdr:colOff>
                    <xdr:row>21</xdr:row>
                    <xdr:rowOff>180975</xdr:rowOff>
                  </from>
                  <to>
                    <xdr:col>41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2" r:id="rId51" name="Check Box 48">
              <controlPr defaultSize="0" autoFill="0" autoLine="0" autoPict="0">
                <anchor moveWithCells="1">
                  <from>
                    <xdr:col>41</xdr:col>
                    <xdr:colOff>9525</xdr:colOff>
                    <xdr:row>20</xdr:row>
                    <xdr:rowOff>180975</xdr:rowOff>
                  </from>
                  <to>
                    <xdr:col>41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3" r:id="rId52" name="Check Box 49">
              <controlPr defaultSize="0" autoFill="0" autoLine="0" autoPict="0">
                <anchor moveWithCells="1">
                  <from>
                    <xdr:col>41</xdr:col>
                    <xdr:colOff>9525</xdr:colOff>
                    <xdr:row>19</xdr:row>
                    <xdr:rowOff>180975</xdr:rowOff>
                  </from>
                  <to>
                    <xdr:col>41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4" r:id="rId53" name="Check Box 50">
              <controlPr defaultSize="0" autoFill="0" autoLine="0" autoPict="0">
                <anchor moveWithCells="1">
                  <from>
                    <xdr:col>41</xdr:col>
                    <xdr:colOff>9525</xdr:colOff>
                    <xdr:row>18</xdr:row>
                    <xdr:rowOff>180975</xdr:rowOff>
                  </from>
                  <to>
                    <xdr:col>41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5" r:id="rId54" name="Check Box 51">
              <controlPr defaultSize="0" autoFill="0" autoLine="0" autoPict="0">
                <anchor moveWithCells="1">
                  <from>
                    <xdr:col>41</xdr:col>
                    <xdr:colOff>9525</xdr:colOff>
                    <xdr:row>17</xdr:row>
                    <xdr:rowOff>180975</xdr:rowOff>
                  </from>
                  <to>
                    <xdr:col>41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6" r:id="rId55" name="Check Box 52">
              <controlPr defaultSize="0" autoFill="0" autoLine="0" autoPict="0">
                <anchor moveWithCells="1">
                  <from>
                    <xdr:col>41</xdr:col>
                    <xdr:colOff>9525</xdr:colOff>
                    <xdr:row>16</xdr:row>
                    <xdr:rowOff>180975</xdr:rowOff>
                  </from>
                  <to>
                    <xdr:col>41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7" r:id="rId56" name="Check Box 53">
              <controlPr defaultSize="0" autoFill="0" autoLine="0" autoPict="0">
                <anchor moveWithCells="1">
                  <from>
                    <xdr:col>41</xdr:col>
                    <xdr:colOff>9525</xdr:colOff>
                    <xdr:row>15</xdr:row>
                    <xdr:rowOff>180975</xdr:rowOff>
                  </from>
                  <to>
                    <xdr:col>41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8" r:id="rId57" name="Check Box 54">
              <controlPr defaultSize="0" autoFill="0" autoLine="0" autoPict="0">
                <anchor moveWithCells="1">
                  <from>
                    <xdr:col>41</xdr:col>
                    <xdr:colOff>9525</xdr:colOff>
                    <xdr:row>14</xdr:row>
                    <xdr:rowOff>180975</xdr:rowOff>
                  </from>
                  <to>
                    <xdr:col>41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9" r:id="rId58" name="Check Box 55">
              <controlPr defaultSize="0" autoFill="0" autoLine="0" autoPict="0">
                <anchor moveWithCells="1">
                  <from>
                    <xdr:col>41</xdr:col>
                    <xdr:colOff>9525</xdr:colOff>
                    <xdr:row>13</xdr:row>
                    <xdr:rowOff>180975</xdr:rowOff>
                  </from>
                  <to>
                    <xdr:col>41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0" r:id="rId59" name="Check Box 56">
              <controlPr defaultSize="0" autoFill="0" autoLine="0" autoPict="0">
                <anchor moveWithCells="1">
                  <from>
                    <xdr:col>41</xdr:col>
                    <xdr:colOff>9525</xdr:colOff>
                    <xdr:row>12</xdr:row>
                    <xdr:rowOff>180975</xdr:rowOff>
                  </from>
                  <to>
                    <xdr:col>41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1" r:id="rId60" name="Check Box 57">
              <controlPr defaultSize="0" autoFill="0" autoLine="0" autoPict="0">
                <anchor moveWithCells="1">
                  <from>
                    <xdr:col>41</xdr:col>
                    <xdr:colOff>9525</xdr:colOff>
                    <xdr:row>11</xdr:row>
                    <xdr:rowOff>180975</xdr:rowOff>
                  </from>
                  <to>
                    <xdr:col>41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2" r:id="rId61" name="Check Box 58">
              <controlPr defaultSize="0" autoFill="0" autoLine="0" autoPict="0">
                <anchor moveWithCells="1">
                  <from>
                    <xdr:col>41</xdr:col>
                    <xdr:colOff>9525</xdr:colOff>
                    <xdr:row>10</xdr:row>
                    <xdr:rowOff>180975</xdr:rowOff>
                  </from>
                  <to>
                    <xdr:col>41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3" r:id="rId62" name="Check Box 59">
              <controlPr defaultSize="0" autoFill="0" autoLine="0" autoPict="0">
                <anchor moveWithCells="1">
                  <from>
                    <xdr:col>41</xdr:col>
                    <xdr:colOff>9525</xdr:colOff>
                    <xdr:row>9</xdr:row>
                    <xdr:rowOff>180975</xdr:rowOff>
                  </from>
                  <to>
                    <xdr:col>41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4" r:id="rId63" name="Check Box 60">
              <controlPr defaultSize="0" autoFill="0" autoLine="0" autoPict="0">
                <anchor moveWithCells="1">
                  <from>
                    <xdr:col>41</xdr:col>
                    <xdr:colOff>9525</xdr:colOff>
                    <xdr:row>8</xdr:row>
                    <xdr:rowOff>180975</xdr:rowOff>
                  </from>
                  <to>
                    <xdr:col>41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5" r:id="rId64" name="Check Box 61">
              <controlPr defaultSize="0" autoFill="0" autoLine="0" autoPict="0">
                <anchor moveWithCells="1">
                  <from>
                    <xdr:col>41</xdr:col>
                    <xdr:colOff>9525</xdr:colOff>
                    <xdr:row>7</xdr:row>
                    <xdr:rowOff>180975</xdr:rowOff>
                  </from>
                  <to>
                    <xdr:col>41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6" r:id="rId65" name="Check Box 62">
              <controlPr defaultSize="0" autoFill="0" autoLine="0" autoPict="0">
                <anchor moveWithCells="1">
                  <from>
                    <xdr:col>41</xdr:col>
                    <xdr:colOff>9525</xdr:colOff>
                    <xdr:row>6</xdr:row>
                    <xdr:rowOff>180975</xdr:rowOff>
                  </from>
                  <to>
                    <xdr:col>41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7" r:id="rId66" name="Check Box 63">
              <controlPr defaultSize="0" autoFill="0" autoLine="0" autoPict="0">
                <anchor moveWithCells="1">
                  <from>
                    <xdr:col>41</xdr:col>
                    <xdr:colOff>9525</xdr:colOff>
                    <xdr:row>5</xdr:row>
                    <xdr:rowOff>180975</xdr:rowOff>
                  </from>
                  <to>
                    <xdr:col>41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8" r:id="rId67" name="Check Box 64">
              <controlPr defaultSize="0" autoFill="0" autoLine="0" autoPict="0">
                <anchor moveWithCells="1">
                  <from>
                    <xdr:col>41</xdr:col>
                    <xdr:colOff>9525</xdr:colOff>
                    <xdr:row>4</xdr:row>
                    <xdr:rowOff>180975</xdr:rowOff>
                  </from>
                  <to>
                    <xdr:col>41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9" r:id="rId68" name="Check Box 65">
              <controlPr defaultSize="0" autoFill="0" autoLine="0" autoPict="0">
                <anchor moveWithCells="1">
                  <from>
                    <xdr:col>41</xdr:col>
                    <xdr:colOff>9525</xdr:colOff>
                    <xdr:row>3</xdr:row>
                    <xdr:rowOff>180975</xdr:rowOff>
                  </from>
                  <to>
                    <xdr:col>41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0" r:id="rId69" name="Check Box 66">
              <controlPr defaultSize="0" autoFill="0" autoLine="0" autoPict="0">
                <anchor moveWithCells="1">
                  <from>
                    <xdr:col>41</xdr:col>
                    <xdr:colOff>9525</xdr:colOff>
                    <xdr:row>2</xdr:row>
                    <xdr:rowOff>180975</xdr:rowOff>
                  </from>
                  <to>
                    <xdr:col>41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1" r:id="rId70" name="Check Box 67">
              <controlPr defaultSize="0" autoFill="0" autoLine="0" autoPict="0">
                <anchor moveWithCells="1">
                  <from>
                    <xdr:col>35</xdr:col>
                    <xdr:colOff>0</xdr:colOff>
                    <xdr:row>34</xdr:row>
                    <xdr:rowOff>180975</xdr:rowOff>
                  </from>
                  <to>
                    <xdr:col>35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2" r:id="rId71" name="Check Box 68">
              <controlPr defaultSize="0" autoFill="0" autoLine="0" autoPict="0">
                <anchor moveWithCells="1">
                  <from>
                    <xdr:col>35</xdr:col>
                    <xdr:colOff>0</xdr:colOff>
                    <xdr:row>33</xdr:row>
                    <xdr:rowOff>180975</xdr:rowOff>
                  </from>
                  <to>
                    <xdr:col>35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3" r:id="rId72" name="Check Box 69">
              <controlPr defaultSize="0" autoFill="0" autoLine="0" autoPict="0">
                <anchor moveWithCells="1">
                  <from>
                    <xdr:col>35</xdr:col>
                    <xdr:colOff>0</xdr:colOff>
                    <xdr:row>32</xdr:row>
                    <xdr:rowOff>180975</xdr:rowOff>
                  </from>
                  <to>
                    <xdr:col>35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4" r:id="rId73" name="Check Box 70">
              <controlPr defaultSize="0" autoFill="0" autoLine="0" autoPict="0">
                <anchor moveWithCells="1">
                  <from>
                    <xdr:col>35</xdr:col>
                    <xdr:colOff>0</xdr:colOff>
                    <xdr:row>31</xdr:row>
                    <xdr:rowOff>180975</xdr:rowOff>
                  </from>
                  <to>
                    <xdr:col>35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5" r:id="rId74" name="Check Box 71">
              <controlPr defaultSize="0" autoFill="0" autoLine="0" autoPict="0">
                <anchor moveWithCells="1">
                  <from>
                    <xdr:col>35</xdr:col>
                    <xdr:colOff>0</xdr:colOff>
                    <xdr:row>30</xdr:row>
                    <xdr:rowOff>180975</xdr:rowOff>
                  </from>
                  <to>
                    <xdr:col>35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6" r:id="rId75" name="Check Box 72">
              <controlPr defaultSize="0" autoFill="0" autoLine="0" autoPict="0">
                <anchor moveWithCells="1">
                  <from>
                    <xdr:col>35</xdr:col>
                    <xdr:colOff>0</xdr:colOff>
                    <xdr:row>29</xdr:row>
                    <xdr:rowOff>180975</xdr:rowOff>
                  </from>
                  <to>
                    <xdr:col>35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7" r:id="rId76" name="Check Box 73">
              <controlPr defaultSize="0" autoFill="0" autoLine="0" autoPict="0">
                <anchor moveWithCells="1">
                  <from>
                    <xdr:col>35</xdr:col>
                    <xdr:colOff>0</xdr:colOff>
                    <xdr:row>28</xdr:row>
                    <xdr:rowOff>180975</xdr:rowOff>
                  </from>
                  <to>
                    <xdr:col>35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8" r:id="rId77" name="Check Box 74">
              <controlPr defaultSize="0" autoFill="0" autoLine="0" autoPict="0">
                <anchor moveWithCells="1">
                  <from>
                    <xdr:col>35</xdr:col>
                    <xdr:colOff>0</xdr:colOff>
                    <xdr:row>27</xdr:row>
                    <xdr:rowOff>180975</xdr:rowOff>
                  </from>
                  <to>
                    <xdr:col>35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9" r:id="rId78" name="Check Box 75">
              <controlPr defaultSize="0" autoFill="0" autoLine="0" autoPict="0">
                <anchor moveWithCells="1">
                  <from>
                    <xdr:col>35</xdr:col>
                    <xdr:colOff>0</xdr:colOff>
                    <xdr:row>26</xdr:row>
                    <xdr:rowOff>180975</xdr:rowOff>
                  </from>
                  <to>
                    <xdr:col>35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0" r:id="rId79" name="Check Box 76">
              <controlPr defaultSize="0" autoFill="0" autoLine="0" autoPict="0">
                <anchor moveWithCells="1">
                  <from>
                    <xdr:col>35</xdr:col>
                    <xdr:colOff>0</xdr:colOff>
                    <xdr:row>25</xdr:row>
                    <xdr:rowOff>180975</xdr:rowOff>
                  </from>
                  <to>
                    <xdr:col>35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1" r:id="rId80" name="Check Box 77">
              <controlPr defaultSize="0" autoFill="0" autoLine="0" autoPict="0">
                <anchor moveWithCells="1">
                  <from>
                    <xdr:col>35</xdr:col>
                    <xdr:colOff>0</xdr:colOff>
                    <xdr:row>24</xdr:row>
                    <xdr:rowOff>180975</xdr:rowOff>
                  </from>
                  <to>
                    <xdr:col>35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2" r:id="rId81" name="Check Box 78">
              <controlPr defaultSize="0" autoFill="0" autoLine="0" autoPict="0">
                <anchor moveWithCells="1">
                  <from>
                    <xdr:col>35</xdr:col>
                    <xdr:colOff>0</xdr:colOff>
                    <xdr:row>23</xdr:row>
                    <xdr:rowOff>180975</xdr:rowOff>
                  </from>
                  <to>
                    <xdr:col>35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3" r:id="rId82" name="Check Box 79">
              <controlPr defaultSize="0" autoFill="0" autoLine="0" autoPict="0">
                <anchor moveWithCells="1">
                  <from>
                    <xdr:col>35</xdr:col>
                    <xdr:colOff>0</xdr:colOff>
                    <xdr:row>22</xdr:row>
                    <xdr:rowOff>180975</xdr:rowOff>
                  </from>
                  <to>
                    <xdr:col>35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4" r:id="rId83" name="Check Box 80">
              <controlPr defaultSize="0" autoFill="0" autoLine="0" autoPict="0">
                <anchor moveWithCells="1">
                  <from>
                    <xdr:col>35</xdr:col>
                    <xdr:colOff>0</xdr:colOff>
                    <xdr:row>21</xdr:row>
                    <xdr:rowOff>180975</xdr:rowOff>
                  </from>
                  <to>
                    <xdr:col>35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5" r:id="rId84" name="Check Box 81">
              <controlPr defaultSize="0" autoFill="0" autoLine="0" autoPict="0">
                <anchor moveWithCells="1">
                  <from>
                    <xdr:col>35</xdr:col>
                    <xdr:colOff>0</xdr:colOff>
                    <xdr:row>20</xdr:row>
                    <xdr:rowOff>180975</xdr:rowOff>
                  </from>
                  <to>
                    <xdr:col>35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6" r:id="rId85" name="Check Box 82">
              <controlPr defaultSize="0" autoFill="0" autoLine="0" autoPict="0">
                <anchor moveWithCells="1">
                  <from>
                    <xdr:col>35</xdr:col>
                    <xdr:colOff>0</xdr:colOff>
                    <xdr:row>19</xdr:row>
                    <xdr:rowOff>180975</xdr:rowOff>
                  </from>
                  <to>
                    <xdr:col>35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7" r:id="rId86" name="Check Box 83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180975</xdr:rowOff>
                  </from>
                  <to>
                    <xdr:col>35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8" r:id="rId87" name="Check Box 84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180975</xdr:rowOff>
                  </from>
                  <to>
                    <xdr:col>35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9" r:id="rId88" name="Check Box 85">
              <controlPr defaultSize="0" autoFill="0" autoLine="0" autoPict="0">
                <anchor moveWithCells="1">
                  <from>
                    <xdr:col>35</xdr:col>
                    <xdr:colOff>0</xdr:colOff>
                    <xdr:row>16</xdr:row>
                    <xdr:rowOff>180975</xdr:rowOff>
                  </from>
                  <to>
                    <xdr:col>35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0" r:id="rId89" name="Check Box 86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180975</xdr:rowOff>
                  </from>
                  <to>
                    <xdr:col>35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1" r:id="rId90" name="Check Box 87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180975</xdr:rowOff>
                  </from>
                  <to>
                    <xdr:col>35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2" r:id="rId91" name="Check Box 88">
              <controlPr defaultSize="0" autoFill="0" autoLine="0" autoPict="0">
                <anchor moveWithCells="1">
                  <from>
                    <xdr:col>35</xdr:col>
                    <xdr:colOff>0</xdr:colOff>
                    <xdr:row>13</xdr:row>
                    <xdr:rowOff>180975</xdr:rowOff>
                  </from>
                  <to>
                    <xdr:col>35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3" r:id="rId92" name="Check Box 89">
              <controlPr defaultSize="0" autoFill="0" autoLine="0" autoPict="0">
                <anchor moveWithCells="1">
                  <from>
                    <xdr:col>35</xdr:col>
                    <xdr:colOff>0</xdr:colOff>
                    <xdr:row>12</xdr:row>
                    <xdr:rowOff>180975</xdr:rowOff>
                  </from>
                  <to>
                    <xdr:col>35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4" r:id="rId93" name="Check Box 90">
              <controlPr defaultSize="0" autoFill="0" autoLine="0" autoPict="0">
                <anchor moveWithCells="1">
                  <from>
                    <xdr:col>35</xdr:col>
                    <xdr:colOff>0</xdr:colOff>
                    <xdr:row>11</xdr:row>
                    <xdr:rowOff>180975</xdr:rowOff>
                  </from>
                  <to>
                    <xdr:col>35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5" r:id="rId94" name="Check Box 91">
              <controlPr defaultSize="0" autoFill="0" autoLine="0" autoPict="0">
                <anchor moveWithCells="1">
                  <from>
                    <xdr:col>35</xdr:col>
                    <xdr:colOff>0</xdr:colOff>
                    <xdr:row>10</xdr:row>
                    <xdr:rowOff>180975</xdr:rowOff>
                  </from>
                  <to>
                    <xdr:col>35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6" r:id="rId95" name="Check Box 92">
              <controlPr defaultSize="0" autoFill="0" autoLine="0" autoPict="0">
                <anchor moveWithCells="1">
                  <from>
                    <xdr:col>35</xdr:col>
                    <xdr:colOff>0</xdr:colOff>
                    <xdr:row>9</xdr:row>
                    <xdr:rowOff>180975</xdr:rowOff>
                  </from>
                  <to>
                    <xdr:col>35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7" r:id="rId96" name="Check Box 93">
              <controlPr defaultSize="0" autoFill="0" autoLine="0" autoPict="0">
                <anchor moveWithCells="1">
                  <from>
                    <xdr:col>35</xdr:col>
                    <xdr:colOff>0</xdr:colOff>
                    <xdr:row>8</xdr:row>
                    <xdr:rowOff>180975</xdr:rowOff>
                  </from>
                  <to>
                    <xdr:col>35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8" r:id="rId97" name="Check Box 94">
              <controlPr defaultSize="0" autoFill="0" autoLine="0" autoPict="0">
                <anchor moveWithCells="1">
                  <from>
                    <xdr:col>35</xdr:col>
                    <xdr:colOff>0</xdr:colOff>
                    <xdr:row>7</xdr:row>
                    <xdr:rowOff>180975</xdr:rowOff>
                  </from>
                  <to>
                    <xdr:col>35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9" r:id="rId98" name="Check Box 95">
              <controlPr defaultSize="0" autoFill="0" autoLine="0" autoPict="0">
                <anchor moveWithCells="1">
                  <from>
                    <xdr:col>35</xdr:col>
                    <xdr:colOff>0</xdr:colOff>
                    <xdr:row>6</xdr:row>
                    <xdr:rowOff>180975</xdr:rowOff>
                  </from>
                  <to>
                    <xdr:col>35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0" r:id="rId99" name="Check Box 96">
              <controlPr defaultSize="0" autoFill="0" autoLine="0" autoPict="0">
                <anchor moveWithCells="1">
                  <from>
                    <xdr:col>35</xdr:col>
                    <xdr:colOff>0</xdr:colOff>
                    <xdr:row>5</xdr:row>
                    <xdr:rowOff>180975</xdr:rowOff>
                  </from>
                  <to>
                    <xdr:col>35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1" r:id="rId100" name="Check Box 97">
              <controlPr defaultSize="0" autoFill="0" autoLine="0" autoPict="0">
                <anchor moveWithCells="1">
                  <from>
                    <xdr:col>35</xdr:col>
                    <xdr:colOff>0</xdr:colOff>
                    <xdr:row>4</xdr:row>
                    <xdr:rowOff>180975</xdr:rowOff>
                  </from>
                  <to>
                    <xdr:col>35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2" r:id="rId101" name="Check Box 98">
              <controlPr defaultSize="0" autoFill="0" autoLine="0" autoPict="0">
                <anchor moveWithCells="1">
                  <from>
                    <xdr:col>35</xdr:col>
                    <xdr:colOff>0</xdr:colOff>
                    <xdr:row>3</xdr:row>
                    <xdr:rowOff>180975</xdr:rowOff>
                  </from>
                  <to>
                    <xdr:col>35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3" r:id="rId102" name="Check Box 99">
              <controlPr defaultSize="0" autoFill="0" autoLine="0" autoPict="0">
                <anchor moveWithCells="1">
                  <from>
                    <xdr:col>35</xdr:col>
                    <xdr:colOff>0</xdr:colOff>
                    <xdr:row>2</xdr:row>
                    <xdr:rowOff>180975</xdr:rowOff>
                  </from>
                  <to>
                    <xdr:col>35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4" r:id="rId103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2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5" r:id="rId104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180975</xdr:rowOff>
                  </from>
                  <to>
                    <xdr:col>2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6" r:id="rId105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180975</xdr:rowOff>
                  </from>
                  <to>
                    <xdr:col>2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7" r:id="rId106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2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8" r:id="rId107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180975</xdr:rowOff>
                  </from>
                  <to>
                    <xdr:col>2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9" r:id="rId108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180975</xdr:rowOff>
                  </from>
                  <to>
                    <xdr:col>2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0" r:id="rId109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1" r:id="rId110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180975</xdr:rowOff>
                  </from>
                  <to>
                    <xdr:col>2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2" r:id="rId111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180975</xdr:rowOff>
                  </from>
                  <to>
                    <xdr:col>2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3" r:id="rId112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4" r:id="rId113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180975</xdr:rowOff>
                  </from>
                  <to>
                    <xdr:col>2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5" r:id="rId114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180975</xdr:rowOff>
                  </from>
                  <to>
                    <xdr:col>2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6" r:id="rId115" name="Check Box 112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2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7" r:id="rId116" name="Check Box 11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180975</xdr:rowOff>
                  </from>
                  <to>
                    <xdr:col>2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8" r:id="rId117" name="Check Box 11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180975</xdr:rowOff>
                  </from>
                  <to>
                    <xdr:col>2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9" r:id="rId118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2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0" r:id="rId119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180975</xdr:rowOff>
                  </from>
                  <to>
                    <xdr:col>2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1" r:id="rId120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180975</xdr:rowOff>
                  </from>
                  <to>
                    <xdr:col>2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2" r:id="rId121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2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3" r:id="rId122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180975</xdr:rowOff>
                  </from>
                  <to>
                    <xdr:col>2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4" r:id="rId123" name="Check Box 120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180975</xdr:rowOff>
                  </from>
                  <to>
                    <xdr:col>2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5" r:id="rId124" name="Check Box 121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2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6" r:id="rId125" name="Check Box 12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180975</xdr:rowOff>
                  </from>
                  <to>
                    <xdr:col>2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7" r:id="rId126" name="Check Box 123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8" r:id="rId127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2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9" r:id="rId128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180975</xdr:rowOff>
                  </from>
                  <to>
                    <xdr:col>2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0" r:id="rId129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2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1" r:id="rId130" name="Check Box 127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2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2" r:id="rId131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3" r:id="rId132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180975</xdr:rowOff>
                  </from>
                  <to>
                    <xdr:col>2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4" r:id="rId133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180975</xdr:rowOff>
                  </from>
                  <to>
                    <xdr:col>2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5" r:id="rId134" name="Check Box 131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6" r:id="rId135" name="Check Box 132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180975</xdr:rowOff>
                  </from>
                  <to>
                    <xdr:col>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74CFF2-C192-41B9-BFF0-FC1698BDC7A3}">
            <xm:f>Март!$F$42&lt;&gt;0</xm:f>
            <x14:dxf>
              <font>
                <color theme="0"/>
              </font>
            </x14:dxf>
          </x14:cfRule>
          <xm:sqref>F4:F37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данные!$B$3:$B$6</xm:f>
          </x14:formula1>
          <xm:sqref>G4:AF36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>
    <tabColor theme="2" tint="-0.499984740745262"/>
  </sheetPr>
  <dimension ref="A1:AW45"/>
  <sheetViews>
    <sheetView topLeftCell="E16" zoomScaleNormal="100" workbookViewId="0">
      <selection activeCell="AW6" sqref="AW6"/>
    </sheetView>
  </sheetViews>
  <sheetFormatPr defaultRowHeight="15.75" x14ac:dyDescent="0.25"/>
  <cols>
    <col min="1" max="1" width="13.5703125" style="16" hidden="1" customWidth="1"/>
    <col min="2" max="2" width="2" style="16" customWidth="1"/>
    <col min="3" max="3" width="3.42578125" style="44" customWidth="1"/>
    <col min="4" max="4" width="4.42578125" style="49" customWidth="1"/>
    <col min="5" max="5" width="23.5703125" style="33" customWidth="1"/>
    <col min="6" max="6" width="14.7109375" style="16" customWidth="1"/>
    <col min="7" max="33" width="3.7109375" style="17" customWidth="1"/>
    <col min="34" max="34" width="9.140625" style="17" hidden="1" customWidth="1"/>
    <col min="35" max="35" width="9.140625" style="21" hidden="1" customWidth="1"/>
    <col min="36" max="36" width="9.140625" style="16" hidden="1" customWidth="1"/>
    <col min="37" max="37" width="3.42578125" style="16" customWidth="1"/>
    <col min="38" max="38" width="10" style="16" hidden="1" customWidth="1"/>
    <col min="39" max="39" width="11.42578125" style="55" hidden="1" customWidth="1"/>
    <col min="40" max="40" width="3.85546875" style="16" customWidth="1"/>
    <col min="41" max="41" width="11.140625" style="16" hidden="1" customWidth="1"/>
    <col min="42" max="42" width="11.42578125" style="16" hidden="1" customWidth="1"/>
    <col min="43" max="43" width="3.7109375" style="16" customWidth="1"/>
    <col min="44" max="44" width="9.42578125" style="16" hidden="1" customWidth="1"/>
    <col min="45" max="45" width="12.42578125" style="44" hidden="1" customWidth="1"/>
    <col min="46" max="46" width="1" style="16" customWidth="1"/>
    <col min="47" max="47" width="3.85546875" style="49" customWidth="1"/>
    <col min="48" max="48" width="9.140625" style="16"/>
    <col min="49" max="49" width="12.5703125" style="21" customWidth="1"/>
    <col min="50" max="16384" width="9.140625" style="16"/>
  </cols>
  <sheetData>
    <row r="1" spans="1:49" s="46" customFormat="1" ht="31.5" customHeight="1" x14ac:dyDescent="0.3">
      <c r="C1" s="191" t="s">
        <v>13</v>
      </c>
      <c r="D1" s="49"/>
      <c r="E1" s="118" t="s">
        <v>8</v>
      </c>
      <c r="F1" s="124">
        <f>Февр!F1</f>
        <v>0</v>
      </c>
      <c r="G1" s="193" t="s">
        <v>9</v>
      </c>
      <c r="H1" s="194"/>
      <c r="I1" s="194"/>
      <c r="J1" s="195"/>
      <c r="K1" s="192">
        <f>Февр!K1</f>
        <v>0</v>
      </c>
      <c r="L1" s="192"/>
      <c r="M1" s="19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96"/>
      <c r="AI1" s="196"/>
      <c r="AM1" s="53"/>
      <c r="AS1" s="56"/>
      <c r="AU1" s="208" t="str">
        <f>IF(OR(AND(AL37&gt;0,ISBLANK(AW6)),AND(AO37&gt;0,ISBLANK(AW7)),AND(AR37&gt;0,ISBLANK(AW8))),"Внимание!                     Не забудьте указать стоимость сухпайков!","")</f>
        <v/>
      </c>
      <c r="AV1" s="208"/>
      <c r="AW1" s="208"/>
    </row>
    <row r="2" spans="1:49" ht="15.75" customHeight="1" x14ac:dyDescent="0.25">
      <c r="C2" s="191"/>
      <c r="D2" s="201" t="s">
        <v>0</v>
      </c>
      <c r="E2" s="202" t="s">
        <v>1</v>
      </c>
      <c r="F2" s="203" t="s">
        <v>52</v>
      </c>
      <c r="G2" s="204" t="s">
        <v>5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199" t="s">
        <v>7</v>
      </c>
      <c r="AI2" s="199" t="s">
        <v>6</v>
      </c>
      <c r="AJ2" s="15"/>
      <c r="AK2" s="200" t="s">
        <v>15</v>
      </c>
      <c r="AL2" s="200"/>
      <c r="AM2" s="200"/>
      <c r="AN2" s="200"/>
      <c r="AO2" s="200"/>
      <c r="AP2" s="200"/>
      <c r="AQ2" s="200"/>
      <c r="AR2" s="51"/>
      <c r="AS2" s="51"/>
      <c r="AU2" s="208"/>
      <c r="AV2" s="208"/>
      <c r="AW2" s="208"/>
    </row>
    <row r="3" spans="1:49" s="17" customFormat="1" x14ac:dyDescent="0.25">
      <c r="C3" s="191"/>
      <c r="D3" s="201"/>
      <c r="E3" s="202"/>
      <c r="F3" s="203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99"/>
      <c r="AI3" s="199"/>
      <c r="AJ3" s="126"/>
      <c r="AK3" s="126">
        <v>1</v>
      </c>
      <c r="AL3" s="18"/>
      <c r="AM3" s="54"/>
      <c r="AN3" s="126">
        <v>2</v>
      </c>
      <c r="AQ3" s="126">
        <v>3</v>
      </c>
      <c r="AR3" s="18"/>
      <c r="AS3" s="18"/>
      <c r="AU3" s="209"/>
      <c r="AV3" s="209"/>
      <c r="AW3" s="209"/>
    </row>
    <row r="4" spans="1:49" ht="15.75" customHeight="1" x14ac:dyDescent="0.25">
      <c r="A4" s="16" t="b">
        <v>0</v>
      </c>
      <c r="C4" s="15"/>
      <c r="D4" s="93" t="str">
        <f>СПИСОК_КЛАССА!A2</f>
        <v>1.</v>
      </c>
      <c r="E4" s="58" t="str">
        <f>IF(СПИСОК_КЛАССА!B2&lt;&gt;"",СПИСОК_КЛАССА!B2,"")</f>
        <v/>
      </c>
      <c r="F4" s="59" t="str">
        <f>IF(E4&lt;&gt;"",AH4*F$1+AI4*$K$1+AM4+AP4+AS4+Февр!F4,"")</f>
        <v/>
      </c>
      <c r="AH4" s="126">
        <f t="shared" ref="AH4:AH36" si="0">COUNTIF(G4:AG4,"з")+AJ4</f>
        <v>0</v>
      </c>
      <c r="AI4" s="125">
        <f t="shared" ref="AI4:AI36" si="1">COUNTIF(G4:AG4,"о")+AJ4</f>
        <v>0</v>
      </c>
      <c r="AJ4" s="15">
        <f t="shared" ref="AJ4:AJ36" si="2">COUNTIF(G4:AG4,"зо")</f>
        <v>0</v>
      </c>
      <c r="AK4" s="19"/>
      <c r="AL4" s="19" t="b">
        <v>0</v>
      </c>
      <c r="AM4" s="50">
        <f t="shared" ref="AM4:AM36" si="3">IF(AL4=TRUE,$AW$6,)</f>
        <v>0</v>
      </c>
      <c r="AN4" s="19"/>
      <c r="AO4" s="19" t="b">
        <v>0</v>
      </c>
      <c r="AP4" s="50">
        <f t="shared" ref="AP4:AP36" si="4">IF(AO4=TRUE,$AW$7,)</f>
        <v>0</v>
      </c>
      <c r="AQ4" s="19"/>
      <c r="AR4" s="52" t="b">
        <v>0</v>
      </c>
      <c r="AS4" s="57">
        <f t="shared" ref="AS4:AS36" si="5">IF(AR4=TRUE,$AW$8,)</f>
        <v>0</v>
      </c>
      <c r="AT4" s="68"/>
      <c r="AU4" s="188" t="s">
        <v>14</v>
      </c>
      <c r="AV4" s="188"/>
      <c r="AW4" s="189"/>
    </row>
    <row r="5" spans="1:49" ht="15.75" customHeight="1" x14ac:dyDescent="0.25">
      <c r="A5" s="16" t="b">
        <v>0</v>
      </c>
      <c r="C5" s="15"/>
      <c r="D5" s="93" t="str">
        <f>СПИСОК_КЛАССА!A4</f>
        <v>2.</v>
      </c>
      <c r="E5" s="58" t="str">
        <f>IF(СПИСОК_КЛАССА!B4&lt;&gt;"",СПИСОК_КЛАССА!B4,"")</f>
        <v/>
      </c>
      <c r="F5" s="59" t="str">
        <f>IF(E5&lt;&gt;"",AH5*F$1+AI5*$K$1+AM5+AP5+AS5+Февр!F5,"")</f>
        <v/>
      </c>
      <c r="AH5" s="126">
        <f t="shared" si="0"/>
        <v>0</v>
      </c>
      <c r="AI5" s="125">
        <f t="shared" si="1"/>
        <v>0</v>
      </c>
      <c r="AJ5" s="15">
        <f t="shared" si="2"/>
        <v>0</v>
      </c>
      <c r="AK5" s="19"/>
      <c r="AL5" s="19" t="b">
        <v>0</v>
      </c>
      <c r="AM5" s="50">
        <f t="shared" si="3"/>
        <v>0</v>
      </c>
      <c r="AN5" s="19"/>
      <c r="AO5" s="19" t="b">
        <v>0</v>
      </c>
      <c r="AP5" s="50">
        <f t="shared" si="4"/>
        <v>0</v>
      </c>
      <c r="AQ5" s="19"/>
      <c r="AR5" s="52" t="b">
        <v>0</v>
      </c>
      <c r="AS5" s="57">
        <f t="shared" si="5"/>
        <v>0</v>
      </c>
      <c r="AT5" s="69"/>
      <c r="AU5" s="65"/>
      <c r="AV5" s="127" t="s">
        <v>5</v>
      </c>
      <c r="AW5" s="127" t="s">
        <v>16</v>
      </c>
    </row>
    <row r="6" spans="1:49" x14ac:dyDescent="0.25">
      <c r="A6" s="16" t="b">
        <v>0</v>
      </c>
      <c r="C6" s="15"/>
      <c r="D6" s="93" t="str">
        <f>СПИСОК_КЛАССА!A6</f>
        <v>3.</v>
      </c>
      <c r="E6" s="58" t="str">
        <f>IF(СПИСОК_КЛАССА!B6&lt;&gt;"",СПИСОК_КЛАССА!B6,"")</f>
        <v/>
      </c>
      <c r="F6" s="59" t="str">
        <f>IF(E6&lt;&gt;"",AH6*F$1+AI6*$K$1+AM6+AP6+AS6+Февр!F6,"")</f>
        <v/>
      </c>
      <c r="AH6" s="126">
        <f t="shared" si="0"/>
        <v>0</v>
      </c>
      <c r="AI6" s="125">
        <f t="shared" si="1"/>
        <v>0</v>
      </c>
      <c r="AJ6" s="15">
        <f t="shared" si="2"/>
        <v>0</v>
      </c>
      <c r="AK6" s="19"/>
      <c r="AL6" s="19" t="b">
        <v>0</v>
      </c>
      <c r="AM6" s="50">
        <f t="shared" si="3"/>
        <v>0</v>
      </c>
      <c r="AN6" s="19"/>
      <c r="AO6" s="19" t="b">
        <v>0</v>
      </c>
      <c r="AP6" s="50">
        <f t="shared" si="4"/>
        <v>0</v>
      </c>
      <c r="AQ6" s="19"/>
      <c r="AR6" s="52" t="b">
        <v>0</v>
      </c>
      <c r="AS6" s="57">
        <f t="shared" si="5"/>
        <v>0</v>
      </c>
      <c r="AT6" s="69"/>
      <c r="AU6" s="123" t="s">
        <v>17</v>
      </c>
      <c r="AV6" s="66"/>
      <c r="AW6" s="70"/>
    </row>
    <row r="7" spans="1:49" x14ac:dyDescent="0.25">
      <c r="A7" s="16" t="b">
        <v>0</v>
      </c>
      <c r="C7" s="15"/>
      <c r="D7" s="93" t="str">
        <f>СПИСОК_КЛАССА!A8</f>
        <v>4.</v>
      </c>
      <c r="E7" s="58" t="str">
        <f>IF(СПИСОК_КЛАССА!B8&lt;&gt;"",СПИСОК_КЛАССА!B8,"")</f>
        <v/>
      </c>
      <c r="F7" s="59" t="str">
        <f>IF(E7&lt;&gt;"",AH7*F$1+AI7*$K$1+AM7+AP7+AS7+Февр!F7,"")</f>
        <v/>
      </c>
      <c r="AH7" s="126">
        <f t="shared" si="0"/>
        <v>0</v>
      </c>
      <c r="AI7" s="125">
        <f t="shared" si="1"/>
        <v>0</v>
      </c>
      <c r="AJ7" s="15">
        <f t="shared" si="2"/>
        <v>0</v>
      </c>
      <c r="AK7" s="19"/>
      <c r="AL7" s="19" t="b">
        <v>0</v>
      </c>
      <c r="AM7" s="50">
        <f t="shared" si="3"/>
        <v>0</v>
      </c>
      <c r="AN7" s="19"/>
      <c r="AO7" s="19" t="b">
        <v>0</v>
      </c>
      <c r="AP7" s="50">
        <f t="shared" si="4"/>
        <v>0</v>
      </c>
      <c r="AQ7" s="19"/>
      <c r="AR7" s="52" t="b">
        <v>0</v>
      </c>
      <c r="AS7" s="57">
        <f t="shared" si="5"/>
        <v>0</v>
      </c>
      <c r="AT7" s="69"/>
      <c r="AU7" s="123" t="s">
        <v>18</v>
      </c>
      <c r="AV7" s="67"/>
      <c r="AW7" s="71"/>
    </row>
    <row r="8" spans="1:49" x14ac:dyDescent="0.25">
      <c r="A8" s="16" t="b">
        <v>0</v>
      </c>
      <c r="C8" s="15"/>
      <c r="D8" s="93" t="str">
        <f>СПИСОК_КЛАССА!A10</f>
        <v>5.</v>
      </c>
      <c r="E8" s="58" t="str">
        <f>IF(СПИСОК_КЛАССА!B10&lt;&gt;"",СПИСОК_КЛАССА!B10,"")</f>
        <v/>
      </c>
      <c r="F8" s="59" t="str">
        <f>IF(E8&lt;&gt;"",AH8*F$1+AI8*$K$1+AM8+AP8+AS8+Февр!F8,"")</f>
        <v/>
      </c>
      <c r="AH8" s="126">
        <f t="shared" si="0"/>
        <v>0</v>
      </c>
      <c r="AI8" s="125">
        <f t="shared" si="1"/>
        <v>0</v>
      </c>
      <c r="AJ8" s="15">
        <f t="shared" si="2"/>
        <v>0</v>
      </c>
      <c r="AK8" s="19"/>
      <c r="AL8" s="19" t="b">
        <v>0</v>
      </c>
      <c r="AM8" s="50">
        <f t="shared" si="3"/>
        <v>0</v>
      </c>
      <c r="AN8" s="19"/>
      <c r="AO8" s="19" t="b">
        <v>0</v>
      </c>
      <c r="AP8" s="50">
        <f t="shared" si="4"/>
        <v>0</v>
      </c>
      <c r="AQ8" s="19"/>
      <c r="AR8" s="52" t="b">
        <v>0</v>
      </c>
      <c r="AS8" s="57">
        <f t="shared" si="5"/>
        <v>0</v>
      </c>
      <c r="AT8" s="69"/>
      <c r="AU8" s="127" t="s">
        <v>19</v>
      </c>
      <c r="AV8" s="67"/>
      <c r="AW8" s="71"/>
    </row>
    <row r="9" spans="1:49" x14ac:dyDescent="0.25">
      <c r="A9" s="16" t="b">
        <v>0</v>
      </c>
      <c r="C9" s="15"/>
      <c r="D9" s="93" t="str">
        <f>СПИСОК_КЛАССА!A12</f>
        <v>6.</v>
      </c>
      <c r="E9" s="58" t="str">
        <f>IF(СПИСОК_КЛАССА!B12&lt;&gt;"",СПИСОК_КЛАССА!B12,"")</f>
        <v/>
      </c>
      <c r="F9" s="59" t="str">
        <f>IF(E9&lt;&gt;"",AH9*F$1+AI9*$K$1+AM9+AP9+AS9+Февр!F9,"")</f>
        <v/>
      </c>
      <c r="AH9" s="126">
        <f t="shared" si="0"/>
        <v>0</v>
      </c>
      <c r="AI9" s="125">
        <f t="shared" si="1"/>
        <v>0</v>
      </c>
      <c r="AJ9" s="15">
        <f t="shared" si="2"/>
        <v>0</v>
      </c>
      <c r="AK9" s="19"/>
      <c r="AL9" s="19" t="b">
        <v>0</v>
      </c>
      <c r="AM9" s="50">
        <f t="shared" si="3"/>
        <v>0</v>
      </c>
      <c r="AN9" s="19"/>
      <c r="AO9" s="19" t="b">
        <v>0</v>
      </c>
      <c r="AP9" s="50">
        <f t="shared" si="4"/>
        <v>0</v>
      </c>
      <c r="AQ9" s="19"/>
      <c r="AR9" s="52" t="b">
        <v>0</v>
      </c>
      <c r="AS9" s="57">
        <f t="shared" si="5"/>
        <v>0</v>
      </c>
      <c r="AT9" s="115"/>
      <c r="AU9" s="92"/>
    </row>
    <row r="10" spans="1:49" ht="15.75" customHeight="1" x14ac:dyDescent="0.4">
      <c r="A10" s="16" t="b">
        <v>0</v>
      </c>
      <c r="C10" s="15"/>
      <c r="D10" s="93" t="str">
        <f>СПИСОК_КЛАССА!A14</f>
        <v>7.</v>
      </c>
      <c r="E10" s="58" t="str">
        <f>IF(СПИСОК_КЛАССА!B14&lt;&gt;"",СПИСОК_КЛАССА!B14,"")</f>
        <v/>
      </c>
      <c r="F10" s="59" t="str">
        <f>IF(E10&lt;&gt;"",AH10*F$1+AI10*$K$1+AM10+AP10+AS10+Февр!F10,"")</f>
        <v/>
      </c>
      <c r="AH10" s="126">
        <f t="shared" si="0"/>
        <v>0</v>
      </c>
      <c r="AI10" s="125">
        <f t="shared" si="1"/>
        <v>0</v>
      </c>
      <c r="AJ10" s="15">
        <f t="shared" si="2"/>
        <v>0</v>
      </c>
      <c r="AK10" s="19"/>
      <c r="AL10" s="19" t="b">
        <v>0</v>
      </c>
      <c r="AM10" s="50">
        <f t="shared" si="3"/>
        <v>0</v>
      </c>
      <c r="AN10" s="19"/>
      <c r="AO10" s="19" t="b">
        <v>0</v>
      </c>
      <c r="AP10" s="50">
        <f t="shared" si="4"/>
        <v>0</v>
      </c>
      <c r="AQ10" s="19"/>
      <c r="AR10" s="52" t="b">
        <v>0</v>
      </c>
      <c r="AS10" s="57">
        <f t="shared" si="5"/>
        <v>0</v>
      </c>
      <c r="AT10" s="115"/>
      <c r="AU10" s="92"/>
      <c r="AV10" s="130"/>
    </row>
    <row r="11" spans="1:49" ht="15.75" customHeight="1" x14ac:dyDescent="0.4">
      <c r="A11" s="16" t="b">
        <v>0</v>
      </c>
      <c r="C11" s="15"/>
      <c r="D11" s="93" t="str">
        <f>СПИСОК_КЛАССА!A16</f>
        <v>8.</v>
      </c>
      <c r="E11" s="58" t="str">
        <f>IF(СПИСОК_КЛАССА!B16&lt;&gt;"",СПИСОК_КЛАССА!B16,"")</f>
        <v/>
      </c>
      <c r="F11" s="59" t="str">
        <f>IF(E11&lt;&gt;"",AH11*F$1+AI11*$K$1+AM11+AP11+AS11+Февр!F11,"")</f>
        <v/>
      </c>
      <c r="AH11" s="126">
        <f t="shared" si="0"/>
        <v>0</v>
      </c>
      <c r="AI11" s="125">
        <f t="shared" si="1"/>
        <v>0</v>
      </c>
      <c r="AJ11" s="15">
        <f t="shared" si="2"/>
        <v>0</v>
      </c>
      <c r="AK11" s="19"/>
      <c r="AL11" s="19" t="b">
        <v>0</v>
      </c>
      <c r="AM11" s="50">
        <f t="shared" si="3"/>
        <v>0</v>
      </c>
      <c r="AN11" s="19"/>
      <c r="AO11" s="19" t="b">
        <v>0</v>
      </c>
      <c r="AP11" s="50">
        <f t="shared" si="4"/>
        <v>0</v>
      </c>
      <c r="AQ11" s="19"/>
      <c r="AR11" s="52" t="b">
        <v>0</v>
      </c>
      <c r="AS11" s="57">
        <f t="shared" si="5"/>
        <v>0</v>
      </c>
      <c r="AT11" s="115"/>
      <c r="AU11" s="92"/>
      <c r="AV11" s="130"/>
    </row>
    <row r="12" spans="1:49" ht="15.75" customHeight="1" x14ac:dyDescent="0.4">
      <c r="A12" s="16" t="b">
        <v>0</v>
      </c>
      <c r="C12" s="15"/>
      <c r="D12" s="93" t="str">
        <f>СПИСОК_КЛАССА!A18</f>
        <v>9.</v>
      </c>
      <c r="E12" s="58" t="str">
        <f>IF(СПИСОК_КЛАССА!B18&lt;&gt;"",СПИСОК_КЛАССА!B18,"")</f>
        <v/>
      </c>
      <c r="F12" s="59" t="str">
        <f>IF(E12&lt;&gt;"",AH12*F$1+AI12*$K$1+AM12+AP12+AS12+Февр!F12,"")</f>
        <v/>
      </c>
      <c r="AH12" s="126">
        <f t="shared" si="0"/>
        <v>0</v>
      </c>
      <c r="AI12" s="125">
        <f t="shared" si="1"/>
        <v>0</v>
      </c>
      <c r="AJ12" s="15">
        <f t="shared" si="2"/>
        <v>0</v>
      </c>
      <c r="AK12" s="19"/>
      <c r="AL12" s="19" t="b">
        <v>0</v>
      </c>
      <c r="AM12" s="50">
        <f t="shared" si="3"/>
        <v>0</v>
      </c>
      <c r="AN12" s="19"/>
      <c r="AO12" s="19" t="b">
        <v>0</v>
      </c>
      <c r="AP12" s="50">
        <f t="shared" si="4"/>
        <v>0</v>
      </c>
      <c r="AQ12" s="19"/>
      <c r="AR12" s="52" t="b">
        <v>0</v>
      </c>
      <c r="AS12" s="57">
        <f t="shared" si="5"/>
        <v>0</v>
      </c>
      <c r="AT12" s="115"/>
      <c r="AU12" s="117"/>
      <c r="AV12" s="130"/>
    </row>
    <row r="13" spans="1:49" x14ac:dyDescent="0.25">
      <c r="A13" s="16" t="b">
        <v>0</v>
      </c>
      <c r="C13" s="15"/>
      <c r="D13" s="93" t="str">
        <f>СПИСОК_КЛАССА!A20</f>
        <v>10.</v>
      </c>
      <c r="E13" s="58" t="str">
        <f>IF(СПИСОК_КЛАССА!B20&lt;&gt;"",СПИСОК_КЛАССА!B20,"")</f>
        <v/>
      </c>
      <c r="F13" s="59" t="str">
        <f>IF(E13&lt;&gt;"",AH13*F$1+AI13*$K$1+AM13+AP13+AS13+Февр!F13,"")</f>
        <v/>
      </c>
      <c r="AH13" s="126">
        <f t="shared" si="0"/>
        <v>0</v>
      </c>
      <c r="AI13" s="125">
        <f t="shared" si="1"/>
        <v>0</v>
      </c>
      <c r="AJ13" s="15">
        <f t="shared" si="2"/>
        <v>0</v>
      </c>
      <c r="AK13" s="19"/>
      <c r="AL13" s="19" t="b">
        <v>0</v>
      </c>
      <c r="AM13" s="50">
        <f t="shared" si="3"/>
        <v>0</v>
      </c>
      <c r="AN13" s="19"/>
      <c r="AO13" s="19" t="b">
        <v>0</v>
      </c>
      <c r="AP13" s="50">
        <f t="shared" si="4"/>
        <v>0</v>
      </c>
      <c r="AQ13" s="19"/>
      <c r="AR13" s="52" t="b">
        <v>0</v>
      </c>
      <c r="AS13" s="57">
        <f t="shared" si="5"/>
        <v>0</v>
      </c>
      <c r="AT13" s="115"/>
      <c r="AU13" s="92"/>
    </row>
    <row r="14" spans="1:49" x14ac:dyDescent="0.25">
      <c r="A14" s="16" t="b">
        <v>0</v>
      </c>
      <c r="C14" s="15"/>
      <c r="D14" s="93" t="str">
        <f>СПИСОК_КЛАССА!A22</f>
        <v>11.</v>
      </c>
      <c r="E14" s="58" t="str">
        <f>IF(СПИСОК_КЛАССА!B22&lt;&gt;"",СПИСОК_КЛАССА!B22,"")</f>
        <v/>
      </c>
      <c r="F14" s="59" t="str">
        <f>IF(E14&lt;&gt;"",AH14*F$1+AI14*$K$1+AM14+AP14+AS14+Февр!F14,"")</f>
        <v/>
      </c>
      <c r="AH14" s="126">
        <f t="shared" si="0"/>
        <v>0</v>
      </c>
      <c r="AI14" s="125">
        <f t="shared" si="1"/>
        <v>0</v>
      </c>
      <c r="AJ14" s="15">
        <f t="shared" si="2"/>
        <v>0</v>
      </c>
      <c r="AK14" s="19"/>
      <c r="AL14" s="19" t="b">
        <v>0</v>
      </c>
      <c r="AM14" s="50">
        <f t="shared" si="3"/>
        <v>0</v>
      </c>
      <c r="AN14" s="19"/>
      <c r="AO14" s="19" t="b">
        <v>0</v>
      </c>
      <c r="AP14" s="50">
        <f t="shared" si="4"/>
        <v>0</v>
      </c>
      <c r="AQ14" s="19"/>
      <c r="AR14" s="52" t="b">
        <v>0</v>
      </c>
      <c r="AS14" s="57">
        <f t="shared" si="5"/>
        <v>0</v>
      </c>
      <c r="AT14" s="115"/>
      <c r="AU14" s="92"/>
    </row>
    <row r="15" spans="1:49" x14ac:dyDescent="0.25">
      <c r="A15" s="16" t="b">
        <v>0</v>
      </c>
      <c r="C15" s="15"/>
      <c r="D15" s="93" t="str">
        <f>СПИСОК_КЛАССА!A24</f>
        <v>12.</v>
      </c>
      <c r="E15" s="58" t="str">
        <f>IF(СПИСОК_КЛАССА!B24&lt;&gt;"",СПИСОК_КЛАССА!B24,"")</f>
        <v/>
      </c>
      <c r="F15" s="59" t="str">
        <f>IF(E15&lt;&gt;"",AH15*F$1+AI15*$K$1+AM15+AP15+AS15+Февр!F15,"")</f>
        <v/>
      </c>
      <c r="AH15" s="126">
        <f t="shared" si="0"/>
        <v>0</v>
      </c>
      <c r="AI15" s="125">
        <f t="shared" si="1"/>
        <v>0</v>
      </c>
      <c r="AJ15" s="15">
        <f t="shared" si="2"/>
        <v>0</v>
      </c>
      <c r="AK15" s="19"/>
      <c r="AL15" s="19" t="b">
        <v>0</v>
      </c>
      <c r="AM15" s="50">
        <f t="shared" si="3"/>
        <v>0</v>
      </c>
      <c r="AN15" s="19"/>
      <c r="AO15" s="19" t="b">
        <v>0</v>
      </c>
      <c r="AP15" s="50">
        <f t="shared" si="4"/>
        <v>0</v>
      </c>
      <c r="AQ15" s="19"/>
      <c r="AR15" s="52" t="b">
        <v>0</v>
      </c>
      <c r="AS15" s="57">
        <f t="shared" si="5"/>
        <v>0</v>
      </c>
      <c r="AT15" s="115"/>
      <c r="AU15" s="92"/>
    </row>
    <row r="16" spans="1:49" x14ac:dyDescent="0.25">
      <c r="A16" s="16" t="b">
        <v>0</v>
      </c>
      <c r="C16" s="15"/>
      <c r="D16" s="93" t="str">
        <f>СПИСОК_КЛАССА!A26</f>
        <v>13.</v>
      </c>
      <c r="E16" s="58" t="str">
        <f>IF(СПИСОК_КЛАССА!B26&lt;&gt;"",СПИСОК_КЛАССА!B26,"")</f>
        <v/>
      </c>
      <c r="F16" s="59" t="str">
        <f>IF(E16&lt;&gt;"",AH16*F$1+AI16*$K$1+AM16+AP16+AS16+Февр!F16,"")</f>
        <v/>
      </c>
      <c r="AH16" s="126">
        <f>COUNTIF(G16:AG16,"з")+AJ16</f>
        <v>0</v>
      </c>
      <c r="AI16" s="125">
        <f>COUNTIF(G16:AG16,"о")+AJ16</f>
        <v>0</v>
      </c>
      <c r="AJ16" s="15">
        <f>COUNTIF(G16:AG16,"зо")</f>
        <v>0</v>
      </c>
      <c r="AK16" s="19"/>
      <c r="AL16" s="19" t="b">
        <v>0</v>
      </c>
      <c r="AM16" s="50">
        <f t="shared" si="3"/>
        <v>0</v>
      </c>
      <c r="AN16" s="19"/>
      <c r="AO16" s="19" t="b">
        <v>0</v>
      </c>
      <c r="AP16" s="50">
        <f t="shared" si="4"/>
        <v>0</v>
      </c>
      <c r="AQ16" s="19"/>
      <c r="AR16" s="52" t="b">
        <v>0</v>
      </c>
      <c r="AS16" s="57">
        <f t="shared" si="5"/>
        <v>0</v>
      </c>
      <c r="AT16" s="115"/>
      <c r="AU16" s="92"/>
    </row>
    <row r="17" spans="1:47" x14ac:dyDescent="0.25">
      <c r="A17" s="16" t="b">
        <v>0</v>
      </c>
      <c r="C17" s="15"/>
      <c r="D17" s="93" t="str">
        <f>СПИСОК_КЛАССА!A28</f>
        <v>14.</v>
      </c>
      <c r="E17" s="58" t="str">
        <f>IF(СПИСОК_КЛАССА!B28&lt;&gt;"",СПИСОК_КЛАССА!B28,"")</f>
        <v/>
      </c>
      <c r="F17" s="59" t="str">
        <f>IF(E17&lt;&gt;"",AH17*F$1+AI17*$K$1+AM17+AP17+AS17+Февр!F17,"")</f>
        <v/>
      </c>
      <c r="AH17" s="126">
        <f t="shared" si="0"/>
        <v>0</v>
      </c>
      <c r="AI17" s="125">
        <f t="shared" si="1"/>
        <v>0</v>
      </c>
      <c r="AJ17" s="15">
        <f t="shared" si="2"/>
        <v>0</v>
      </c>
      <c r="AK17" s="19"/>
      <c r="AL17" s="19" t="b">
        <v>0</v>
      </c>
      <c r="AM17" s="50">
        <f t="shared" si="3"/>
        <v>0</v>
      </c>
      <c r="AN17" s="19"/>
      <c r="AO17" s="19" t="b">
        <v>0</v>
      </c>
      <c r="AP17" s="50">
        <f t="shared" si="4"/>
        <v>0</v>
      </c>
      <c r="AQ17" s="19"/>
      <c r="AR17" s="52" t="b">
        <v>0</v>
      </c>
      <c r="AS17" s="57">
        <f t="shared" si="5"/>
        <v>0</v>
      </c>
      <c r="AT17" s="115"/>
      <c r="AU17" s="92"/>
    </row>
    <row r="18" spans="1:47" x14ac:dyDescent="0.25">
      <c r="A18" s="16" t="b">
        <v>0</v>
      </c>
      <c r="C18" s="15"/>
      <c r="D18" s="93" t="str">
        <f>СПИСОК_КЛАССА!A30</f>
        <v>15.</v>
      </c>
      <c r="E18" s="58" t="str">
        <f>IF(СПИСОК_КЛАССА!B30&lt;&gt;"",СПИСОК_КЛАССА!B30,"")</f>
        <v/>
      </c>
      <c r="F18" s="59" t="str">
        <f>IF(E18&lt;&gt;"",AH18*F$1+AI18*$K$1+AM18+AP18+AS18+Февр!F18,"")</f>
        <v/>
      </c>
      <c r="AH18" s="126">
        <f t="shared" si="0"/>
        <v>0</v>
      </c>
      <c r="AI18" s="125">
        <f t="shared" si="1"/>
        <v>0</v>
      </c>
      <c r="AJ18" s="15">
        <f t="shared" si="2"/>
        <v>0</v>
      </c>
      <c r="AK18" s="19"/>
      <c r="AL18" s="19" t="b">
        <v>0</v>
      </c>
      <c r="AM18" s="50">
        <f t="shared" si="3"/>
        <v>0</v>
      </c>
      <c r="AN18" s="19"/>
      <c r="AO18" s="19" t="b">
        <v>0</v>
      </c>
      <c r="AP18" s="50">
        <f t="shared" si="4"/>
        <v>0</v>
      </c>
      <c r="AQ18" s="19"/>
      <c r="AR18" s="52" t="b">
        <v>0</v>
      </c>
      <c r="AS18" s="57">
        <f t="shared" si="5"/>
        <v>0</v>
      </c>
      <c r="AT18" s="115"/>
      <c r="AU18" s="92"/>
    </row>
    <row r="19" spans="1:47" x14ac:dyDescent="0.25">
      <c r="A19" s="16" t="b">
        <v>0</v>
      </c>
      <c r="C19" s="15"/>
      <c r="D19" s="93" t="str">
        <f>СПИСОК_КЛАССА!A32</f>
        <v>16.</v>
      </c>
      <c r="E19" s="58" t="str">
        <f>IF(СПИСОК_КЛАССА!B32&lt;&gt;"",СПИСОК_КЛАССА!B32,"")</f>
        <v/>
      </c>
      <c r="F19" s="59" t="str">
        <f>IF(E19&lt;&gt;"",AH19*F$1+AI19*$K$1+AM19+AP19+AS19+Февр!F19,"")</f>
        <v/>
      </c>
      <c r="AH19" s="126">
        <f t="shared" si="0"/>
        <v>0</v>
      </c>
      <c r="AI19" s="125">
        <f t="shared" si="1"/>
        <v>0</v>
      </c>
      <c r="AJ19" s="15">
        <f t="shared" si="2"/>
        <v>0</v>
      </c>
      <c r="AK19" s="19"/>
      <c r="AL19" s="19" t="b">
        <v>0</v>
      </c>
      <c r="AM19" s="50">
        <f t="shared" si="3"/>
        <v>0</v>
      </c>
      <c r="AN19" s="19"/>
      <c r="AO19" s="19" t="b">
        <v>0</v>
      </c>
      <c r="AP19" s="50">
        <f t="shared" si="4"/>
        <v>0</v>
      </c>
      <c r="AQ19" s="19"/>
      <c r="AR19" s="52" t="b">
        <v>0</v>
      </c>
      <c r="AS19" s="57">
        <f t="shared" si="5"/>
        <v>0</v>
      </c>
      <c r="AT19" s="115"/>
      <c r="AU19" s="92"/>
    </row>
    <row r="20" spans="1:47" x14ac:dyDescent="0.25">
      <c r="A20" s="16" t="b">
        <v>0</v>
      </c>
      <c r="C20" s="15"/>
      <c r="D20" s="93" t="str">
        <f>СПИСОК_КЛАССА!A34</f>
        <v>17.</v>
      </c>
      <c r="E20" s="58" t="str">
        <f>IF(СПИСОК_КЛАССА!B34&lt;&gt;"",СПИСОК_КЛАССА!B34,"")</f>
        <v/>
      </c>
      <c r="F20" s="59" t="str">
        <f>IF(E20&lt;&gt;"",AH20*F$1+AI20*$K$1+AM20+AP20+AS20+Февр!F20,"")</f>
        <v/>
      </c>
      <c r="AH20" s="126">
        <f t="shared" si="0"/>
        <v>0</v>
      </c>
      <c r="AI20" s="125">
        <f t="shared" si="1"/>
        <v>0</v>
      </c>
      <c r="AJ20" s="15">
        <f t="shared" si="2"/>
        <v>0</v>
      </c>
      <c r="AK20" s="19"/>
      <c r="AL20" s="19" t="b">
        <v>0</v>
      </c>
      <c r="AM20" s="50">
        <f t="shared" si="3"/>
        <v>0</v>
      </c>
      <c r="AN20" s="19"/>
      <c r="AO20" s="19" t="b">
        <v>0</v>
      </c>
      <c r="AP20" s="50">
        <f t="shared" si="4"/>
        <v>0</v>
      </c>
      <c r="AQ20" s="19"/>
      <c r="AR20" s="52" t="b">
        <v>0</v>
      </c>
      <c r="AS20" s="57">
        <f t="shared" si="5"/>
        <v>0</v>
      </c>
      <c r="AT20" s="115"/>
      <c r="AU20" s="92"/>
    </row>
    <row r="21" spans="1:47" x14ac:dyDescent="0.25">
      <c r="A21" s="16" t="b">
        <v>0</v>
      </c>
      <c r="C21" s="15"/>
      <c r="D21" s="93" t="str">
        <f>СПИСОК_КЛАССА!A36</f>
        <v>18.</v>
      </c>
      <c r="E21" s="58" t="str">
        <f>IF(СПИСОК_КЛАССА!B36&lt;&gt;"",СПИСОК_КЛАССА!B36,"")</f>
        <v/>
      </c>
      <c r="F21" s="59" t="str">
        <f>IF(E21&lt;&gt;"",AH21*F$1+AI21*$K$1+AM21+AP21+AS21+Февр!F21,"")</f>
        <v/>
      </c>
      <c r="AH21" s="126">
        <f t="shared" si="0"/>
        <v>0</v>
      </c>
      <c r="AI21" s="125">
        <f t="shared" si="1"/>
        <v>0</v>
      </c>
      <c r="AJ21" s="15">
        <f t="shared" si="2"/>
        <v>0</v>
      </c>
      <c r="AK21" s="19"/>
      <c r="AL21" s="19" t="b">
        <v>0</v>
      </c>
      <c r="AM21" s="50">
        <f t="shared" si="3"/>
        <v>0</v>
      </c>
      <c r="AN21" s="19"/>
      <c r="AO21" s="19" t="b">
        <v>0</v>
      </c>
      <c r="AP21" s="50">
        <f t="shared" si="4"/>
        <v>0</v>
      </c>
      <c r="AQ21" s="19"/>
      <c r="AR21" s="52" t="b">
        <v>0</v>
      </c>
      <c r="AS21" s="57">
        <f t="shared" si="5"/>
        <v>0</v>
      </c>
      <c r="AT21" s="115"/>
      <c r="AU21" s="92"/>
    </row>
    <row r="22" spans="1:47" x14ac:dyDescent="0.25">
      <c r="A22" s="16" t="b">
        <v>0</v>
      </c>
      <c r="C22" s="15"/>
      <c r="D22" s="93" t="str">
        <f>СПИСОК_КЛАССА!A38</f>
        <v>19.</v>
      </c>
      <c r="E22" s="58" t="str">
        <f>IF(СПИСОК_КЛАССА!B38&lt;&gt;"",СПИСОК_КЛАССА!B38,"")</f>
        <v/>
      </c>
      <c r="F22" s="59" t="str">
        <f>IF(E22&lt;&gt;"",AH22*F$1+AI22*$K$1+AM22+AP22+AS22+Февр!F22,"")</f>
        <v/>
      </c>
      <c r="AH22" s="126">
        <f t="shared" si="0"/>
        <v>0</v>
      </c>
      <c r="AI22" s="125">
        <f t="shared" si="1"/>
        <v>0</v>
      </c>
      <c r="AJ22" s="15">
        <f t="shared" si="2"/>
        <v>0</v>
      </c>
      <c r="AK22" s="19"/>
      <c r="AL22" s="19" t="b">
        <v>0</v>
      </c>
      <c r="AM22" s="50">
        <f t="shared" si="3"/>
        <v>0</v>
      </c>
      <c r="AN22" s="19"/>
      <c r="AO22" s="19" t="b">
        <v>0</v>
      </c>
      <c r="AP22" s="50">
        <f t="shared" si="4"/>
        <v>0</v>
      </c>
      <c r="AQ22" s="19"/>
      <c r="AR22" s="52" t="b">
        <v>0</v>
      </c>
      <c r="AS22" s="57">
        <f t="shared" si="5"/>
        <v>0</v>
      </c>
      <c r="AT22" s="115"/>
      <c r="AU22" s="92"/>
    </row>
    <row r="23" spans="1:47" x14ac:dyDescent="0.25">
      <c r="A23" s="16" t="b">
        <v>0</v>
      </c>
      <c r="C23" s="15"/>
      <c r="D23" s="93" t="str">
        <f>СПИСОК_КЛАССА!A40</f>
        <v>20.</v>
      </c>
      <c r="E23" s="58" t="str">
        <f>IF(СПИСОК_КЛАССА!B40&lt;&gt;"",СПИСОК_КЛАССА!B40,"")</f>
        <v/>
      </c>
      <c r="F23" s="59" t="str">
        <f>IF(E23&lt;&gt;"",AH23*F$1+AI23*$K$1+AM23+AP23+AS23+Февр!F23,"")</f>
        <v/>
      </c>
      <c r="AH23" s="126">
        <f t="shared" si="0"/>
        <v>0</v>
      </c>
      <c r="AI23" s="125">
        <f t="shared" si="1"/>
        <v>0</v>
      </c>
      <c r="AJ23" s="15">
        <f t="shared" si="2"/>
        <v>0</v>
      </c>
      <c r="AK23" s="19"/>
      <c r="AL23" s="19" t="b">
        <v>0</v>
      </c>
      <c r="AM23" s="50">
        <f t="shared" si="3"/>
        <v>0</v>
      </c>
      <c r="AN23" s="19"/>
      <c r="AO23" s="19" t="b">
        <v>0</v>
      </c>
      <c r="AP23" s="50">
        <f t="shared" si="4"/>
        <v>0</v>
      </c>
      <c r="AQ23" s="19"/>
      <c r="AR23" s="52" t="b">
        <v>0</v>
      </c>
      <c r="AS23" s="57">
        <f t="shared" si="5"/>
        <v>0</v>
      </c>
      <c r="AT23" s="116"/>
      <c r="AU23" s="92"/>
    </row>
    <row r="24" spans="1:47" x14ac:dyDescent="0.25">
      <c r="A24" s="16" t="b">
        <v>0</v>
      </c>
      <c r="C24" s="15"/>
      <c r="D24" s="93" t="str">
        <f>СПИСОК_КЛАССА!A42</f>
        <v>21.</v>
      </c>
      <c r="E24" s="58" t="str">
        <f>IF(СПИСОК_КЛАССА!B42&lt;&gt;"",СПИСОК_КЛАССА!B42,"")</f>
        <v/>
      </c>
      <c r="F24" s="59" t="str">
        <f>IF(E24&lt;&gt;"",AH24*F$1+AI24*$K$1+AM24+AP24+AS24+Февр!F24,"")</f>
        <v/>
      </c>
      <c r="AH24" s="126">
        <f t="shared" si="0"/>
        <v>0</v>
      </c>
      <c r="AI24" s="125">
        <f t="shared" si="1"/>
        <v>0</v>
      </c>
      <c r="AJ24" s="15">
        <f t="shared" si="2"/>
        <v>0</v>
      </c>
      <c r="AK24" s="19"/>
      <c r="AL24" s="19" t="b">
        <v>0</v>
      </c>
      <c r="AM24" s="50">
        <f t="shared" si="3"/>
        <v>0</v>
      </c>
      <c r="AN24" s="19"/>
      <c r="AO24" s="19" t="b">
        <v>0</v>
      </c>
      <c r="AP24" s="50">
        <f t="shared" si="4"/>
        <v>0</v>
      </c>
      <c r="AQ24" s="19"/>
      <c r="AR24" s="52" t="b">
        <v>0</v>
      </c>
      <c r="AS24" s="57">
        <f t="shared" si="5"/>
        <v>0</v>
      </c>
      <c r="AT24" s="64"/>
    </row>
    <row r="25" spans="1:47" x14ac:dyDescent="0.25">
      <c r="A25" s="16" t="b">
        <v>0</v>
      </c>
      <c r="C25" s="15"/>
      <c r="D25" s="93" t="str">
        <f>СПИСОК_КЛАССА!A44</f>
        <v>22.</v>
      </c>
      <c r="E25" s="58" t="str">
        <f>IF(СПИСОК_КЛАССА!B44&lt;&gt;"",СПИСОК_КЛАССА!B44,"")</f>
        <v/>
      </c>
      <c r="F25" s="59" t="str">
        <f>IF(E25&lt;&gt;"",AH25*F$1+AI25*$K$1+AM25+AP25+AS25+Февр!F25,"")</f>
        <v/>
      </c>
      <c r="AH25" s="126">
        <f t="shared" si="0"/>
        <v>0</v>
      </c>
      <c r="AI25" s="125">
        <f t="shared" si="1"/>
        <v>0</v>
      </c>
      <c r="AJ25" s="15">
        <f t="shared" si="2"/>
        <v>0</v>
      </c>
      <c r="AK25" s="19"/>
      <c r="AL25" s="19" t="b">
        <v>0</v>
      </c>
      <c r="AM25" s="50">
        <f t="shared" si="3"/>
        <v>0</v>
      </c>
      <c r="AN25" s="19"/>
      <c r="AO25" s="19" t="b">
        <v>0</v>
      </c>
      <c r="AP25" s="50">
        <f t="shared" si="4"/>
        <v>0</v>
      </c>
      <c r="AQ25" s="19"/>
      <c r="AR25" s="52" t="b">
        <v>0</v>
      </c>
      <c r="AS25" s="57">
        <f t="shared" si="5"/>
        <v>0</v>
      </c>
      <c r="AT25" s="64"/>
    </row>
    <row r="26" spans="1:47" x14ac:dyDescent="0.25">
      <c r="A26" s="16" t="b">
        <v>0</v>
      </c>
      <c r="C26" s="15"/>
      <c r="D26" s="93" t="str">
        <f>СПИСОК_КЛАССА!A46</f>
        <v>23.</v>
      </c>
      <c r="E26" s="58" t="str">
        <f>IF(СПИСОК_КЛАССА!B46&lt;&gt;"",СПИСОК_КЛАССА!B46,"")</f>
        <v/>
      </c>
      <c r="F26" s="59" t="str">
        <f>IF(E26&lt;&gt;"",AH26*F$1+AI26*$K$1+AM26+AP26+AS26+Февр!F26,"")</f>
        <v/>
      </c>
      <c r="AH26" s="126">
        <f t="shared" si="0"/>
        <v>0</v>
      </c>
      <c r="AI26" s="125">
        <f t="shared" si="1"/>
        <v>0</v>
      </c>
      <c r="AJ26" s="15">
        <f t="shared" si="2"/>
        <v>0</v>
      </c>
      <c r="AK26" s="19"/>
      <c r="AL26" s="19" t="b">
        <v>0</v>
      </c>
      <c r="AM26" s="50">
        <f t="shared" si="3"/>
        <v>0</v>
      </c>
      <c r="AN26" s="19"/>
      <c r="AO26" s="19" t="b">
        <v>0</v>
      </c>
      <c r="AP26" s="50">
        <f t="shared" si="4"/>
        <v>0</v>
      </c>
      <c r="AQ26" s="19"/>
      <c r="AR26" s="52" t="b">
        <v>0</v>
      </c>
      <c r="AS26" s="57">
        <f t="shared" si="5"/>
        <v>0</v>
      </c>
      <c r="AT26" s="64"/>
    </row>
    <row r="27" spans="1:47" x14ac:dyDescent="0.25">
      <c r="A27" s="16" t="b">
        <v>0</v>
      </c>
      <c r="C27" s="15"/>
      <c r="D27" s="93" t="str">
        <f>СПИСОК_КЛАССА!A48</f>
        <v>24.</v>
      </c>
      <c r="E27" s="58" t="str">
        <f>IF(СПИСОК_КЛАССА!B48&lt;&gt;"",СПИСОК_КЛАССА!B48,"")</f>
        <v/>
      </c>
      <c r="F27" s="59" t="str">
        <f>IF(E27&lt;&gt;"",AH27*F$1+AI27*$K$1+AM27+AP27+AS27+Февр!F27,"")</f>
        <v/>
      </c>
      <c r="AH27" s="126">
        <f t="shared" si="0"/>
        <v>0</v>
      </c>
      <c r="AI27" s="125">
        <f t="shared" si="1"/>
        <v>0</v>
      </c>
      <c r="AJ27" s="15">
        <f t="shared" si="2"/>
        <v>0</v>
      </c>
      <c r="AK27" s="19"/>
      <c r="AL27" s="19" t="b">
        <v>0</v>
      </c>
      <c r="AM27" s="50">
        <f t="shared" si="3"/>
        <v>0</v>
      </c>
      <c r="AN27" s="19"/>
      <c r="AO27" s="19" t="b">
        <v>0</v>
      </c>
      <c r="AP27" s="50">
        <f t="shared" si="4"/>
        <v>0</v>
      </c>
      <c r="AQ27" s="19"/>
      <c r="AR27" s="52" t="b">
        <v>0</v>
      </c>
      <c r="AS27" s="57">
        <f t="shared" si="5"/>
        <v>0</v>
      </c>
      <c r="AT27" s="64"/>
    </row>
    <row r="28" spans="1:47" x14ac:dyDescent="0.25">
      <c r="A28" s="16" t="b">
        <v>0</v>
      </c>
      <c r="C28" s="15"/>
      <c r="D28" s="93" t="str">
        <f>СПИСОК_КЛАССА!A50</f>
        <v>25.</v>
      </c>
      <c r="E28" s="58" t="str">
        <f>IF(СПИСОК_КЛАССА!B50&lt;&gt;"",СПИСОК_КЛАССА!B50,"")</f>
        <v/>
      </c>
      <c r="F28" s="59" t="str">
        <f>IF(E28&lt;&gt;"",AH28*F$1+AI28*$K$1+AM28+AP28+AS28+Февр!F28,"")</f>
        <v/>
      </c>
      <c r="AH28" s="126">
        <f t="shared" si="0"/>
        <v>0</v>
      </c>
      <c r="AI28" s="125">
        <f t="shared" si="1"/>
        <v>0</v>
      </c>
      <c r="AJ28" s="15">
        <f t="shared" si="2"/>
        <v>0</v>
      </c>
      <c r="AK28" s="19"/>
      <c r="AL28" s="19" t="b">
        <v>0</v>
      </c>
      <c r="AM28" s="50">
        <f t="shared" si="3"/>
        <v>0</v>
      </c>
      <c r="AN28" s="19"/>
      <c r="AO28" s="19" t="b">
        <v>0</v>
      </c>
      <c r="AP28" s="50">
        <f t="shared" si="4"/>
        <v>0</v>
      </c>
      <c r="AQ28" s="19"/>
      <c r="AR28" s="52" t="b">
        <v>0</v>
      </c>
      <c r="AS28" s="57">
        <f t="shared" si="5"/>
        <v>0</v>
      </c>
      <c r="AT28" s="64"/>
    </row>
    <row r="29" spans="1:47" x14ac:dyDescent="0.25">
      <c r="A29" s="16" t="b">
        <v>0</v>
      </c>
      <c r="C29" s="15"/>
      <c r="D29" s="93" t="str">
        <f>СПИСОК_КЛАССА!A52</f>
        <v>26.</v>
      </c>
      <c r="E29" s="58" t="str">
        <f>IF(СПИСОК_КЛАССА!B52&lt;&gt;"",СПИСОК_КЛАССА!B52,"")</f>
        <v/>
      </c>
      <c r="F29" s="59" t="str">
        <f>IF(E29&lt;&gt;"",AH29*F$1+AI29*$K$1+AM29+AP29+AS29+Февр!F29,"")</f>
        <v/>
      </c>
      <c r="AH29" s="126">
        <f t="shared" si="0"/>
        <v>0</v>
      </c>
      <c r="AI29" s="125">
        <f t="shared" si="1"/>
        <v>0</v>
      </c>
      <c r="AJ29" s="15">
        <f t="shared" si="2"/>
        <v>0</v>
      </c>
      <c r="AK29" s="19"/>
      <c r="AL29" s="19" t="b">
        <v>0</v>
      </c>
      <c r="AM29" s="50">
        <f t="shared" si="3"/>
        <v>0</v>
      </c>
      <c r="AN29" s="19"/>
      <c r="AO29" s="19" t="b">
        <v>0</v>
      </c>
      <c r="AP29" s="50">
        <f t="shared" si="4"/>
        <v>0</v>
      </c>
      <c r="AQ29" s="19"/>
      <c r="AR29" s="52" t="b">
        <v>0</v>
      </c>
      <c r="AS29" s="57">
        <f t="shared" si="5"/>
        <v>0</v>
      </c>
    </row>
    <row r="30" spans="1:47" x14ac:dyDescent="0.25">
      <c r="A30" s="16" t="b">
        <v>0</v>
      </c>
      <c r="C30" s="15"/>
      <c r="D30" s="93" t="str">
        <f>СПИСОК_КЛАССА!A54</f>
        <v>27.</v>
      </c>
      <c r="E30" s="58" t="str">
        <f>IF(СПИСОК_КЛАССА!B54&lt;&gt;"",СПИСОК_КЛАССА!B54,"")</f>
        <v/>
      </c>
      <c r="F30" s="59" t="str">
        <f>IF(E30&lt;&gt;"",AH30*F$1+AI30*$K$1+AM30+AP30+AS30+Февр!F30,"")</f>
        <v/>
      </c>
      <c r="AH30" s="126">
        <f t="shared" si="0"/>
        <v>0</v>
      </c>
      <c r="AI30" s="125">
        <f t="shared" si="1"/>
        <v>0</v>
      </c>
      <c r="AJ30" s="15">
        <f t="shared" si="2"/>
        <v>0</v>
      </c>
      <c r="AK30" s="19"/>
      <c r="AL30" s="19" t="b">
        <v>0</v>
      </c>
      <c r="AM30" s="50">
        <f t="shared" si="3"/>
        <v>0</v>
      </c>
      <c r="AN30" s="19"/>
      <c r="AO30" s="19" t="b">
        <v>0</v>
      </c>
      <c r="AP30" s="50">
        <f t="shared" si="4"/>
        <v>0</v>
      </c>
      <c r="AQ30" s="19"/>
      <c r="AR30" s="52" t="b">
        <v>0</v>
      </c>
      <c r="AS30" s="57">
        <f t="shared" si="5"/>
        <v>0</v>
      </c>
    </row>
    <row r="31" spans="1:47" x14ac:dyDescent="0.25">
      <c r="A31" s="16" t="b">
        <v>0</v>
      </c>
      <c r="C31" s="15"/>
      <c r="D31" s="93" t="str">
        <f>СПИСОК_КЛАССА!A56</f>
        <v>38.</v>
      </c>
      <c r="E31" s="58" t="str">
        <f>IF(СПИСОК_КЛАССА!B56&lt;&gt;"",СПИСОК_КЛАССА!B56,"")</f>
        <v/>
      </c>
      <c r="F31" s="59" t="str">
        <f>IF(E31&lt;&gt;"",AH31*F$1+AI31*$K$1+AM31+AP31+AS31+Февр!F31,"")</f>
        <v/>
      </c>
      <c r="AH31" s="126">
        <f t="shared" si="0"/>
        <v>0</v>
      </c>
      <c r="AI31" s="125">
        <f t="shared" si="1"/>
        <v>0</v>
      </c>
      <c r="AJ31" s="15">
        <f t="shared" si="2"/>
        <v>0</v>
      </c>
      <c r="AK31" s="19"/>
      <c r="AL31" s="19" t="b">
        <v>0</v>
      </c>
      <c r="AM31" s="50">
        <f t="shared" si="3"/>
        <v>0</v>
      </c>
      <c r="AN31" s="19"/>
      <c r="AO31" s="19" t="b">
        <v>0</v>
      </c>
      <c r="AP31" s="50">
        <f t="shared" si="4"/>
        <v>0</v>
      </c>
      <c r="AQ31" s="19"/>
      <c r="AR31" s="52" t="b">
        <v>0</v>
      </c>
      <c r="AS31" s="57">
        <f t="shared" si="5"/>
        <v>0</v>
      </c>
    </row>
    <row r="32" spans="1:47" x14ac:dyDescent="0.25">
      <c r="A32" s="16" t="b">
        <v>0</v>
      </c>
      <c r="C32" s="15"/>
      <c r="D32" s="93" t="str">
        <f>СПИСОК_КЛАССА!A58</f>
        <v>29.</v>
      </c>
      <c r="E32" s="58" t="str">
        <f>IF(СПИСОК_КЛАССА!B58&lt;&gt;"",СПИСОК_КЛАССА!B58,"")</f>
        <v/>
      </c>
      <c r="F32" s="59" t="str">
        <f>IF(E32&lt;&gt;"",AH32*F$1+AI32*$K$1+AM32+AP32+AS32+Февр!F32,"")</f>
        <v/>
      </c>
      <c r="AH32" s="126">
        <f t="shared" si="0"/>
        <v>0</v>
      </c>
      <c r="AI32" s="125">
        <f t="shared" si="1"/>
        <v>0</v>
      </c>
      <c r="AJ32" s="15">
        <f t="shared" si="2"/>
        <v>0</v>
      </c>
      <c r="AK32" s="19"/>
      <c r="AL32" s="19" t="b">
        <v>0</v>
      </c>
      <c r="AM32" s="50">
        <f t="shared" si="3"/>
        <v>0</v>
      </c>
      <c r="AN32" s="19"/>
      <c r="AO32" s="19" t="b">
        <v>0</v>
      </c>
      <c r="AP32" s="50">
        <f t="shared" si="4"/>
        <v>0</v>
      </c>
      <c r="AQ32" s="19"/>
      <c r="AR32" s="52" t="b">
        <v>0</v>
      </c>
      <c r="AS32" s="57">
        <f t="shared" si="5"/>
        <v>0</v>
      </c>
    </row>
    <row r="33" spans="1:45" x14ac:dyDescent="0.25">
      <c r="A33" s="16" t="b">
        <v>0</v>
      </c>
      <c r="C33" s="15"/>
      <c r="D33" s="93" t="str">
        <f>СПИСОК_КЛАССА!A60</f>
        <v>30.</v>
      </c>
      <c r="E33" s="58" t="str">
        <f>IF(СПИСОК_КЛАССА!B60&lt;&gt;"",СПИСОК_КЛАССА!B60,"")</f>
        <v/>
      </c>
      <c r="F33" s="59" t="str">
        <f>IF(E33&lt;&gt;"",AH33*F$1+AI33*$K$1+AM33+AP33+AS33+Февр!F33,"")</f>
        <v/>
      </c>
      <c r="AH33" s="126">
        <f t="shared" si="0"/>
        <v>0</v>
      </c>
      <c r="AI33" s="125">
        <f t="shared" si="1"/>
        <v>0</v>
      </c>
      <c r="AJ33" s="15">
        <f t="shared" si="2"/>
        <v>0</v>
      </c>
      <c r="AK33" s="19"/>
      <c r="AL33" s="19" t="b">
        <v>0</v>
      </c>
      <c r="AM33" s="50">
        <f t="shared" si="3"/>
        <v>0</v>
      </c>
      <c r="AN33" s="19"/>
      <c r="AO33" s="19" t="b">
        <v>0</v>
      </c>
      <c r="AP33" s="50">
        <f t="shared" si="4"/>
        <v>0</v>
      </c>
      <c r="AQ33" s="19"/>
      <c r="AR33" s="52" t="b">
        <v>0</v>
      </c>
      <c r="AS33" s="57">
        <f t="shared" si="5"/>
        <v>0</v>
      </c>
    </row>
    <row r="34" spans="1:45" x14ac:dyDescent="0.25">
      <c r="A34" s="16" t="b">
        <v>0</v>
      </c>
      <c r="C34" s="15"/>
      <c r="D34" s="93" t="str">
        <f>СПИСОК_КЛАССА!A62</f>
        <v>31.</v>
      </c>
      <c r="E34" s="58" t="str">
        <f>IF(СПИСОК_КЛАССА!B62&lt;&gt;"",СПИСОК_КЛАССА!B62,"")</f>
        <v/>
      </c>
      <c r="F34" s="59" t="str">
        <f>IF(E34&lt;&gt;"",AH34*F$1+AI34*$K$1+AM34+AP34+AS34+Февр!F34,"")</f>
        <v/>
      </c>
      <c r="AH34" s="126">
        <f t="shared" si="0"/>
        <v>0</v>
      </c>
      <c r="AI34" s="125">
        <f t="shared" si="1"/>
        <v>0</v>
      </c>
      <c r="AJ34" s="15">
        <f t="shared" si="2"/>
        <v>0</v>
      </c>
      <c r="AK34" s="19"/>
      <c r="AL34" s="19" t="b">
        <v>0</v>
      </c>
      <c r="AM34" s="50">
        <f t="shared" si="3"/>
        <v>0</v>
      </c>
      <c r="AN34" s="19"/>
      <c r="AO34" s="19" t="b">
        <v>0</v>
      </c>
      <c r="AP34" s="50">
        <f t="shared" si="4"/>
        <v>0</v>
      </c>
      <c r="AQ34" s="19"/>
      <c r="AR34" s="52" t="b">
        <v>0</v>
      </c>
      <c r="AS34" s="57">
        <f t="shared" si="5"/>
        <v>0</v>
      </c>
    </row>
    <row r="35" spans="1:45" x14ac:dyDescent="0.25">
      <c r="A35" s="16" t="b">
        <v>0</v>
      </c>
      <c r="C35" s="15"/>
      <c r="D35" s="93" t="str">
        <f>СПИСОК_КЛАССА!A64</f>
        <v>32.</v>
      </c>
      <c r="E35" s="58" t="str">
        <f>IF(СПИСОК_КЛАССА!B64&lt;&gt;"",СПИСОК_КЛАССА!B64,"")</f>
        <v/>
      </c>
      <c r="F35" s="59" t="str">
        <f>IF(E35&lt;&gt;"",AH35*F$1+AI35*$K$1+AM35+AP35+AS35+Февр!F35,"")</f>
        <v/>
      </c>
      <c r="AH35" s="126">
        <f t="shared" si="0"/>
        <v>0</v>
      </c>
      <c r="AI35" s="125">
        <f t="shared" si="1"/>
        <v>0</v>
      </c>
      <c r="AJ35" s="15">
        <f t="shared" si="2"/>
        <v>0</v>
      </c>
      <c r="AK35" s="19"/>
      <c r="AL35" s="19" t="b">
        <v>0</v>
      </c>
      <c r="AM35" s="50">
        <f t="shared" si="3"/>
        <v>0</v>
      </c>
      <c r="AN35" s="19"/>
      <c r="AO35" s="19" t="b">
        <v>0</v>
      </c>
      <c r="AP35" s="50">
        <f t="shared" si="4"/>
        <v>0</v>
      </c>
      <c r="AQ35" s="19"/>
      <c r="AR35" s="52" t="b">
        <v>0</v>
      </c>
      <c r="AS35" s="57">
        <f t="shared" si="5"/>
        <v>0</v>
      </c>
    </row>
    <row r="36" spans="1:45" x14ac:dyDescent="0.25">
      <c r="A36" s="16" t="b">
        <v>0</v>
      </c>
      <c r="C36" s="15"/>
      <c r="D36" s="93" t="str">
        <f>СПИСОК_КЛАССА!A66</f>
        <v>33.</v>
      </c>
      <c r="E36" s="58" t="str">
        <f>IF(СПИСОК_КЛАССА!B66&lt;&gt;"",СПИСОК_КЛАССА!B66,"")</f>
        <v/>
      </c>
      <c r="F36" s="59" t="str">
        <f>IF(E36&lt;&gt;"",AH36*F$1+AI36*$K$1+AM36+AP36+AS36+Февр!F36,"")</f>
        <v/>
      </c>
      <c r="AH36" s="126">
        <f t="shared" si="0"/>
        <v>0</v>
      </c>
      <c r="AI36" s="125">
        <f t="shared" si="1"/>
        <v>0</v>
      </c>
      <c r="AJ36" s="15">
        <f t="shared" si="2"/>
        <v>0</v>
      </c>
      <c r="AK36" s="19"/>
      <c r="AL36" s="19" t="b">
        <v>0</v>
      </c>
      <c r="AM36" s="50">
        <f t="shared" si="3"/>
        <v>0</v>
      </c>
      <c r="AN36" s="19"/>
      <c r="AO36" s="19" t="b">
        <v>0</v>
      </c>
      <c r="AP36" s="50">
        <f t="shared" si="4"/>
        <v>0</v>
      </c>
      <c r="AQ36" s="19"/>
      <c r="AR36" s="52" t="b">
        <v>0</v>
      </c>
      <c r="AS36" s="57">
        <f t="shared" si="5"/>
        <v>0</v>
      </c>
    </row>
    <row r="37" spans="1:45" ht="18" customHeight="1" x14ac:dyDescent="0.3">
      <c r="C37" s="62"/>
      <c r="E37" s="73" t="s">
        <v>56</v>
      </c>
      <c r="F37" s="74">
        <f>IF(SUM(Апр!AG37:AI37)=0,SUM(F4:F36),"см. апрель")</f>
        <v>0</v>
      </c>
      <c r="G37" s="186" t="str">
        <f>IF(AND($K$1=0,$F$1=0),"Укажите в верхней строке стоимость завтрака и обеда!","")</f>
        <v>Укажите в верхней строке стоимость завтрака и обеда!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K37" s="20"/>
      <c r="AL37" s="141">
        <f>COUNTIF(AL4:AL36,TRUE)</f>
        <v>0</v>
      </c>
      <c r="AN37" s="20"/>
      <c r="AO37" s="141">
        <f>COUNTIF(AO4:AO36,TRUE)</f>
        <v>0</v>
      </c>
      <c r="AP37" s="20"/>
      <c r="AQ37" s="20"/>
      <c r="AR37" s="141">
        <f>COUNTIF(AR4:AR36,TRUE)</f>
        <v>0</v>
      </c>
      <c r="AS37" s="52"/>
    </row>
    <row r="38" spans="1:45" ht="16.5" customHeight="1" x14ac:dyDescent="0.25">
      <c r="C38" s="62"/>
      <c r="D38" s="92"/>
      <c r="E38" s="134"/>
      <c r="F38" s="133" t="s">
        <v>53</v>
      </c>
      <c r="G38" s="120" t="str">
        <f>IF(SUM(G42:G44)&lt;&gt;0,G42+G43,"")</f>
        <v/>
      </c>
      <c r="H38" s="120" t="str">
        <f t="shared" ref="H38:AJ38" si="6">IF(SUM(H42:H44)&lt;&gt;0,H42+H43,"")</f>
        <v/>
      </c>
      <c r="I38" s="120" t="str">
        <f t="shared" si="6"/>
        <v/>
      </c>
      <c r="J38" s="120" t="str">
        <f t="shared" si="6"/>
        <v/>
      </c>
      <c r="K38" s="120" t="str">
        <f t="shared" si="6"/>
        <v/>
      </c>
      <c r="L38" s="120" t="str">
        <f t="shared" si="6"/>
        <v/>
      </c>
      <c r="M38" s="120" t="str">
        <f t="shared" si="6"/>
        <v/>
      </c>
      <c r="N38" s="120" t="str">
        <f t="shared" si="6"/>
        <v/>
      </c>
      <c r="O38" s="120" t="str">
        <f t="shared" si="6"/>
        <v/>
      </c>
      <c r="P38" s="120" t="str">
        <f t="shared" si="6"/>
        <v/>
      </c>
      <c r="Q38" s="120" t="str">
        <f t="shared" si="6"/>
        <v/>
      </c>
      <c r="R38" s="120" t="str">
        <f t="shared" si="6"/>
        <v/>
      </c>
      <c r="S38" s="120" t="str">
        <f t="shared" si="6"/>
        <v/>
      </c>
      <c r="T38" s="120" t="str">
        <f t="shared" si="6"/>
        <v/>
      </c>
      <c r="U38" s="120" t="str">
        <f t="shared" si="6"/>
        <v/>
      </c>
      <c r="V38" s="120" t="str">
        <f t="shared" si="6"/>
        <v/>
      </c>
      <c r="W38" s="120" t="str">
        <f t="shared" si="6"/>
        <v/>
      </c>
      <c r="X38" s="120" t="str">
        <f t="shared" si="6"/>
        <v/>
      </c>
      <c r="Y38" s="120" t="str">
        <f t="shared" si="6"/>
        <v/>
      </c>
      <c r="Z38" s="120" t="str">
        <f t="shared" si="6"/>
        <v/>
      </c>
      <c r="AA38" s="120" t="str">
        <f t="shared" si="6"/>
        <v/>
      </c>
      <c r="AB38" s="120" t="str">
        <f t="shared" si="6"/>
        <v/>
      </c>
      <c r="AC38" s="120" t="str">
        <f t="shared" si="6"/>
        <v/>
      </c>
      <c r="AD38" s="120" t="str">
        <f t="shared" si="6"/>
        <v/>
      </c>
      <c r="AE38" s="120" t="str">
        <f t="shared" si="6"/>
        <v/>
      </c>
      <c r="AF38" s="120" t="str">
        <f>IF(SUM(AF42:AF44)&lt;&gt;0,AF42+AF43,"")</f>
        <v/>
      </c>
      <c r="AG38" s="120" t="str">
        <f t="shared" si="6"/>
        <v/>
      </c>
      <c r="AH38" s="120" t="str">
        <f t="shared" si="6"/>
        <v/>
      </c>
      <c r="AI38" s="120" t="str">
        <f t="shared" si="6"/>
        <v/>
      </c>
      <c r="AJ38" s="120" t="str">
        <f t="shared" si="6"/>
        <v/>
      </c>
      <c r="AK38" s="185">
        <f>SUM(G38:AG38)</f>
        <v>0</v>
      </c>
      <c r="AL38" s="185"/>
      <c r="AM38" s="185"/>
      <c r="AN38" s="185"/>
    </row>
    <row r="39" spans="1:45" ht="16.5" customHeight="1" x14ac:dyDescent="0.25">
      <c r="C39" s="62"/>
      <c r="E39" s="190"/>
      <c r="F39" s="132" t="s">
        <v>54</v>
      </c>
      <c r="G39" s="120" t="str">
        <f>IF(SUM(G42:G44)&lt;&gt;0,G44+G43,"")</f>
        <v/>
      </c>
      <c r="H39" s="120" t="str">
        <f t="shared" ref="H39:AJ39" si="7">IF(SUM(H42:H44)&lt;&gt;0,H44+H43,"")</f>
        <v/>
      </c>
      <c r="I39" s="120" t="str">
        <f t="shared" si="7"/>
        <v/>
      </c>
      <c r="J39" s="120" t="str">
        <f t="shared" si="7"/>
        <v/>
      </c>
      <c r="K39" s="120" t="str">
        <f t="shared" si="7"/>
        <v/>
      </c>
      <c r="L39" s="120" t="str">
        <f t="shared" si="7"/>
        <v/>
      </c>
      <c r="M39" s="120" t="str">
        <f t="shared" si="7"/>
        <v/>
      </c>
      <c r="N39" s="120" t="str">
        <f t="shared" si="7"/>
        <v/>
      </c>
      <c r="O39" s="120" t="str">
        <f t="shared" si="7"/>
        <v/>
      </c>
      <c r="P39" s="120" t="str">
        <f t="shared" si="7"/>
        <v/>
      </c>
      <c r="Q39" s="120" t="str">
        <f t="shared" si="7"/>
        <v/>
      </c>
      <c r="R39" s="120" t="str">
        <f t="shared" si="7"/>
        <v/>
      </c>
      <c r="S39" s="120" t="str">
        <f t="shared" si="7"/>
        <v/>
      </c>
      <c r="T39" s="120" t="str">
        <f t="shared" si="7"/>
        <v/>
      </c>
      <c r="U39" s="120" t="str">
        <f t="shared" si="7"/>
        <v/>
      </c>
      <c r="V39" s="120" t="str">
        <f t="shared" si="7"/>
        <v/>
      </c>
      <c r="W39" s="120" t="str">
        <f t="shared" si="7"/>
        <v/>
      </c>
      <c r="X39" s="120" t="str">
        <f t="shared" si="7"/>
        <v/>
      </c>
      <c r="Y39" s="120" t="str">
        <f t="shared" si="7"/>
        <v/>
      </c>
      <c r="Z39" s="120" t="str">
        <f t="shared" si="7"/>
        <v/>
      </c>
      <c r="AA39" s="120" t="str">
        <f t="shared" si="7"/>
        <v/>
      </c>
      <c r="AB39" s="120" t="str">
        <f t="shared" si="7"/>
        <v/>
      </c>
      <c r="AC39" s="120" t="str">
        <f t="shared" si="7"/>
        <v/>
      </c>
      <c r="AD39" s="120" t="str">
        <f t="shared" si="7"/>
        <v/>
      </c>
      <c r="AE39" s="120" t="str">
        <f t="shared" si="7"/>
        <v/>
      </c>
      <c r="AF39" s="120" t="str">
        <f>IF(SUM(AF42:AF44)&lt;&gt;0,AF44+AF43,"")</f>
        <v/>
      </c>
      <c r="AG39" s="120" t="str">
        <f t="shared" si="7"/>
        <v/>
      </c>
      <c r="AH39" s="120" t="str">
        <f t="shared" si="7"/>
        <v/>
      </c>
      <c r="AI39" s="120" t="str">
        <f t="shared" si="7"/>
        <v/>
      </c>
      <c r="AJ39" s="120" t="str">
        <f t="shared" si="7"/>
        <v/>
      </c>
      <c r="AK39" s="185">
        <f>SUM(G39:AG39)</f>
        <v>0</v>
      </c>
      <c r="AL39" s="185"/>
      <c r="AM39" s="185"/>
      <c r="AN39" s="185"/>
    </row>
    <row r="40" spans="1:45" x14ac:dyDescent="0.25">
      <c r="E40" s="190"/>
      <c r="F40" s="131" t="s">
        <v>78</v>
      </c>
      <c r="G40" s="17" t="str">
        <f>IF(G45&gt;0,1,"")</f>
        <v/>
      </c>
      <c r="H40" s="17" t="str">
        <f t="shared" ref="H40:AG40" si="8">IF(H45&gt;0,1,"")</f>
        <v/>
      </c>
      <c r="I40" s="17" t="str">
        <f t="shared" si="8"/>
        <v/>
      </c>
      <c r="J40" s="17" t="str">
        <f t="shared" si="8"/>
        <v/>
      </c>
      <c r="K40" s="17" t="str">
        <f t="shared" si="8"/>
        <v/>
      </c>
      <c r="L40" s="17" t="str">
        <f t="shared" si="8"/>
        <v/>
      </c>
      <c r="M40" s="17" t="str">
        <f t="shared" si="8"/>
        <v/>
      </c>
      <c r="N40" s="17" t="str">
        <f t="shared" si="8"/>
        <v/>
      </c>
      <c r="O40" s="17" t="str">
        <f t="shared" si="8"/>
        <v/>
      </c>
      <c r="P40" s="17" t="str">
        <f t="shared" si="8"/>
        <v/>
      </c>
      <c r="Q40" s="17" t="str">
        <f t="shared" si="8"/>
        <v/>
      </c>
      <c r="R40" s="17" t="str">
        <f t="shared" si="8"/>
        <v/>
      </c>
      <c r="S40" s="17" t="str">
        <f t="shared" si="8"/>
        <v/>
      </c>
      <c r="T40" s="17" t="str">
        <f t="shared" si="8"/>
        <v/>
      </c>
      <c r="U40" s="17" t="str">
        <f t="shared" si="8"/>
        <v/>
      </c>
      <c r="V40" s="17" t="str">
        <f t="shared" si="8"/>
        <v/>
      </c>
      <c r="W40" s="17" t="str">
        <f t="shared" si="8"/>
        <v/>
      </c>
      <c r="X40" s="17" t="str">
        <f t="shared" si="8"/>
        <v/>
      </c>
      <c r="Y40" s="17" t="str">
        <f t="shared" si="8"/>
        <v/>
      </c>
      <c r="Z40" s="17" t="str">
        <f t="shared" si="8"/>
        <v/>
      </c>
      <c r="AA40" s="17" t="str">
        <f t="shared" si="8"/>
        <v/>
      </c>
      <c r="AB40" s="17" t="str">
        <f t="shared" si="8"/>
        <v/>
      </c>
      <c r="AC40" s="17" t="str">
        <f t="shared" si="8"/>
        <v/>
      </c>
      <c r="AD40" s="17" t="str">
        <f t="shared" si="8"/>
        <v/>
      </c>
      <c r="AE40" s="17" t="str">
        <f t="shared" si="8"/>
        <v/>
      </c>
      <c r="AF40" s="17" t="str">
        <f t="shared" si="8"/>
        <v/>
      </c>
      <c r="AG40" s="17" t="str">
        <f t="shared" si="8"/>
        <v/>
      </c>
      <c r="AK40" s="185">
        <f>SUM(G40:AG40)</f>
        <v>0</v>
      </c>
      <c r="AL40" s="185"/>
      <c r="AM40" s="185"/>
      <c r="AN40" s="185"/>
    </row>
    <row r="42" spans="1:45" hidden="1" x14ac:dyDescent="0.25">
      <c r="F42" s="16">
        <f>SUM(AK38:AM40)</f>
        <v>0</v>
      </c>
      <c r="G42" s="17">
        <f>COUNTIF(G4:G36,"з")</f>
        <v>0</v>
      </c>
      <c r="H42" s="17">
        <f t="shared" ref="H42:AG42" si="9">COUNTIF(H4:H36,"з")</f>
        <v>0</v>
      </c>
      <c r="I42" s="17">
        <f t="shared" si="9"/>
        <v>0</v>
      </c>
      <c r="J42" s="17">
        <f t="shared" si="9"/>
        <v>0</v>
      </c>
      <c r="K42" s="17">
        <f t="shared" si="9"/>
        <v>0</v>
      </c>
      <c r="L42" s="17">
        <f t="shared" si="9"/>
        <v>0</v>
      </c>
      <c r="M42" s="17">
        <f t="shared" si="9"/>
        <v>0</v>
      </c>
      <c r="N42" s="17">
        <f t="shared" si="9"/>
        <v>0</v>
      </c>
      <c r="O42" s="17">
        <f t="shared" si="9"/>
        <v>0</v>
      </c>
      <c r="P42" s="17">
        <f t="shared" si="9"/>
        <v>0</v>
      </c>
      <c r="Q42" s="17">
        <f t="shared" si="9"/>
        <v>0</v>
      </c>
      <c r="R42" s="17">
        <f t="shared" si="9"/>
        <v>0</v>
      </c>
      <c r="S42" s="17">
        <f t="shared" si="9"/>
        <v>0</v>
      </c>
      <c r="T42" s="17">
        <f t="shared" si="9"/>
        <v>0</v>
      </c>
      <c r="U42" s="17">
        <f t="shared" si="9"/>
        <v>0</v>
      </c>
      <c r="V42" s="17">
        <f t="shared" si="9"/>
        <v>0</v>
      </c>
      <c r="W42" s="17">
        <f t="shared" si="9"/>
        <v>0</v>
      </c>
      <c r="X42" s="17">
        <f t="shared" si="9"/>
        <v>0</v>
      </c>
      <c r="Y42" s="17">
        <f t="shared" si="9"/>
        <v>0</v>
      </c>
      <c r="Z42" s="17">
        <f t="shared" si="9"/>
        <v>0</v>
      </c>
      <c r="AA42" s="17">
        <f t="shared" si="9"/>
        <v>0</v>
      </c>
      <c r="AB42" s="17">
        <f t="shared" si="9"/>
        <v>0</v>
      </c>
      <c r="AC42" s="17">
        <f t="shared" si="9"/>
        <v>0</v>
      </c>
      <c r="AD42" s="17">
        <f t="shared" si="9"/>
        <v>0</v>
      </c>
      <c r="AE42" s="17">
        <f t="shared" si="9"/>
        <v>0</v>
      </c>
      <c r="AF42" s="17">
        <f>COUNTIF(AF4:AF36,"з")</f>
        <v>0</v>
      </c>
      <c r="AG42" s="17">
        <f t="shared" si="9"/>
        <v>0</v>
      </c>
    </row>
    <row r="43" spans="1:45" hidden="1" x14ac:dyDescent="0.25">
      <c r="G43" s="17">
        <f>COUNTIF(G4:G36,"зо")</f>
        <v>0</v>
      </c>
      <c r="H43" s="17">
        <f t="shared" ref="H43:AG43" si="10">COUNTIF(H4:H36,"зо")</f>
        <v>0</v>
      </c>
      <c r="I43" s="17">
        <f t="shared" si="10"/>
        <v>0</v>
      </c>
      <c r="J43" s="17">
        <f t="shared" si="10"/>
        <v>0</v>
      </c>
      <c r="K43" s="17">
        <f t="shared" si="10"/>
        <v>0</v>
      </c>
      <c r="L43" s="17">
        <f t="shared" si="10"/>
        <v>0</v>
      </c>
      <c r="M43" s="17">
        <f t="shared" si="10"/>
        <v>0</v>
      </c>
      <c r="N43" s="17">
        <f t="shared" si="10"/>
        <v>0</v>
      </c>
      <c r="O43" s="17">
        <f t="shared" si="10"/>
        <v>0</v>
      </c>
      <c r="P43" s="17">
        <f t="shared" si="10"/>
        <v>0</v>
      </c>
      <c r="Q43" s="17">
        <f t="shared" si="10"/>
        <v>0</v>
      </c>
      <c r="R43" s="17">
        <f t="shared" si="10"/>
        <v>0</v>
      </c>
      <c r="S43" s="17">
        <f t="shared" si="10"/>
        <v>0</v>
      </c>
      <c r="T43" s="17">
        <f t="shared" si="10"/>
        <v>0</v>
      </c>
      <c r="U43" s="17">
        <f t="shared" si="10"/>
        <v>0</v>
      </c>
      <c r="V43" s="17">
        <f t="shared" si="10"/>
        <v>0</v>
      </c>
      <c r="W43" s="17">
        <f t="shared" si="10"/>
        <v>0</v>
      </c>
      <c r="X43" s="17">
        <f t="shared" si="10"/>
        <v>0</v>
      </c>
      <c r="Y43" s="17">
        <f t="shared" si="10"/>
        <v>0</v>
      </c>
      <c r="Z43" s="17">
        <f t="shared" si="10"/>
        <v>0</v>
      </c>
      <c r="AA43" s="17">
        <f t="shared" si="10"/>
        <v>0</v>
      </c>
      <c r="AB43" s="17">
        <f t="shared" si="10"/>
        <v>0</v>
      </c>
      <c r="AC43" s="17">
        <f t="shared" si="10"/>
        <v>0</v>
      </c>
      <c r="AD43" s="17">
        <f t="shared" si="10"/>
        <v>0</v>
      </c>
      <c r="AE43" s="17">
        <f t="shared" si="10"/>
        <v>0</v>
      </c>
      <c r="AF43" s="17">
        <f>COUNTIF(AF4:AF36,"зо")</f>
        <v>0</v>
      </c>
      <c r="AG43" s="17">
        <f t="shared" si="10"/>
        <v>0</v>
      </c>
    </row>
    <row r="44" spans="1:45" hidden="1" x14ac:dyDescent="0.25">
      <c r="F44" s="140">
        <f>AK38*F1+AK39*K1+Февр!F44</f>
        <v>0</v>
      </c>
      <c r="G44" s="17">
        <f>COUNTIF(G4:G36,"о")</f>
        <v>0</v>
      </c>
      <c r="H44" s="17">
        <f t="shared" ref="H44:AG44" si="11">COUNTIF(H4:H36,"о")</f>
        <v>0</v>
      </c>
      <c r="I44" s="17">
        <f t="shared" si="11"/>
        <v>0</v>
      </c>
      <c r="J44" s="17">
        <f t="shared" si="11"/>
        <v>0</v>
      </c>
      <c r="K44" s="17">
        <f t="shared" si="11"/>
        <v>0</v>
      </c>
      <c r="L44" s="17">
        <f t="shared" si="11"/>
        <v>0</v>
      </c>
      <c r="M44" s="17">
        <f t="shared" si="11"/>
        <v>0</v>
      </c>
      <c r="N44" s="17">
        <f t="shared" si="11"/>
        <v>0</v>
      </c>
      <c r="O44" s="17">
        <f t="shared" si="11"/>
        <v>0</v>
      </c>
      <c r="P44" s="17">
        <f t="shared" si="11"/>
        <v>0</v>
      </c>
      <c r="Q44" s="17">
        <f t="shared" si="11"/>
        <v>0</v>
      </c>
      <c r="R44" s="17">
        <f t="shared" si="11"/>
        <v>0</v>
      </c>
      <c r="S44" s="17">
        <f t="shared" si="11"/>
        <v>0</v>
      </c>
      <c r="T44" s="17">
        <f t="shared" si="11"/>
        <v>0</v>
      </c>
      <c r="U44" s="17">
        <f t="shared" si="11"/>
        <v>0</v>
      </c>
      <c r="V44" s="17">
        <f t="shared" si="11"/>
        <v>0</v>
      </c>
      <c r="W44" s="17">
        <f t="shared" si="11"/>
        <v>0</v>
      </c>
      <c r="X44" s="17">
        <f t="shared" si="11"/>
        <v>0</v>
      </c>
      <c r="Y44" s="17">
        <f t="shared" si="11"/>
        <v>0</v>
      </c>
      <c r="Z44" s="17">
        <f t="shared" si="11"/>
        <v>0</v>
      </c>
      <c r="AA44" s="17">
        <f t="shared" si="11"/>
        <v>0</v>
      </c>
      <c r="AB44" s="17">
        <f t="shared" si="11"/>
        <v>0</v>
      </c>
      <c r="AC44" s="17">
        <f t="shared" si="11"/>
        <v>0</v>
      </c>
      <c r="AD44" s="17">
        <f t="shared" si="11"/>
        <v>0</v>
      </c>
      <c r="AE44" s="17">
        <f t="shared" si="11"/>
        <v>0</v>
      </c>
      <c r="AF44" s="17">
        <f>COUNTIF(AF4:AF36,"о")</f>
        <v>0</v>
      </c>
      <c r="AG44" s="17">
        <f t="shared" si="11"/>
        <v>0</v>
      </c>
    </row>
    <row r="45" spans="1:45" hidden="1" x14ac:dyDescent="0.25">
      <c r="G45" s="17">
        <f>COUNTIF(G4:G36,"л")</f>
        <v>0</v>
      </c>
      <c r="H45" s="17">
        <f t="shared" ref="H45:AG45" si="12">COUNTIF(H4:H36,"л")</f>
        <v>0</v>
      </c>
      <c r="I45" s="17">
        <f t="shared" si="12"/>
        <v>0</v>
      </c>
      <c r="J45" s="17">
        <f t="shared" si="12"/>
        <v>0</v>
      </c>
      <c r="K45" s="17">
        <f t="shared" si="12"/>
        <v>0</v>
      </c>
      <c r="L45" s="17">
        <f t="shared" si="12"/>
        <v>0</v>
      </c>
      <c r="M45" s="17">
        <f t="shared" si="12"/>
        <v>0</v>
      </c>
      <c r="N45" s="17">
        <f t="shared" si="12"/>
        <v>0</v>
      </c>
      <c r="O45" s="17">
        <f t="shared" si="12"/>
        <v>0</v>
      </c>
      <c r="P45" s="17">
        <f t="shared" si="12"/>
        <v>0</v>
      </c>
      <c r="Q45" s="17">
        <f t="shared" si="12"/>
        <v>0</v>
      </c>
      <c r="R45" s="17">
        <f t="shared" si="12"/>
        <v>0</v>
      </c>
      <c r="S45" s="17">
        <f t="shared" si="12"/>
        <v>0</v>
      </c>
      <c r="T45" s="17">
        <f t="shared" si="12"/>
        <v>0</v>
      </c>
      <c r="U45" s="17">
        <f t="shared" si="12"/>
        <v>0</v>
      </c>
      <c r="V45" s="17">
        <f t="shared" si="12"/>
        <v>0</v>
      </c>
      <c r="W45" s="17">
        <f t="shared" si="12"/>
        <v>0</v>
      </c>
      <c r="X45" s="17">
        <f t="shared" si="12"/>
        <v>0</v>
      </c>
      <c r="Y45" s="17">
        <f t="shared" si="12"/>
        <v>0</v>
      </c>
      <c r="Z45" s="17">
        <f t="shared" si="12"/>
        <v>0</v>
      </c>
      <c r="AA45" s="17">
        <f t="shared" si="12"/>
        <v>0</v>
      </c>
      <c r="AB45" s="17">
        <f t="shared" si="12"/>
        <v>0</v>
      </c>
      <c r="AC45" s="17">
        <f t="shared" si="12"/>
        <v>0</v>
      </c>
      <c r="AD45" s="17">
        <f t="shared" si="12"/>
        <v>0</v>
      </c>
      <c r="AE45" s="17">
        <f t="shared" si="12"/>
        <v>0</v>
      </c>
      <c r="AF45" s="17">
        <f t="shared" si="12"/>
        <v>0</v>
      </c>
      <c r="AG45" s="17">
        <f t="shared" si="12"/>
        <v>0</v>
      </c>
    </row>
  </sheetData>
  <sheetProtection password="CF66" sheet="1" objects="1" scenarios="1"/>
  <mergeCells count="18">
    <mergeCell ref="AU4:AW4"/>
    <mergeCell ref="G37:AG37"/>
    <mergeCell ref="E39:E40"/>
    <mergeCell ref="AK40:AN40"/>
    <mergeCell ref="AK39:AN39"/>
    <mergeCell ref="AK38:AN38"/>
    <mergeCell ref="C1:C3"/>
    <mergeCell ref="G1:J1"/>
    <mergeCell ref="K1:M1"/>
    <mergeCell ref="AH1:AI1"/>
    <mergeCell ref="AU1:AW3"/>
    <mergeCell ref="D2:D3"/>
    <mergeCell ref="E2:E3"/>
    <mergeCell ref="F2:F3"/>
    <mergeCell ref="G2:AG2"/>
    <mergeCell ref="AH2:AH3"/>
    <mergeCell ref="AI2:AI3"/>
    <mergeCell ref="AK2:AQ2"/>
  </mergeCells>
  <conditionalFormatting sqref="AU12">
    <cfRule type="cellIs" dxfId="37" priority="10" operator="equal">
      <formula>"з"</formula>
    </cfRule>
  </conditionalFormatting>
  <conditionalFormatting sqref="G4:AG36">
    <cfRule type="cellIs" dxfId="36" priority="7" operator="equal">
      <formula>"зо"</formula>
    </cfRule>
    <cfRule type="cellIs" dxfId="35" priority="8" operator="equal">
      <formula>"о"</formula>
    </cfRule>
    <cfRule type="cellIs" dxfId="34" priority="9" operator="equal">
      <formula>"з"</formula>
    </cfRule>
  </conditionalFormatting>
  <conditionalFormatting sqref="F1">
    <cfRule type="expression" dxfId="33" priority="6">
      <formula>ISBLANK(F1)</formula>
    </cfRule>
  </conditionalFormatting>
  <conditionalFormatting sqref="K1:M1">
    <cfRule type="expression" dxfId="32" priority="5">
      <formula>ISBLANK($K$1)</formula>
    </cfRule>
  </conditionalFormatting>
  <conditionalFormatting sqref="AT4">
    <cfRule type="expression" dxfId="31" priority="4">
      <formula>"$AB$4=""ИСТИНА"""</formula>
    </cfRule>
  </conditionalFormatting>
  <conditionalFormatting sqref="G37:AG37">
    <cfRule type="containsText" dxfId="30" priority="3" operator="containsText" text="Укажите">
      <formula>NOT(ISERROR(SEARCH("Укажите",G37)))</formula>
    </cfRule>
  </conditionalFormatting>
  <conditionalFormatting sqref="G4:AG36">
    <cfRule type="containsText" dxfId="29" priority="2" operator="containsText" text="л">
      <formula>NOT(ISERROR(SEARCH("л",G4)))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39</xdr:col>
                    <xdr:colOff>9525</xdr:colOff>
                    <xdr:row>34</xdr:row>
                    <xdr:rowOff>180975</xdr:rowOff>
                  </from>
                  <to>
                    <xdr:col>39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39</xdr:col>
                    <xdr:colOff>9525</xdr:colOff>
                    <xdr:row>33</xdr:row>
                    <xdr:rowOff>180975</xdr:rowOff>
                  </from>
                  <to>
                    <xdr:col>39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39</xdr:col>
                    <xdr:colOff>9525</xdr:colOff>
                    <xdr:row>32</xdr:row>
                    <xdr:rowOff>180975</xdr:rowOff>
                  </from>
                  <to>
                    <xdr:col>39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39</xdr:col>
                    <xdr:colOff>9525</xdr:colOff>
                    <xdr:row>31</xdr:row>
                    <xdr:rowOff>180975</xdr:rowOff>
                  </from>
                  <to>
                    <xdr:col>39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39</xdr:col>
                    <xdr:colOff>9525</xdr:colOff>
                    <xdr:row>30</xdr:row>
                    <xdr:rowOff>180975</xdr:rowOff>
                  </from>
                  <to>
                    <xdr:col>39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39</xdr:col>
                    <xdr:colOff>9525</xdr:colOff>
                    <xdr:row>29</xdr:row>
                    <xdr:rowOff>180975</xdr:rowOff>
                  </from>
                  <to>
                    <xdr:col>39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39</xdr:col>
                    <xdr:colOff>9525</xdr:colOff>
                    <xdr:row>28</xdr:row>
                    <xdr:rowOff>180975</xdr:rowOff>
                  </from>
                  <to>
                    <xdr:col>39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39</xdr:col>
                    <xdr:colOff>9525</xdr:colOff>
                    <xdr:row>27</xdr:row>
                    <xdr:rowOff>180975</xdr:rowOff>
                  </from>
                  <to>
                    <xdr:col>39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39</xdr:col>
                    <xdr:colOff>9525</xdr:colOff>
                    <xdr:row>26</xdr:row>
                    <xdr:rowOff>180975</xdr:rowOff>
                  </from>
                  <to>
                    <xdr:col>39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39</xdr:col>
                    <xdr:colOff>9525</xdr:colOff>
                    <xdr:row>25</xdr:row>
                    <xdr:rowOff>180975</xdr:rowOff>
                  </from>
                  <to>
                    <xdr:col>39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39</xdr:col>
                    <xdr:colOff>9525</xdr:colOff>
                    <xdr:row>24</xdr:row>
                    <xdr:rowOff>180975</xdr:rowOff>
                  </from>
                  <to>
                    <xdr:col>39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>
                  <from>
                    <xdr:col>39</xdr:col>
                    <xdr:colOff>9525</xdr:colOff>
                    <xdr:row>23</xdr:row>
                    <xdr:rowOff>180975</xdr:rowOff>
                  </from>
                  <to>
                    <xdr:col>39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>
                  <from>
                    <xdr:col>39</xdr:col>
                    <xdr:colOff>9525</xdr:colOff>
                    <xdr:row>22</xdr:row>
                    <xdr:rowOff>180975</xdr:rowOff>
                  </from>
                  <to>
                    <xdr:col>39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>
                  <from>
                    <xdr:col>39</xdr:col>
                    <xdr:colOff>9525</xdr:colOff>
                    <xdr:row>21</xdr:row>
                    <xdr:rowOff>180975</xdr:rowOff>
                  </from>
                  <to>
                    <xdr:col>39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Check Box 15">
              <controlPr defaultSize="0" autoFill="0" autoLine="0" autoPict="0">
                <anchor moveWithCells="1">
                  <from>
                    <xdr:col>39</xdr:col>
                    <xdr:colOff>9525</xdr:colOff>
                    <xdr:row>20</xdr:row>
                    <xdr:rowOff>180975</xdr:rowOff>
                  </from>
                  <to>
                    <xdr:col>39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9" name="Check Box 16">
              <controlPr defaultSize="0" autoFill="0" autoLine="0" autoPict="0">
                <anchor moveWithCells="1">
                  <from>
                    <xdr:col>39</xdr:col>
                    <xdr:colOff>9525</xdr:colOff>
                    <xdr:row>19</xdr:row>
                    <xdr:rowOff>180975</xdr:rowOff>
                  </from>
                  <to>
                    <xdr:col>39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20" name="Check Box 17">
              <controlPr defaultSize="0" autoFill="0" autoLine="0" autoPict="0">
                <anchor moveWithCells="1">
                  <from>
                    <xdr:col>39</xdr:col>
                    <xdr:colOff>9525</xdr:colOff>
                    <xdr:row>18</xdr:row>
                    <xdr:rowOff>180975</xdr:rowOff>
                  </from>
                  <to>
                    <xdr:col>39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21" name="Check Box 18">
              <controlPr defaultSize="0" autoFill="0" autoLine="0" autoPict="0">
                <anchor moveWithCells="1">
                  <from>
                    <xdr:col>39</xdr:col>
                    <xdr:colOff>9525</xdr:colOff>
                    <xdr:row>17</xdr:row>
                    <xdr:rowOff>180975</xdr:rowOff>
                  </from>
                  <to>
                    <xdr:col>39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9" r:id="rId22" name="Check Box 19">
              <controlPr defaultSize="0" autoFill="0" autoLine="0" autoPict="0">
                <anchor moveWithCells="1">
                  <from>
                    <xdr:col>39</xdr:col>
                    <xdr:colOff>9525</xdr:colOff>
                    <xdr:row>16</xdr:row>
                    <xdr:rowOff>180975</xdr:rowOff>
                  </from>
                  <to>
                    <xdr:col>39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23" name="Check Box 20">
              <controlPr defaultSize="0" autoFill="0" autoLine="0" autoPict="0">
                <anchor moveWithCells="1">
                  <from>
                    <xdr:col>39</xdr:col>
                    <xdr:colOff>9525</xdr:colOff>
                    <xdr:row>15</xdr:row>
                    <xdr:rowOff>180975</xdr:rowOff>
                  </from>
                  <to>
                    <xdr:col>39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1" r:id="rId24" name="Check Box 21">
              <controlPr defaultSize="0" autoFill="0" autoLine="0" autoPict="0">
                <anchor moveWithCells="1">
                  <from>
                    <xdr:col>39</xdr:col>
                    <xdr:colOff>9525</xdr:colOff>
                    <xdr:row>14</xdr:row>
                    <xdr:rowOff>180975</xdr:rowOff>
                  </from>
                  <to>
                    <xdr:col>39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25" name="Check Box 22">
              <controlPr defaultSize="0" autoFill="0" autoLine="0" autoPict="0">
                <anchor moveWithCells="1">
                  <from>
                    <xdr:col>39</xdr:col>
                    <xdr:colOff>9525</xdr:colOff>
                    <xdr:row>13</xdr:row>
                    <xdr:rowOff>180975</xdr:rowOff>
                  </from>
                  <to>
                    <xdr:col>39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26" name="Check Box 23">
              <controlPr defaultSize="0" autoFill="0" autoLine="0" autoPict="0">
                <anchor moveWithCells="1">
                  <from>
                    <xdr:col>39</xdr:col>
                    <xdr:colOff>9525</xdr:colOff>
                    <xdr:row>12</xdr:row>
                    <xdr:rowOff>180975</xdr:rowOff>
                  </from>
                  <to>
                    <xdr:col>39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27" name="Check Box 24">
              <controlPr defaultSize="0" autoFill="0" autoLine="0" autoPict="0">
                <anchor moveWithCells="1">
                  <from>
                    <xdr:col>39</xdr:col>
                    <xdr:colOff>9525</xdr:colOff>
                    <xdr:row>11</xdr:row>
                    <xdr:rowOff>180975</xdr:rowOff>
                  </from>
                  <to>
                    <xdr:col>39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28" name="Check Box 25">
              <controlPr defaultSize="0" autoFill="0" autoLine="0" autoPict="0">
                <anchor moveWithCells="1">
                  <from>
                    <xdr:col>39</xdr:col>
                    <xdr:colOff>9525</xdr:colOff>
                    <xdr:row>10</xdr:row>
                    <xdr:rowOff>180975</xdr:rowOff>
                  </from>
                  <to>
                    <xdr:col>39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29" name="Check Box 26">
              <controlPr defaultSize="0" autoFill="0" autoLine="0" autoPict="0">
                <anchor moveWithCells="1">
                  <from>
                    <xdr:col>39</xdr:col>
                    <xdr:colOff>9525</xdr:colOff>
                    <xdr:row>9</xdr:row>
                    <xdr:rowOff>180975</xdr:rowOff>
                  </from>
                  <to>
                    <xdr:col>39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30" name="Check Box 27">
              <controlPr defaultSize="0" autoFill="0" autoLine="0" autoPict="0">
                <anchor moveWithCells="1">
                  <from>
                    <xdr:col>39</xdr:col>
                    <xdr:colOff>9525</xdr:colOff>
                    <xdr:row>8</xdr:row>
                    <xdr:rowOff>180975</xdr:rowOff>
                  </from>
                  <to>
                    <xdr:col>39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31" name="Check Box 28">
              <controlPr defaultSize="0" autoFill="0" autoLine="0" autoPict="0">
                <anchor moveWithCells="1">
                  <from>
                    <xdr:col>39</xdr:col>
                    <xdr:colOff>9525</xdr:colOff>
                    <xdr:row>7</xdr:row>
                    <xdr:rowOff>180975</xdr:rowOff>
                  </from>
                  <to>
                    <xdr:col>39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9" r:id="rId32" name="Check Box 29">
              <controlPr defaultSize="0" autoFill="0" autoLine="0" autoPict="0">
                <anchor moveWithCells="1">
                  <from>
                    <xdr:col>39</xdr:col>
                    <xdr:colOff>9525</xdr:colOff>
                    <xdr:row>6</xdr:row>
                    <xdr:rowOff>180975</xdr:rowOff>
                  </from>
                  <to>
                    <xdr:col>39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33" name="Check Box 30">
              <controlPr defaultSize="0" autoFill="0" autoLine="0" autoPict="0">
                <anchor moveWithCells="1">
                  <from>
                    <xdr:col>39</xdr:col>
                    <xdr:colOff>9525</xdr:colOff>
                    <xdr:row>5</xdr:row>
                    <xdr:rowOff>180975</xdr:rowOff>
                  </from>
                  <to>
                    <xdr:col>39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1" r:id="rId34" name="Check Box 31">
              <controlPr defaultSize="0" autoFill="0" autoLine="0" autoPict="0">
                <anchor moveWithCells="1">
                  <from>
                    <xdr:col>39</xdr:col>
                    <xdr:colOff>9525</xdr:colOff>
                    <xdr:row>4</xdr:row>
                    <xdr:rowOff>180975</xdr:rowOff>
                  </from>
                  <to>
                    <xdr:col>39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2" r:id="rId35" name="Check Box 32">
              <controlPr defaultSize="0" autoFill="0" autoLine="0" autoPict="0">
                <anchor moveWithCells="1">
                  <from>
                    <xdr:col>39</xdr:col>
                    <xdr:colOff>9525</xdr:colOff>
                    <xdr:row>3</xdr:row>
                    <xdr:rowOff>180975</xdr:rowOff>
                  </from>
                  <to>
                    <xdr:col>39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36" name="Check Box 33">
              <controlPr defaultSize="0" autoFill="0" autoLine="0" autoPict="0">
                <anchor moveWithCells="1">
                  <from>
                    <xdr:col>39</xdr:col>
                    <xdr:colOff>9525</xdr:colOff>
                    <xdr:row>2</xdr:row>
                    <xdr:rowOff>180975</xdr:rowOff>
                  </from>
                  <to>
                    <xdr:col>39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37" name="Check Box 34">
              <controlPr defaultSize="0" autoFill="0" autoLine="0" autoPict="0">
                <anchor moveWithCells="1">
                  <from>
                    <xdr:col>42</xdr:col>
                    <xdr:colOff>9525</xdr:colOff>
                    <xdr:row>34</xdr:row>
                    <xdr:rowOff>180975</xdr:rowOff>
                  </from>
                  <to>
                    <xdr:col>42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38" name="Check Box 35">
              <controlPr defaultSize="0" autoFill="0" autoLine="0" autoPict="0">
                <anchor moveWithCells="1">
                  <from>
                    <xdr:col>42</xdr:col>
                    <xdr:colOff>9525</xdr:colOff>
                    <xdr:row>33</xdr:row>
                    <xdr:rowOff>180975</xdr:rowOff>
                  </from>
                  <to>
                    <xdr:col>42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39" name="Check Box 36">
              <controlPr defaultSize="0" autoFill="0" autoLine="0" autoPict="0">
                <anchor moveWithCells="1">
                  <from>
                    <xdr:col>42</xdr:col>
                    <xdr:colOff>9525</xdr:colOff>
                    <xdr:row>32</xdr:row>
                    <xdr:rowOff>180975</xdr:rowOff>
                  </from>
                  <to>
                    <xdr:col>42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40" name="Check Box 37">
              <controlPr defaultSize="0" autoFill="0" autoLine="0" autoPict="0">
                <anchor moveWithCells="1">
                  <from>
                    <xdr:col>42</xdr:col>
                    <xdr:colOff>9525</xdr:colOff>
                    <xdr:row>31</xdr:row>
                    <xdr:rowOff>180975</xdr:rowOff>
                  </from>
                  <to>
                    <xdr:col>42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41" name="Check Box 38">
              <controlPr defaultSize="0" autoFill="0" autoLine="0" autoPict="0">
                <anchor moveWithCells="1">
                  <from>
                    <xdr:col>42</xdr:col>
                    <xdr:colOff>9525</xdr:colOff>
                    <xdr:row>30</xdr:row>
                    <xdr:rowOff>180975</xdr:rowOff>
                  </from>
                  <to>
                    <xdr:col>42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42" name="Check Box 39">
              <controlPr defaultSize="0" autoFill="0" autoLine="0" autoPict="0">
                <anchor moveWithCells="1">
                  <from>
                    <xdr:col>42</xdr:col>
                    <xdr:colOff>9525</xdr:colOff>
                    <xdr:row>29</xdr:row>
                    <xdr:rowOff>180975</xdr:rowOff>
                  </from>
                  <to>
                    <xdr:col>42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43" name="Check Box 40">
              <controlPr defaultSize="0" autoFill="0" autoLine="0" autoPict="0">
                <anchor moveWithCells="1">
                  <from>
                    <xdr:col>42</xdr:col>
                    <xdr:colOff>9525</xdr:colOff>
                    <xdr:row>28</xdr:row>
                    <xdr:rowOff>180975</xdr:rowOff>
                  </from>
                  <to>
                    <xdr:col>42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1" r:id="rId44" name="Check Box 41">
              <controlPr defaultSize="0" autoFill="0" autoLine="0" autoPict="0">
                <anchor moveWithCells="1">
                  <from>
                    <xdr:col>42</xdr:col>
                    <xdr:colOff>9525</xdr:colOff>
                    <xdr:row>27</xdr:row>
                    <xdr:rowOff>180975</xdr:rowOff>
                  </from>
                  <to>
                    <xdr:col>42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2" r:id="rId45" name="Check Box 42">
              <controlPr defaultSize="0" autoFill="0" autoLine="0" autoPict="0">
                <anchor moveWithCells="1">
                  <from>
                    <xdr:col>42</xdr:col>
                    <xdr:colOff>9525</xdr:colOff>
                    <xdr:row>26</xdr:row>
                    <xdr:rowOff>180975</xdr:rowOff>
                  </from>
                  <to>
                    <xdr:col>42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3" r:id="rId46" name="Check Box 43">
              <controlPr defaultSize="0" autoFill="0" autoLine="0" autoPict="0">
                <anchor moveWithCells="1">
                  <from>
                    <xdr:col>42</xdr:col>
                    <xdr:colOff>9525</xdr:colOff>
                    <xdr:row>25</xdr:row>
                    <xdr:rowOff>180975</xdr:rowOff>
                  </from>
                  <to>
                    <xdr:col>42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4" r:id="rId47" name="Check Box 44">
              <controlPr defaultSize="0" autoFill="0" autoLine="0" autoPict="0">
                <anchor moveWithCells="1">
                  <from>
                    <xdr:col>42</xdr:col>
                    <xdr:colOff>9525</xdr:colOff>
                    <xdr:row>24</xdr:row>
                    <xdr:rowOff>180975</xdr:rowOff>
                  </from>
                  <to>
                    <xdr:col>42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5" r:id="rId48" name="Check Box 45">
              <controlPr defaultSize="0" autoFill="0" autoLine="0" autoPict="0">
                <anchor moveWithCells="1">
                  <from>
                    <xdr:col>42</xdr:col>
                    <xdr:colOff>9525</xdr:colOff>
                    <xdr:row>23</xdr:row>
                    <xdr:rowOff>180975</xdr:rowOff>
                  </from>
                  <to>
                    <xdr:col>42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6" r:id="rId49" name="Check Box 46">
              <controlPr defaultSize="0" autoFill="0" autoLine="0" autoPict="0">
                <anchor moveWithCells="1">
                  <from>
                    <xdr:col>42</xdr:col>
                    <xdr:colOff>9525</xdr:colOff>
                    <xdr:row>22</xdr:row>
                    <xdr:rowOff>180975</xdr:rowOff>
                  </from>
                  <to>
                    <xdr:col>42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7" r:id="rId50" name="Check Box 47">
              <controlPr defaultSize="0" autoFill="0" autoLine="0" autoPict="0">
                <anchor moveWithCells="1">
                  <from>
                    <xdr:col>42</xdr:col>
                    <xdr:colOff>9525</xdr:colOff>
                    <xdr:row>21</xdr:row>
                    <xdr:rowOff>180975</xdr:rowOff>
                  </from>
                  <to>
                    <xdr:col>42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8" r:id="rId51" name="Check Box 48">
              <controlPr defaultSize="0" autoFill="0" autoLine="0" autoPict="0">
                <anchor moveWithCells="1">
                  <from>
                    <xdr:col>42</xdr:col>
                    <xdr:colOff>9525</xdr:colOff>
                    <xdr:row>20</xdr:row>
                    <xdr:rowOff>180975</xdr:rowOff>
                  </from>
                  <to>
                    <xdr:col>42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9" r:id="rId52" name="Check Box 49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180975</xdr:rowOff>
                  </from>
                  <to>
                    <xdr:col>42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0" r:id="rId53" name="Check Box 50">
              <controlPr defaultSize="0" autoFill="0" autoLine="0" autoPict="0">
                <anchor moveWithCells="1">
                  <from>
                    <xdr:col>42</xdr:col>
                    <xdr:colOff>9525</xdr:colOff>
                    <xdr:row>18</xdr:row>
                    <xdr:rowOff>180975</xdr:rowOff>
                  </from>
                  <to>
                    <xdr:col>42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1" r:id="rId54" name="Check Box 51">
              <controlPr defaultSize="0" autoFill="0" autoLine="0" autoPict="0">
                <anchor moveWithCells="1">
                  <from>
                    <xdr:col>42</xdr:col>
                    <xdr:colOff>9525</xdr:colOff>
                    <xdr:row>17</xdr:row>
                    <xdr:rowOff>180975</xdr:rowOff>
                  </from>
                  <to>
                    <xdr:col>42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2" r:id="rId55" name="Check Box 52">
              <controlPr defaultSize="0" autoFill="0" autoLine="0" autoPict="0">
                <anchor moveWithCells="1">
                  <from>
                    <xdr:col>42</xdr:col>
                    <xdr:colOff>9525</xdr:colOff>
                    <xdr:row>16</xdr:row>
                    <xdr:rowOff>180975</xdr:rowOff>
                  </from>
                  <to>
                    <xdr:col>42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3" r:id="rId56" name="Check Box 53">
              <controlPr defaultSize="0" autoFill="0" autoLine="0" autoPict="0">
                <anchor moveWithCells="1">
                  <from>
                    <xdr:col>42</xdr:col>
                    <xdr:colOff>9525</xdr:colOff>
                    <xdr:row>15</xdr:row>
                    <xdr:rowOff>180975</xdr:rowOff>
                  </from>
                  <to>
                    <xdr:col>42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4" r:id="rId57" name="Check Box 54">
              <controlPr defaultSize="0" autoFill="0" autoLine="0" autoPict="0">
                <anchor moveWithCells="1">
                  <from>
                    <xdr:col>42</xdr:col>
                    <xdr:colOff>9525</xdr:colOff>
                    <xdr:row>14</xdr:row>
                    <xdr:rowOff>180975</xdr:rowOff>
                  </from>
                  <to>
                    <xdr:col>42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5" r:id="rId58" name="Check Box 55">
              <controlPr defaultSize="0" autoFill="0" autoLine="0" autoPict="0">
                <anchor moveWithCells="1">
                  <from>
                    <xdr:col>42</xdr:col>
                    <xdr:colOff>9525</xdr:colOff>
                    <xdr:row>13</xdr:row>
                    <xdr:rowOff>180975</xdr:rowOff>
                  </from>
                  <to>
                    <xdr:col>42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6" r:id="rId59" name="Check Box 56">
              <controlPr defaultSize="0" autoFill="0" autoLine="0" autoPict="0">
                <anchor moveWithCells="1">
                  <from>
                    <xdr:col>42</xdr:col>
                    <xdr:colOff>9525</xdr:colOff>
                    <xdr:row>12</xdr:row>
                    <xdr:rowOff>180975</xdr:rowOff>
                  </from>
                  <to>
                    <xdr:col>42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7" r:id="rId60" name="Check Box 57">
              <controlPr defaultSize="0" autoFill="0" autoLine="0" autoPict="0">
                <anchor moveWithCells="1">
                  <from>
                    <xdr:col>42</xdr:col>
                    <xdr:colOff>9525</xdr:colOff>
                    <xdr:row>11</xdr:row>
                    <xdr:rowOff>180975</xdr:rowOff>
                  </from>
                  <to>
                    <xdr:col>42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8" r:id="rId61" name="Check Box 58">
              <controlPr defaultSize="0" autoFill="0" autoLine="0" autoPict="0">
                <anchor moveWithCells="1">
                  <from>
                    <xdr:col>42</xdr:col>
                    <xdr:colOff>9525</xdr:colOff>
                    <xdr:row>10</xdr:row>
                    <xdr:rowOff>180975</xdr:rowOff>
                  </from>
                  <to>
                    <xdr:col>42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9" r:id="rId62" name="Check Box 59">
              <controlPr defaultSize="0" autoFill="0" autoLine="0" autoPict="0">
                <anchor moveWithCells="1">
                  <from>
                    <xdr:col>42</xdr:col>
                    <xdr:colOff>9525</xdr:colOff>
                    <xdr:row>9</xdr:row>
                    <xdr:rowOff>180975</xdr:rowOff>
                  </from>
                  <to>
                    <xdr:col>42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0" r:id="rId63" name="Check Box 60">
              <controlPr defaultSize="0" autoFill="0" autoLine="0" autoPict="0">
                <anchor moveWithCells="1">
                  <from>
                    <xdr:col>42</xdr:col>
                    <xdr:colOff>9525</xdr:colOff>
                    <xdr:row>8</xdr:row>
                    <xdr:rowOff>180975</xdr:rowOff>
                  </from>
                  <to>
                    <xdr:col>42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1" r:id="rId64" name="Check Box 61">
              <controlPr defaultSize="0" autoFill="0" autoLine="0" autoPict="0">
                <anchor moveWithCells="1">
                  <from>
                    <xdr:col>42</xdr:col>
                    <xdr:colOff>9525</xdr:colOff>
                    <xdr:row>7</xdr:row>
                    <xdr:rowOff>180975</xdr:rowOff>
                  </from>
                  <to>
                    <xdr:col>42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2" r:id="rId65" name="Check Box 62">
              <controlPr defaultSize="0" autoFill="0" autoLine="0" autoPict="0">
                <anchor moveWithCells="1">
                  <from>
                    <xdr:col>42</xdr:col>
                    <xdr:colOff>9525</xdr:colOff>
                    <xdr:row>6</xdr:row>
                    <xdr:rowOff>180975</xdr:rowOff>
                  </from>
                  <to>
                    <xdr:col>42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3" r:id="rId66" name="Check Box 63">
              <controlPr defaultSize="0" autoFill="0" autoLine="0" autoPict="0">
                <anchor moveWithCells="1">
                  <from>
                    <xdr:col>42</xdr:col>
                    <xdr:colOff>9525</xdr:colOff>
                    <xdr:row>5</xdr:row>
                    <xdr:rowOff>180975</xdr:rowOff>
                  </from>
                  <to>
                    <xdr:col>42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4" r:id="rId67" name="Check Box 64">
              <controlPr defaultSize="0" autoFill="0" autoLine="0" autoPict="0">
                <anchor moveWithCells="1">
                  <from>
                    <xdr:col>42</xdr:col>
                    <xdr:colOff>9525</xdr:colOff>
                    <xdr:row>4</xdr:row>
                    <xdr:rowOff>180975</xdr:rowOff>
                  </from>
                  <to>
                    <xdr:col>42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5" r:id="rId68" name="Check Box 65">
              <controlPr defaultSize="0" autoFill="0" autoLine="0" autoPict="0">
                <anchor moveWithCells="1">
                  <from>
                    <xdr:col>42</xdr:col>
                    <xdr:colOff>9525</xdr:colOff>
                    <xdr:row>3</xdr:row>
                    <xdr:rowOff>180975</xdr:rowOff>
                  </from>
                  <to>
                    <xdr:col>42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6" r:id="rId69" name="Check Box 66">
              <controlPr defaultSize="0" autoFill="0" autoLine="0" autoPict="0">
                <anchor moveWithCells="1">
                  <from>
                    <xdr:col>42</xdr:col>
                    <xdr:colOff>9525</xdr:colOff>
                    <xdr:row>2</xdr:row>
                    <xdr:rowOff>180975</xdr:rowOff>
                  </from>
                  <to>
                    <xdr:col>42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7" r:id="rId70" name="Check Box 67">
              <controlPr defaultSize="0" autoFill="0" autoLine="0" autoPict="0">
                <anchor moveWithCells="1">
                  <from>
                    <xdr:col>36</xdr:col>
                    <xdr:colOff>0</xdr:colOff>
                    <xdr:row>34</xdr:row>
                    <xdr:rowOff>180975</xdr:rowOff>
                  </from>
                  <to>
                    <xdr:col>36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8" r:id="rId71" name="Check Box 68">
              <controlPr defaultSize="0" autoFill="0" autoLine="0" autoPict="0">
                <anchor moveWithCells="1">
                  <from>
                    <xdr:col>36</xdr:col>
                    <xdr:colOff>0</xdr:colOff>
                    <xdr:row>33</xdr:row>
                    <xdr:rowOff>180975</xdr:rowOff>
                  </from>
                  <to>
                    <xdr:col>36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9" r:id="rId72" name="Check Box 69">
              <controlPr defaultSize="0" autoFill="0" autoLine="0" autoPict="0">
                <anchor moveWithCells="1">
                  <from>
                    <xdr:col>36</xdr:col>
                    <xdr:colOff>0</xdr:colOff>
                    <xdr:row>32</xdr:row>
                    <xdr:rowOff>180975</xdr:rowOff>
                  </from>
                  <to>
                    <xdr:col>36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0" r:id="rId73" name="Check Box 70">
              <controlPr defaultSize="0" autoFill="0" autoLine="0" autoPict="0">
                <anchor moveWithCells="1">
                  <from>
                    <xdr:col>36</xdr:col>
                    <xdr:colOff>0</xdr:colOff>
                    <xdr:row>31</xdr:row>
                    <xdr:rowOff>180975</xdr:rowOff>
                  </from>
                  <to>
                    <xdr:col>36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1" r:id="rId74" name="Check Box 71">
              <controlPr defaultSize="0" autoFill="0" autoLine="0" autoPict="0">
                <anchor moveWithCells="1">
                  <from>
                    <xdr:col>36</xdr:col>
                    <xdr:colOff>0</xdr:colOff>
                    <xdr:row>30</xdr:row>
                    <xdr:rowOff>180975</xdr:rowOff>
                  </from>
                  <to>
                    <xdr:col>36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2" r:id="rId75" name="Check Box 72">
              <controlPr defaultSize="0" autoFill="0" autoLine="0" autoPict="0">
                <anchor moveWithCells="1">
                  <from>
                    <xdr:col>36</xdr:col>
                    <xdr:colOff>0</xdr:colOff>
                    <xdr:row>29</xdr:row>
                    <xdr:rowOff>180975</xdr:rowOff>
                  </from>
                  <to>
                    <xdr:col>36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3" r:id="rId76" name="Check Box 73">
              <controlPr defaultSize="0" autoFill="0" autoLine="0" autoPict="0">
                <anchor moveWithCells="1">
                  <from>
                    <xdr:col>36</xdr:col>
                    <xdr:colOff>0</xdr:colOff>
                    <xdr:row>28</xdr:row>
                    <xdr:rowOff>180975</xdr:rowOff>
                  </from>
                  <to>
                    <xdr:col>36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4" r:id="rId77" name="Check Box 74">
              <controlPr defaultSize="0" autoFill="0" autoLine="0" autoPict="0">
                <anchor moveWithCells="1">
                  <from>
                    <xdr:col>36</xdr:col>
                    <xdr:colOff>0</xdr:colOff>
                    <xdr:row>27</xdr:row>
                    <xdr:rowOff>180975</xdr:rowOff>
                  </from>
                  <to>
                    <xdr:col>36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5" r:id="rId78" name="Check Box 75">
              <controlPr defaultSize="0" autoFill="0" autoLine="0" autoPict="0">
                <anchor moveWithCells="1">
                  <from>
                    <xdr:col>36</xdr:col>
                    <xdr:colOff>0</xdr:colOff>
                    <xdr:row>26</xdr:row>
                    <xdr:rowOff>180975</xdr:rowOff>
                  </from>
                  <to>
                    <xdr:col>36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6" r:id="rId79" name="Check Box 76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180975</xdr:rowOff>
                  </from>
                  <to>
                    <xdr:col>36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7" r:id="rId80" name="Check Box 77">
              <controlPr defaultSize="0" autoFill="0" autoLine="0" autoPict="0">
                <anchor moveWithCells="1">
                  <from>
                    <xdr:col>36</xdr:col>
                    <xdr:colOff>0</xdr:colOff>
                    <xdr:row>24</xdr:row>
                    <xdr:rowOff>180975</xdr:rowOff>
                  </from>
                  <to>
                    <xdr:col>36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8" r:id="rId81" name="Check Box 78">
              <controlPr defaultSize="0" autoFill="0" autoLine="0" autoPict="0">
                <anchor moveWithCells="1">
                  <from>
                    <xdr:col>36</xdr:col>
                    <xdr:colOff>0</xdr:colOff>
                    <xdr:row>23</xdr:row>
                    <xdr:rowOff>180975</xdr:rowOff>
                  </from>
                  <to>
                    <xdr:col>36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9" r:id="rId82" name="Check Box 79">
              <controlPr defaultSize="0" autoFill="0" autoLine="0" autoPict="0">
                <anchor moveWithCells="1">
                  <from>
                    <xdr:col>36</xdr:col>
                    <xdr:colOff>0</xdr:colOff>
                    <xdr:row>22</xdr:row>
                    <xdr:rowOff>180975</xdr:rowOff>
                  </from>
                  <to>
                    <xdr:col>36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0" r:id="rId83" name="Check Box 80">
              <controlPr defaultSize="0" autoFill="0" autoLine="0" autoPict="0">
                <anchor moveWithCells="1">
                  <from>
                    <xdr:col>36</xdr:col>
                    <xdr:colOff>0</xdr:colOff>
                    <xdr:row>21</xdr:row>
                    <xdr:rowOff>180975</xdr:rowOff>
                  </from>
                  <to>
                    <xdr:col>36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1" r:id="rId84" name="Check Box 81">
              <controlPr defaultSize="0" autoFill="0" autoLine="0" autoPict="0">
                <anchor moveWithCells="1">
                  <from>
                    <xdr:col>36</xdr:col>
                    <xdr:colOff>0</xdr:colOff>
                    <xdr:row>20</xdr:row>
                    <xdr:rowOff>180975</xdr:rowOff>
                  </from>
                  <to>
                    <xdr:col>36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2" r:id="rId85" name="Check Box 82">
              <controlPr defaultSize="0" autoFill="0" autoLine="0" autoPict="0">
                <anchor moveWithCells="1">
                  <from>
                    <xdr:col>36</xdr:col>
                    <xdr:colOff>0</xdr:colOff>
                    <xdr:row>19</xdr:row>
                    <xdr:rowOff>180975</xdr:rowOff>
                  </from>
                  <to>
                    <xdr:col>36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3" r:id="rId86" name="Check Box 83">
              <controlPr defaultSize="0" autoFill="0" autoLine="0" autoPict="0">
                <anchor moveWithCells="1">
                  <from>
                    <xdr:col>36</xdr:col>
                    <xdr:colOff>0</xdr:colOff>
                    <xdr:row>18</xdr:row>
                    <xdr:rowOff>180975</xdr:rowOff>
                  </from>
                  <to>
                    <xdr:col>36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4" r:id="rId87" name="Check Box 84">
              <controlPr defaultSize="0" autoFill="0" autoLine="0" autoPict="0">
                <anchor moveWithCells="1">
                  <from>
                    <xdr:col>36</xdr:col>
                    <xdr:colOff>0</xdr:colOff>
                    <xdr:row>17</xdr:row>
                    <xdr:rowOff>180975</xdr:rowOff>
                  </from>
                  <to>
                    <xdr:col>36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5" r:id="rId88" name="Check Box 85">
              <controlPr defaultSize="0" autoFill="0" autoLine="0" autoPict="0">
                <anchor moveWithCells="1">
                  <from>
                    <xdr:col>36</xdr:col>
                    <xdr:colOff>0</xdr:colOff>
                    <xdr:row>16</xdr:row>
                    <xdr:rowOff>180975</xdr:rowOff>
                  </from>
                  <to>
                    <xdr:col>36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6" r:id="rId89" name="Check Box 86">
              <controlPr defaultSize="0" autoFill="0" autoLine="0" autoPict="0">
                <anchor moveWithCells="1">
                  <from>
                    <xdr:col>36</xdr:col>
                    <xdr:colOff>0</xdr:colOff>
                    <xdr:row>15</xdr:row>
                    <xdr:rowOff>180975</xdr:rowOff>
                  </from>
                  <to>
                    <xdr:col>36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7" r:id="rId90" name="Check Box 87">
              <controlPr defaultSize="0" autoFill="0" autoLine="0" autoPict="0">
                <anchor moveWithCells="1">
                  <from>
                    <xdr:col>36</xdr:col>
                    <xdr:colOff>0</xdr:colOff>
                    <xdr:row>14</xdr:row>
                    <xdr:rowOff>180975</xdr:rowOff>
                  </from>
                  <to>
                    <xdr:col>36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8" r:id="rId91" name="Check Box 88">
              <controlPr defaultSize="0" autoFill="0" autoLine="0" autoPict="0">
                <anchor moveWithCells="1">
                  <from>
                    <xdr:col>36</xdr:col>
                    <xdr:colOff>0</xdr:colOff>
                    <xdr:row>13</xdr:row>
                    <xdr:rowOff>180975</xdr:rowOff>
                  </from>
                  <to>
                    <xdr:col>36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9" r:id="rId92" name="Check Box 89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180975</xdr:rowOff>
                  </from>
                  <to>
                    <xdr:col>36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0" r:id="rId93" name="Check Box 90">
              <controlPr defaultSize="0" autoFill="0" autoLine="0" autoPict="0">
                <anchor moveWithCells="1">
                  <from>
                    <xdr:col>36</xdr:col>
                    <xdr:colOff>0</xdr:colOff>
                    <xdr:row>11</xdr:row>
                    <xdr:rowOff>180975</xdr:rowOff>
                  </from>
                  <to>
                    <xdr:col>36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1" r:id="rId94" name="Check Box 91">
              <controlPr defaultSize="0" autoFill="0" autoLine="0" autoPict="0">
                <anchor moveWithCells="1">
                  <from>
                    <xdr:col>36</xdr:col>
                    <xdr:colOff>0</xdr:colOff>
                    <xdr:row>10</xdr:row>
                    <xdr:rowOff>180975</xdr:rowOff>
                  </from>
                  <to>
                    <xdr:col>36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2" r:id="rId95" name="Check Box 92">
              <controlPr defaultSize="0" autoFill="0" autoLine="0" autoPict="0">
                <anchor moveWithCells="1">
                  <from>
                    <xdr:col>36</xdr:col>
                    <xdr:colOff>0</xdr:colOff>
                    <xdr:row>9</xdr:row>
                    <xdr:rowOff>180975</xdr:rowOff>
                  </from>
                  <to>
                    <xdr:col>36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3" r:id="rId96" name="Check Box 93">
              <controlPr defaultSize="0" autoFill="0" autoLine="0" autoPict="0">
                <anchor moveWithCells="1">
                  <from>
                    <xdr:col>36</xdr:col>
                    <xdr:colOff>0</xdr:colOff>
                    <xdr:row>8</xdr:row>
                    <xdr:rowOff>180975</xdr:rowOff>
                  </from>
                  <to>
                    <xdr:col>36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4" r:id="rId97" name="Check Box 94">
              <controlPr defaultSize="0" autoFill="0" autoLine="0" autoPict="0">
                <anchor moveWithCells="1">
                  <from>
                    <xdr:col>36</xdr:col>
                    <xdr:colOff>0</xdr:colOff>
                    <xdr:row>7</xdr:row>
                    <xdr:rowOff>180975</xdr:rowOff>
                  </from>
                  <to>
                    <xdr:col>36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5" r:id="rId98" name="Check Box 95">
              <controlPr defaultSize="0" autoFill="0" autoLine="0" autoPict="0">
                <anchor moveWithCells="1">
                  <from>
                    <xdr:col>36</xdr:col>
                    <xdr:colOff>0</xdr:colOff>
                    <xdr:row>6</xdr:row>
                    <xdr:rowOff>180975</xdr:rowOff>
                  </from>
                  <to>
                    <xdr:col>36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6" r:id="rId99" name="Check Box 96">
              <controlPr defaultSize="0" autoFill="0" autoLine="0" autoPict="0">
                <anchor moveWithCells="1">
                  <from>
                    <xdr:col>36</xdr:col>
                    <xdr:colOff>0</xdr:colOff>
                    <xdr:row>5</xdr:row>
                    <xdr:rowOff>180975</xdr:rowOff>
                  </from>
                  <to>
                    <xdr:col>36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7" r:id="rId100" name="Check Box 97">
              <controlPr defaultSize="0" autoFill="0" autoLine="0" autoPict="0">
                <anchor moveWithCells="1">
                  <from>
                    <xdr:col>36</xdr:col>
                    <xdr:colOff>0</xdr:colOff>
                    <xdr:row>4</xdr:row>
                    <xdr:rowOff>180975</xdr:rowOff>
                  </from>
                  <to>
                    <xdr:col>36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8" r:id="rId101" name="Check Box 98">
              <controlPr defaultSize="0" autoFill="0" autoLine="0" autoPict="0">
                <anchor moveWithCells="1">
                  <from>
                    <xdr:col>36</xdr:col>
                    <xdr:colOff>0</xdr:colOff>
                    <xdr:row>3</xdr:row>
                    <xdr:rowOff>180975</xdr:rowOff>
                  </from>
                  <to>
                    <xdr:col>36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9" r:id="rId102" name="Check Box 99">
              <controlPr defaultSize="0" autoFill="0" autoLine="0" autoPict="0">
                <anchor moveWithCells="1">
                  <from>
                    <xdr:col>36</xdr:col>
                    <xdr:colOff>0</xdr:colOff>
                    <xdr:row>2</xdr:row>
                    <xdr:rowOff>180975</xdr:rowOff>
                  </from>
                  <to>
                    <xdr:col>36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0" r:id="rId103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2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1" r:id="rId104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180975</xdr:rowOff>
                  </from>
                  <to>
                    <xdr:col>2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2" r:id="rId105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180975</xdr:rowOff>
                  </from>
                  <to>
                    <xdr:col>2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3" r:id="rId106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2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4" r:id="rId107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180975</xdr:rowOff>
                  </from>
                  <to>
                    <xdr:col>2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5" r:id="rId108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180975</xdr:rowOff>
                  </from>
                  <to>
                    <xdr:col>2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6" r:id="rId109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7" r:id="rId110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180975</xdr:rowOff>
                  </from>
                  <to>
                    <xdr:col>2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8" r:id="rId111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180975</xdr:rowOff>
                  </from>
                  <to>
                    <xdr:col>2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9" r:id="rId112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0" r:id="rId113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180975</xdr:rowOff>
                  </from>
                  <to>
                    <xdr:col>2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1" r:id="rId114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180975</xdr:rowOff>
                  </from>
                  <to>
                    <xdr:col>2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2" r:id="rId115" name="Check Box 112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2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3" r:id="rId116" name="Check Box 11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180975</xdr:rowOff>
                  </from>
                  <to>
                    <xdr:col>2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4" r:id="rId117" name="Check Box 11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180975</xdr:rowOff>
                  </from>
                  <to>
                    <xdr:col>2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5" r:id="rId118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2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6" r:id="rId119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180975</xdr:rowOff>
                  </from>
                  <to>
                    <xdr:col>2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7" r:id="rId120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180975</xdr:rowOff>
                  </from>
                  <to>
                    <xdr:col>2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8" r:id="rId121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2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9" r:id="rId122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180975</xdr:rowOff>
                  </from>
                  <to>
                    <xdr:col>2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0" r:id="rId123" name="Check Box 120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180975</xdr:rowOff>
                  </from>
                  <to>
                    <xdr:col>2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1" r:id="rId124" name="Check Box 121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2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2" r:id="rId125" name="Check Box 12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180975</xdr:rowOff>
                  </from>
                  <to>
                    <xdr:col>2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3" r:id="rId126" name="Check Box 123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4" r:id="rId127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2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5" r:id="rId128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180975</xdr:rowOff>
                  </from>
                  <to>
                    <xdr:col>2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6" r:id="rId129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2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7" r:id="rId130" name="Check Box 127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2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8" r:id="rId131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9" r:id="rId132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180975</xdr:rowOff>
                  </from>
                  <to>
                    <xdr:col>2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0" r:id="rId133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180975</xdr:rowOff>
                  </from>
                  <to>
                    <xdr:col>2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1" r:id="rId134" name="Check Box 131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2" r:id="rId135" name="Check Box 132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180975</xdr:rowOff>
                  </from>
                  <to>
                    <xdr:col>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C685B2-CEFC-4C8C-9EDB-8EE9F3890993}">
            <xm:f>Апр!$F$42&lt;&gt;0</xm:f>
            <x14:dxf>
              <font>
                <color theme="0"/>
              </font>
            </x14:dxf>
          </x14:cfRule>
          <xm:sqref>F4:F37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данные!$B$3:$B$6</xm:f>
          </x14:formula1>
          <xm:sqref>G4:AG36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>
    <tabColor rgb="FFFF6699"/>
  </sheetPr>
  <dimension ref="A1:AW45"/>
  <sheetViews>
    <sheetView topLeftCell="E16" zoomScaleNormal="100" workbookViewId="0">
      <selection activeCell="T27" sqref="T27"/>
    </sheetView>
  </sheetViews>
  <sheetFormatPr defaultRowHeight="15.75" x14ac:dyDescent="0.25"/>
  <cols>
    <col min="1" max="1" width="13.5703125" style="16" hidden="1" customWidth="1"/>
    <col min="2" max="2" width="2" style="16" customWidth="1"/>
    <col min="3" max="3" width="3.42578125" style="44" customWidth="1"/>
    <col min="4" max="4" width="4.42578125" style="49" customWidth="1"/>
    <col min="5" max="5" width="23.5703125" style="33" customWidth="1"/>
    <col min="6" max="6" width="14.7109375" style="16" customWidth="1"/>
    <col min="7" max="33" width="3.7109375" style="17" customWidth="1"/>
    <col min="34" max="34" width="9.140625" style="17" hidden="1" customWidth="1"/>
    <col min="35" max="35" width="9.140625" style="21" hidden="1" customWidth="1"/>
    <col min="36" max="36" width="9.140625" style="16" hidden="1" customWidth="1"/>
    <col min="37" max="37" width="3.42578125" style="16" customWidth="1"/>
    <col min="38" max="38" width="10" style="16" hidden="1" customWidth="1"/>
    <col min="39" max="39" width="11.42578125" style="55" hidden="1" customWidth="1"/>
    <col min="40" max="40" width="3.85546875" style="16" customWidth="1"/>
    <col min="41" max="41" width="11.140625" style="16" hidden="1" customWidth="1"/>
    <col min="42" max="42" width="11.42578125" style="16" hidden="1" customWidth="1"/>
    <col min="43" max="43" width="3.7109375" style="16" customWidth="1"/>
    <col min="44" max="44" width="9.42578125" style="16" hidden="1" customWidth="1"/>
    <col min="45" max="45" width="12.42578125" style="44" hidden="1" customWidth="1"/>
    <col min="46" max="46" width="1" style="16" customWidth="1"/>
    <col min="47" max="47" width="3.85546875" style="49" customWidth="1"/>
    <col min="48" max="48" width="9.140625" style="16"/>
    <col min="49" max="49" width="12.5703125" style="21" customWidth="1"/>
    <col min="50" max="16384" width="9.140625" style="16"/>
  </cols>
  <sheetData>
    <row r="1" spans="1:49" s="46" customFormat="1" ht="31.5" customHeight="1" x14ac:dyDescent="0.3">
      <c r="C1" s="191" t="s">
        <v>13</v>
      </c>
      <c r="D1" s="49"/>
      <c r="E1" s="118" t="s">
        <v>8</v>
      </c>
      <c r="F1" s="124">
        <f>Март!F1</f>
        <v>0</v>
      </c>
      <c r="G1" s="193" t="s">
        <v>9</v>
      </c>
      <c r="H1" s="194"/>
      <c r="I1" s="194"/>
      <c r="J1" s="195"/>
      <c r="K1" s="192">
        <f>Март!K1</f>
        <v>0</v>
      </c>
      <c r="L1" s="192"/>
      <c r="M1" s="19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96"/>
      <c r="AI1" s="196"/>
      <c r="AM1" s="53"/>
      <c r="AS1" s="56"/>
      <c r="AU1" s="208" t="str">
        <f>IF(OR(AND(AL37&gt;0,ISBLANK(AW6)),AND(AO37&gt;0,ISBLANK(AW7)),AND(AR37&gt;0,ISBLANK(AW8))),"Внимание!                     Не забудьте указать стоимость сухпайков!","")</f>
        <v/>
      </c>
      <c r="AV1" s="208"/>
      <c r="AW1" s="208"/>
    </row>
    <row r="2" spans="1:49" ht="15.75" customHeight="1" x14ac:dyDescent="0.25">
      <c r="C2" s="191"/>
      <c r="D2" s="201" t="s">
        <v>0</v>
      </c>
      <c r="E2" s="202" t="s">
        <v>1</v>
      </c>
      <c r="F2" s="203" t="s">
        <v>52</v>
      </c>
      <c r="G2" s="204" t="s">
        <v>5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199" t="s">
        <v>7</v>
      </c>
      <c r="AI2" s="199" t="s">
        <v>6</v>
      </c>
      <c r="AJ2" s="15"/>
      <c r="AK2" s="200" t="s">
        <v>15</v>
      </c>
      <c r="AL2" s="200"/>
      <c r="AM2" s="200"/>
      <c r="AN2" s="200"/>
      <c r="AO2" s="200"/>
      <c r="AP2" s="200"/>
      <c r="AQ2" s="200"/>
      <c r="AR2" s="51"/>
      <c r="AS2" s="51"/>
      <c r="AU2" s="208"/>
      <c r="AV2" s="208"/>
      <c r="AW2" s="208"/>
    </row>
    <row r="3" spans="1:49" s="17" customFormat="1" x14ac:dyDescent="0.25">
      <c r="C3" s="191"/>
      <c r="D3" s="201"/>
      <c r="E3" s="202"/>
      <c r="F3" s="203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99"/>
      <c r="AI3" s="199"/>
      <c r="AJ3" s="126"/>
      <c r="AK3" s="126">
        <v>1</v>
      </c>
      <c r="AL3" s="18"/>
      <c r="AM3" s="54"/>
      <c r="AN3" s="126">
        <v>2</v>
      </c>
      <c r="AQ3" s="126">
        <v>3</v>
      </c>
      <c r="AR3" s="18"/>
      <c r="AS3" s="18"/>
      <c r="AU3" s="209"/>
      <c r="AV3" s="209"/>
      <c r="AW3" s="209"/>
    </row>
    <row r="4" spans="1:49" ht="15.75" customHeight="1" x14ac:dyDescent="0.25">
      <c r="A4" s="16" t="b">
        <v>0</v>
      </c>
      <c r="C4" s="15"/>
      <c r="D4" s="93" t="str">
        <f>СПИСОК_КЛАССА!A2</f>
        <v>1.</v>
      </c>
      <c r="E4" s="58" t="str">
        <f>IF(СПИСОК_КЛАССА!B2&lt;&gt;"",СПИСОК_КЛАССА!B2,"")</f>
        <v/>
      </c>
      <c r="F4" s="59" t="str">
        <f>IF(E4&lt;&gt;"",AH4*F$1+AI4*$K$1+AM4+AP4+AS4+Март!F4,"")</f>
        <v/>
      </c>
      <c r="AH4" s="126">
        <f t="shared" ref="AH4:AH36" si="0">COUNTIF(G4:AG4,"з")+AJ4</f>
        <v>0</v>
      </c>
      <c r="AI4" s="125">
        <f t="shared" ref="AI4:AI36" si="1">COUNTIF(G4:AG4,"о")+AJ4</f>
        <v>0</v>
      </c>
      <c r="AJ4" s="15">
        <f t="shared" ref="AJ4:AJ36" si="2">COUNTIF(G4:AG4,"зо")</f>
        <v>0</v>
      </c>
      <c r="AK4" s="19"/>
      <c r="AL4" s="19" t="b">
        <v>0</v>
      </c>
      <c r="AM4" s="50">
        <f t="shared" ref="AM4:AM36" si="3">IF(AL4=TRUE,$AW$6,)</f>
        <v>0</v>
      </c>
      <c r="AN4" s="19"/>
      <c r="AO4" s="19" t="b">
        <v>0</v>
      </c>
      <c r="AP4" s="50">
        <f t="shared" ref="AP4:AP36" si="4">IF(AO4=TRUE,$AW$7,)</f>
        <v>0</v>
      </c>
      <c r="AQ4" s="19"/>
      <c r="AR4" s="52" t="b">
        <v>0</v>
      </c>
      <c r="AS4" s="57">
        <f t="shared" ref="AS4:AS36" si="5">IF(AR4=TRUE,$AW$8,)</f>
        <v>0</v>
      </c>
      <c r="AT4" s="68"/>
      <c r="AU4" s="188" t="s">
        <v>14</v>
      </c>
      <c r="AV4" s="188"/>
      <c r="AW4" s="189"/>
    </row>
    <row r="5" spans="1:49" ht="15.75" customHeight="1" x14ac:dyDescent="0.25">
      <c r="A5" s="16" t="b">
        <v>0</v>
      </c>
      <c r="C5" s="15"/>
      <c r="D5" s="93" t="str">
        <f>СПИСОК_КЛАССА!A4</f>
        <v>2.</v>
      </c>
      <c r="E5" s="58" t="str">
        <f>IF(СПИСОК_КЛАССА!B4&lt;&gt;"",СПИСОК_КЛАССА!B4,"")</f>
        <v/>
      </c>
      <c r="F5" s="59" t="str">
        <f>IF(E5&lt;&gt;"",AH5*F$1+AI5*$K$1+AM5+AP5+AS5+Март!F5,"")</f>
        <v/>
      </c>
      <c r="AH5" s="126">
        <f t="shared" si="0"/>
        <v>0</v>
      </c>
      <c r="AI5" s="125">
        <f t="shared" si="1"/>
        <v>0</v>
      </c>
      <c r="AJ5" s="15">
        <f t="shared" si="2"/>
        <v>0</v>
      </c>
      <c r="AK5" s="19"/>
      <c r="AL5" s="19" t="b">
        <v>0</v>
      </c>
      <c r="AM5" s="50">
        <f t="shared" si="3"/>
        <v>0</v>
      </c>
      <c r="AN5" s="19"/>
      <c r="AO5" s="19" t="b">
        <v>0</v>
      </c>
      <c r="AP5" s="50">
        <f t="shared" si="4"/>
        <v>0</v>
      </c>
      <c r="AQ5" s="19"/>
      <c r="AR5" s="52" t="b">
        <v>0</v>
      </c>
      <c r="AS5" s="57">
        <f t="shared" si="5"/>
        <v>0</v>
      </c>
      <c r="AT5" s="69"/>
      <c r="AU5" s="65"/>
      <c r="AV5" s="127" t="s">
        <v>5</v>
      </c>
      <c r="AW5" s="127" t="s">
        <v>16</v>
      </c>
    </row>
    <row r="6" spans="1:49" x14ac:dyDescent="0.25">
      <c r="A6" s="16" t="b">
        <v>0</v>
      </c>
      <c r="C6" s="15"/>
      <c r="D6" s="93" t="str">
        <f>СПИСОК_КЛАССА!A6</f>
        <v>3.</v>
      </c>
      <c r="E6" s="58" t="str">
        <f>IF(СПИСОК_КЛАССА!B6&lt;&gt;"",СПИСОК_КЛАССА!B6,"")</f>
        <v/>
      </c>
      <c r="F6" s="59" t="str">
        <f>IF(E6&lt;&gt;"",AH6*F$1+AI6*$K$1+AM6+AP6+AS6+Март!F6,"")</f>
        <v/>
      </c>
      <c r="AH6" s="126">
        <f t="shared" si="0"/>
        <v>0</v>
      </c>
      <c r="AI6" s="125">
        <f t="shared" si="1"/>
        <v>0</v>
      </c>
      <c r="AJ6" s="15">
        <f t="shared" si="2"/>
        <v>0</v>
      </c>
      <c r="AK6" s="19"/>
      <c r="AL6" s="19" t="b">
        <v>0</v>
      </c>
      <c r="AM6" s="50">
        <f t="shared" si="3"/>
        <v>0</v>
      </c>
      <c r="AN6" s="19"/>
      <c r="AO6" s="19" t="b">
        <v>0</v>
      </c>
      <c r="AP6" s="50">
        <f t="shared" si="4"/>
        <v>0</v>
      </c>
      <c r="AQ6" s="19"/>
      <c r="AR6" s="52" t="b">
        <v>0</v>
      </c>
      <c r="AS6" s="57">
        <f t="shared" si="5"/>
        <v>0</v>
      </c>
      <c r="AT6" s="69"/>
      <c r="AU6" s="123" t="s">
        <v>17</v>
      </c>
      <c r="AV6" s="66"/>
      <c r="AW6" s="70"/>
    </row>
    <row r="7" spans="1:49" x14ac:dyDescent="0.25">
      <c r="A7" s="16" t="b">
        <v>0</v>
      </c>
      <c r="C7" s="15"/>
      <c r="D7" s="93" t="str">
        <f>СПИСОК_КЛАССА!A8</f>
        <v>4.</v>
      </c>
      <c r="E7" s="58" t="str">
        <f>IF(СПИСОК_КЛАССА!B8&lt;&gt;"",СПИСОК_КЛАССА!B8,"")</f>
        <v/>
      </c>
      <c r="F7" s="59" t="str">
        <f>IF(E7&lt;&gt;"",AH7*F$1+AI7*$K$1+AM7+AP7+AS7+Март!F7,"")</f>
        <v/>
      </c>
      <c r="AH7" s="126">
        <f t="shared" si="0"/>
        <v>0</v>
      </c>
      <c r="AI7" s="125">
        <f t="shared" si="1"/>
        <v>0</v>
      </c>
      <c r="AJ7" s="15">
        <f t="shared" si="2"/>
        <v>0</v>
      </c>
      <c r="AK7" s="19"/>
      <c r="AL7" s="19" t="b">
        <v>0</v>
      </c>
      <c r="AM7" s="50">
        <f t="shared" si="3"/>
        <v>0</v>
      </c>
      <c r="AN7" s="19"/>
      <c r="AO7" s="19" t="b">
        <v>0</v>
      </c>
      <c r="AP7" s="50">
        <f t="shared" si="4"/>
        <v>0</v>
      </c>
      <c r="AQ7" s="19"/>
      <c r="AR7" s="52" t="b">
        <v>0</v>
      </c>
      <c r="AS7" s="57">
        <f t="shared" si="5"/>
        <v>0</v>
      </c>
      <c r="AT7" s="69"/>
      <c r="AU7" s="123" t="s">
        <v>18</v>
      </c>
      <c r="AV7" s="67"/>
      <c r="AW7" s="71"/>
    </row>
    <row r="8" spans="1:49" x14ac:dyDescent="0.25">
      <c r="A8" s="16" t="b">
        <v>0</v>
      </c>
      <c r="C8" s="15"/>
      <c r="D8" s="93" t="str">
        <f>СПИСОК_КЛАССА!A10</f>
        <v>5.</v>
      </c>
      <c r="E8" s="58" t="str">
        <f>IF(СПИСОК_КЛАССА!B10&lt;&gt;"",СПИСОК_КЛАССА!B10,"")</f>
        <v/>
      </c>
      <c r="F8" s="59" t="str">
        <f>IF(E8&lt;&gt;"",AH8*F$1+AI8*$K$1+AM8+AP8+AS8+Март!F8,"")</f>
        <v/>
      </c>
      <c r="AH8" s="126">
        <f t="shared" si="0"/>
        <v>0</v>
      </c>
      <c r="AI8" s="125">
        <f t="shared" si="1"/>
        <v>0</v>
      </c>
      <c r="AJ8" s="15">
        <f t="shared" si="2"/>
        <v>0</v>
      </c>
      <c r="AK8" s="19"/>
      <c r="AL8" s="19" t="b">
        <v>0</v>
      </c>
      <c r="AM8" s="50">
        <f t="shared" si="3"/>
        <v>0</v>
      </c>
      <c r="AN8" s="19"/>
      <c r="AO8" s="19" t="b">
        <v>0</v>
      </c>
      <c r="AP8" s="50">
        <f t="shared" si="4"/>
        <v>0</v>
      </c>
      <c r="AQ8" s="19"/>
      <c r="AR8" s="52" t="b">
        <v>0</v>
      </c>
      <c r="AS8" s="57">
        <f t="shared" si="5"/>
        <v>0</v>
      </c>
      <c r="AT8" s="69"/>
      <c r="AU8" s="127" t="s">
        <v>19</v>
      </c>
      <c r="AV8" s="67"/>
      <c r="AW8" s="71"/>
    </row>
    <row r="9" spans="1:49" x14ac:dyDescent="0.25">
      <c r="A9" s="16" t="b">
        <v>0</v>
      </c>
      <c r="C9" s="15"/>
      <c r="D9" s="93" t="str">
        <f>СПИСОК_КЛАССА!A12</f>
        <v>6.</v>
      </c>
      <c r="E9" s="58" t="str">
        <f>IF(СПИСОК_КЛАССА!B12&lt;&gt;"",СПИСОК_КЛАССА!B12,"")</f>
        <v/>
      </c>
      <c r="F9" s="59" t="str">
        <f>IF(E9&lt;&gt;"",AH9*F$1+AI9*$K$1+AM9+AP9+AS9+Март!F9,"")</f>
        <v/>
      </c>
      <c r="AH9" s="126">
        <f t="shared" si="0"/>
        <v>0</v>
      </c>
      <c r="AI9" s="125">
        <f t="shared" si="1"/>
        <v>0</v>
      </c>
      <c r="AJ9" s="15">
        <f t="shared" si="2"/>
        <v>0</v>
      </c>
      <c r="AK9" s="19"/>
      <c r="AL9" s="19" t="b">
        <v>0</v>
      </c>
      <c r="AM9" s="50">
        <f t="shared" si="3"/>
        <v>0</v>
      </c>
      <c r="AN9" s="19"/>
      <c r="AO9" s="19" t="b">
        <v>0</v>
      </c>
      <c r="AP9" s="50">
        <f t="shared" si="4"/>
        <v>0</v>
      </c>
      <c r="AQ9" s="19"/>
      <c r="AR9" s="52" t="b">
        <v>0</v>
      </c>
      <c r="AS9" s="57">
        <f t="shared" si="5"/>
        <v>0</v>
      </c>
      <c r="AT9" s="115"/>
      <c r="AU9" s="92"/>
    </row>
    <row r="10" spans="1:49" ht="15.75" customHeight="1" x14ac:dyDescent="0.4">
      <c r="A10" s="16" t="b">
        <v>0</v>
      </c>
      <c r="C10" s="15"/>
      <c r="D10" s="93" t="str">
        <f>СПИСОК_КЛАССА!A14</f>
        <v>7.</v>
      </c>
      <c r="E10" s="58" t="str">
        <f>IF(СПИСОК_КЛАССА!B14&lt;&gt;"",СПИСОК_КЛАССА!B14,"")</f>
        <v/>
      </c>
      <c r="F10" s="59" t="str">
        <f>IF(E10&lt;&gt;"",AH10*F$1+AI10*$K$1+AM10+AP10+AS10+Март!F10,"")</f>
        <v/>
      </c>
      <c r="AH10" s="126">
        <f t="shared" si="0"/>
        <v>0</v>
      </c>
      <c r="AI10" s="125">
        <f t="shared" si="1"/>
        <v>0</v>
      </c>
      <c r="AJ10" s="15">
        <f t="shared" si="2"/>
        <v>0</v>
      </c>
      <c r="AK10" s="19"/>
      <c r="AL10" s="19" t="b">
        <v>0</v>
      </c>
      <c r="AM10" s="50">
        <f t="shared" si="3"/>
        <v>0</v>
      </c>
      <c r="AN10" s="19"/>
      <c r="AO10" s="19" t="b">
        <v>0</v>
      </c>
      <c r="AP10" s="50">
        <f t="shared" si="4"/>
        <v>0</v>
      </c>
      <c r="AQ10" s="19"/>
      <c r="AR10" s="52" t="b">
        <v>0</v>
      </c>
      <c r="AS10" s="57">
        <f t="shared" si="5"/>
        <v>0</v>
      </c>
      <c r="AT10" s="115"/>
      <c r="AU10" s="92"/>
      <c r="AV10" s="130"/>
    </row>
    <row r="11" spans="1:49" ht="15.75" customHeight="1" x14ac:dyDescent="0.4">
      <c r="A11" s="16" t="b">
        <v>0</v>
      </c>
      <c r="C11" s="15"/>
      <c r="D11" s="93" t="str">
        <f>СПИСОК_КЛАССА!A16</f>
        <v>8.</v>
      </c>
      <c r="E11" s="58" t="str">
        <f>IF(СПИСОК_КЛАССА!B16&lt;&gt;"",СПИСОК_КЛАССА!B16,"")</f>
        <v/>
      </c>
      <c r="F11" s="59" t="str">
        <f>IF(E11&lt;&gt;"",AH11*F$1+AI11*$K$1+AM11+AP11+AS11+Март!F11,"")</f>
        <v/>
      </c>
      <c r="AH11" s="126">
        <f t="shared" si="0"/>
        <v>0</v>
      </c>
      <c r="AI11" s="125">
        <f t="shared" si="1"/>
        <v>0</v>
      </c>
      <c r="AJ11" s="15">
        <f t="shared" si="2"/>
        <v>0</v>
      </c>
      <c r="AK11" s="19"/>
      <c r="AL11" s="19" t="b">
        <v>0</v>
      </c>
      <c r="AM11" s="50">
        <f t="shared" si="3"/>
        <v>0</v>
      </c>
      <c r="AN11" s="19"/>
      <c r="AO11" s="19" t="b">
        <v>0</v>
      </c>
      <c r="AP11" s="50">
        <f t="shared" si="4"/>
        <v>0</v>
      </c>
      <c r="AQ11" s="19"/>
      <c r="AR11" s="52" t="b">
        <v>0</v>
      </c>
      <c r="AS11" s="57">
        <f t="shared" si="5"/>
        <v>0</v>
      </c>
      <c r="AT11" s="115"/>
      <c r="AU11" s="92"/>
      <c r="AV11" s="130"/>
    </row>
    <row r="12" spans="1:49" ht="15.75" customHeight="1" x14ac:dyDescent="0.4">
      <c r="A12" s="16" t="b">
        <v>0</v>
      </c>
      <c r="C12" s="15"/>
      <c r="D12" s="93" t="str">
        <f>СПИСОК_КЛАССА!A18</f>
        <v>9.</v>
      </c>
      <c r="E12" s="58" t="str">
        <f>IF(СПИСОК_КЛАССА!B18&lt;&gt;"",СПИСОК_КЛАССА!B18,"")</f>
        <v/>
      </c>
      <c r="F12" s="59" t="str">
        <f>IF(E12&lt;&gt;"",AH12*F$1+AI12*$K$1+AM12+AP12+AS12+Март!F12,"")</f>
        <v/>
      </c>
      <c r="AH12" s="126">
        <f t="shared" si="0"/>
        <v>0</v>
      </c>
      <c r="AI12" s="125">
        <f t="shared" si="1"/>
        <v>0</v>
      </c>
      <c r="AJ12" s="15">
        <f t="shared" si="2"/>
        <v>0</v>
      </c>
      <c r="AK12" s="19"/>
      <c r="AL12" s="19" t="b">
        <v>0</v>
      </c>
      <c r="AM12" s="50">
        <f t="shared" si="3"/>
        <v>0</v>
      </c>
      <c r="AN12" s="19"/>
      <c r="AO12" s="19" t="b">
        <v>0</v>
      </c>
      <c r="AP12" s="50">
        <f t="shared" si="4"/>
        <v>0</v>
      </c>
      <c r="AQ12" s="19"/>
      <c r="AR12" s="52" t="b">
        <v>0</v>
      </c>
      <c r="AS12" s="57">
        <f t="shared" si="5"/>
        <v>0</v>
      </c>
      <c r="AT12" s="115"/>
      <c r="AU12" s="117"/>
      <c r="AV12" s="130"/>
    </row>
    <row r="13" spans="1:49" x14ac:dyDescent="0.25">
      <c r="A13" s="16" t="b">
        <v>0</v>
      </c>
      <c r="C13" s="15"/>
      <c r="D13" s="93" t="str">
        <f>СПИСОК_КЛАССА!A20</f>
        <v>10.</v>
      </c>
      <c r="E13" s="58" t="str">
        <f>IF(СПИСОК_КЛАССА!B20&lt;&gt;"",СПИСОК_КЛАССА!B20,"")</f>
        <v/>
      </c>
      <c r="F13" s="59" t="str">
        <f>IF(E13&lt;&gt;"",AH13*F$1+AI13*$K$1+AM13+AP13+AS13+Март!F13,"")</f>
        <v/>
      </c>
      <c r="AH13" s="126">
        <f t="shared" si="0"/>
        <v>0</v>
      </c>
      <c r="AI13" s="125">
        <f t="shared" si="1"/>
        <v>0</v>
      </c>
      <c r="AJ13" s="15">
        <f t="shared" si="2"/>
        <v>0</v>
      </c>
      <c r="AK13" s="19"/>
      <c r="AL13" s="19" t="b">
        <v>0</v>
      </c>
      <c r="AM13" s="50">
        <f t="shared" si="3"/>
        <v>0</v>
      </c>
      <c r="AN13" s="19"/>
      <c r="AO13" s="19" t="b">
        <v>0</v>
      </c>
      <c r="AP13" s="50">
        <f t="shared" si="4"/>
        <v>0</v>
      </c>
      <c r="AQ13" s="19"/>
      <c r="AR13" s="52" t="b">
        <v>0</v>
      </c>
      <c r="AS13" s="57">
        <f t="shared" si="5"/>
        <v>0</v>
      </c>
      <c r="AT13" s="115"/>
      <c r="AU13" s="92"/>
    </row>
    <row r="14" spans="1:49" x14ac:dyDescent="0.25">
      <c r="A14" s="16" t="b">
        <v>0</v>
      </c>
      <c r="C14" s="15"/>
      <c r="D14" s="93" t="str">
        <f>СПИСОК_КЛАССА!A22</f>
        <v>11.</v>
      </c>
      <c r="E14" s="58" t="str">
        <f>IF(СПИСОК_КЛАССА!B22&lt;&gt;"",СПИСОК_КЛАССА!B22,"")</f>
        <v/>
      </c>
      <c r="F14" s="59" t="str">
        <f>IF(E14&lt;&gt;"",AH14*F$1+AI14*$K$1+AM14+AP14+AS14+Март!F14,"")</f>
        <v/>
      </c>
      <c r="AH14" s="126">
        <f t="shared" si="0"/>
        <v>0</v>
      </c>
      <c r="AI14" s="125">
        <f t="shared" si="1"/>
        <v>0</v>
      </c>
      <c r="AJ14" s="15">
        <f t="shared" si="2"/>
        <v>0</v>
      </c>
      <c r="AK14" s="19"/>
      <c r="AL14" s="19" t="b">
        <v>0</v>
      </c>
      <c r="AM14" s="50">
        <f t="shared" si="3"/>
        <v>0</v>
      </c>
      <c r="AN14" s="19"/>
      <c r="AO14" s="19" t="b">
        <v>0</v>
      </c>
      <c r="AP14" s="50">
        <f t="shared" si="4"/>
        <v>0</v>
      </c>
      <c r="AQ14" s="19"/>
      <c r="AR14" s="52" t="b">
        <v>0</v>
      </c>
      <c r="AS14" s="57">
        <f t="shared" si="5"/>
        <v>0</v>
      </c>
      <c r="AT14" s="115"/>
      <c r="AU14" s="92"/>
    </row>
    <row r="15" spans="1:49" x14ac:dyDescent="0.25">
      <c r="A15" s="16" t="b">
        <v>0</v>
      </c>
      <c r="C15" s="15"/>
      <c r="D15" s="93" t="str">
        <f>СПИСОК_КЛАССА!A24</f>
        <v>12.</v>
      </c>
      <c r="E15" s="58" t="str">
        <f>IF(СПИСОК_КЛАССА!B24&lt;&gt;"",СПИСОК_КЛАССА!B24,"")</f>
        <v/>
      </c>
      <c r="F15" s="59" t="str">
        <f>IF(E15&lt;&gt;"",AH15*F$1+AI15*$K$1+AM15+AP15+AS15+Март!F15,"")</f>
        <v/>
      </c>
      <c r="AH15" s="126">
        <f t="shared" si="0"/>
        <v>0</v>
      </c>
      <c r="AI15" s="125">
        <f t="shared" si="1"/>
        <v>0</v>
      </c>
      <c r="AJ15" s="15">
        <f t="shared" si="2"/>
        <v>0</v>
      </c>
      <c r="AK15" s="19"/>
      <c r="AL15" s="19" t="b">
        <v>0</v>
      </c>
      <c r="AM15" s="50">
        <f t="shared" si="3"/>
        <v>0</v>
      </c>
      <c r="AN15" s="19"/>
      <c r="AO15" s="19" t="b">
        <v>0</v>
      </c>
      <c r="AP15" s="50">
        <f t="shared" si="4"/>
        <v>0</v>
      </c>
      <c r="AQ15" s="19"/>
      <c r="AR15" s="52" t="b">
        <v>0</v>
      </c>
      <c r="AS15" s="57">
        <f t="shared" si="5"/>
        <v>0</v>
      </c>
      <c r="AT15" s="115"/>
      <c r="AU15" s="92"/>
    </row>
    <row r="16" spans="1:49" x14ac:dyDescent="0.25">
      <c r="A16" s="16" t="b">
        <v>0</v>
      </c>
      <c r="C16" s="15"/>
      <c r="D16" s="93" t="str">
        <f>СПИСОК_КЛАССА!A26</f>
        <v>13.</v>
      </c>
      <c r="E16" s="58" t="str">
        <f>IF(СПИСОК_КЛАССА!B26&lt;&gt;"",СПИСОК_КЛАССА!B26,"")</f>
        <v/>
      </c>
      <c r="F16" s="59" t="str">
        <f>IF(E16&lt;&gt;"",AH16*F$1+AI16*$K$1+AM16+AP16+AS16+Март!F16,"")</f>
        <v/>
      </c>
      <c r="AH16" s="126">
        <f t="shared" si="0"/>
        <v>0</v>
      </c>
      <c r="AI16" s="125">
        <f t="shared" si="1"/>
        <v>0</v>
      </c>
      <c r="AJ16" s="15">
        <f t="shared" si="2"/>
        <v>0</v>
      </c>
      <c r="AK16" s="19"/>
      <c r="AL16" s="19" t="b">
        <v>0</v>
      </c>
      <c r="AM16" s="50">
        <f t="shared" si="3"/>
        <v>0</v>
      </c>
      <c r="AN16" s="19"/>
      <c r="AO16" s="19" t="b">
        <v>0</v>
      </c>
      <c r="AP16" s="50">
        <f t="shared" si="4"/>
        <v>0</v>
      </c>
      <c r="AQ16" s="19"/>
      <c r="AR16" s="52" t="b">
        <v>0</v>
      </c>
      <c r="AS16" s="57">
        <f t="shared" si="5"/>
        <v>0</v>
      </c>
      <c r="AT16" s="115"/>
      <c r="AU16" s="92"/>
    </row>
    <row r="17" spans="1:47" x14ac:dyDescent="0.25">
      <c r="A17" s="16" t="b">
        <v>0</v>
      </c>
      <c r="C17" s="15"/>
      <c r="D17" s="93" t="str">
        <f>СПИСОК_КЛАССА!A28</f>
        <v>14.</v>
      </c>
      <c r="E17" s="58" t="str">
        <f>IF(СПИСОК_КЛАССА!B28&lt;&gt;"",СПИСОК_КЛАССА!B28,"")</f>
        <v/>
      </c>
      <c r="F17" s="59" t="str">
        <f>IF(E17&lt;&gt;"",AH17*F$1+AI17*$K$1+AM17+AP17+AS17+Март!F17,"")</f>
        <v/>
      </c>
      <c r="AH17" s="126">
        <f t="shared" si="0"/>
        <v>0</v>
      </c>
      <c r="AI17" s="125">
        <f t="shared" si="1"/>
        <v>0</v>
      </c>
      <c r="AJ17" s="15">
        <f t="shared" si="2"/>
        <v>0</v>
      </c>
      <c r="AK17" s="19"/>
      <c r="AL17" s="19" t="b">
        <v>0</v>
      </c>
      <c r="AM17" s="50">
        <f t="shared" si="3"/>
        <v>0</v>
      </c>
      <c r="AN17" s="19"/>
      <c r="AO17" s="19" t="b">
        <v>0</v>
      </c>
      <c r="AP17" s="50">
        <f t="shared" si="4"/>
        <v>0</v>
      </c>
      <c r="AQ17" s="19"/>
      <c r="AR17" s="52" t="b">
        <v>0</v>
      </c>
      <c r="AS17" s="57">
        <f t="shared" si="5"/>
        <v>0</v>
      </c>
      <c r="AT17" s="115"/>
      <c r="AU17" s="92"/>
    </row>
    <row r="18" spans="1:47" x14ac:dyDescent="0.25">
      <c r="A18" s="16" t="b">
        <v>0</v>
      </c>
      <c r="C18" s="15"/>
      <c r="D18" s="93" t="str">
        <f>СПИСОК_КЛАССА!A30</f>
        <v>15.</v>
      </c>
      <c r="E18" s="58" t="str">
        <f>IF(СПИСОК_КЛАССА!B30&lt;&gt;"",СПИСОК_КЛАССА!B30,"")</f>
        <v/>
      </c>
      <c r="F18" s="59" t="str">
        <f>IF(E18&lt;&gt;"",AH18*F$1+AI18*$K$1+AM18+AP18+AS18+Март!F18,"")</f>
        <v/>
      </c>
      <c r="AH18" s="126">
        <f t="shared" si="0"/>
        <v>0</v>
      </c>
      <c r="AI18" s="125">
        <f t="shared" si="1"/>
        <v>0</v>
      </c>
      <c r="AJ18" s="15">
        <f t="shared" si="2"/>
        <v>0</v>
      </c>
      <c r="AK18" s="19"/>
      <c r="AL18" s="19" t="b">
        <v>0</v>
      </c>
      <c r="AM18" s="50">
        <f t="shared" si="3"/>
        <v>0</v>
      </c>
      <c r="AN18" s="19"/>
      <c r="AO18" s="19" t="b">
        <v>0</v>
      </c>
      <c r="AP18" s="50">
        <f t="shared" si="4"/>
        <v>0</v>
      </c>
      <c r="AQ18" s="19"/>
      <c r="AR18" s="52" t="b">
        <v>0</v>
      </c>
      <c r="AS18" s="57">
        <f t="shared" si="5"/>
        <v>0</v>
      </c>
      <c r="AT18" s="115"/>
      <c r="AU18" s="92"/>
    </row>
    <row r="19" spans="1:47" x14ac:dyDescent="0.25">
      <c r="A19" s="16" t="b">
        <v>0</v>
      </c>
      <c r="C19" s="15"/>
      <c r="D19" s="93" t="str">
        <f>СПИСОК_КЛАССА!A32</f>
        <v>16.</v>
      </c>
      <c r="E19" s="58" t="str">
        <f>IF(СПИСОК_КЛАССА!B32&lt;&gt;"",СПИСОК_КЛАССА!B32,"")</f>
        <v/>
      </c>
      <c r="F19" s="59" t="str">
        <f>IF(E19&lt;&gt;"",AH19*F$1+AI19*$K$1+AM19+AP19+AS19+Март!F19,"")</f>
        <v/>
      </c>
      <c r="AH19" s="126">
        <f t="shared" si="0"/>
        <v>0</v>
      </c>
      <c r="AI19" s="125">
        <f t="shared" si="1"/>
        <v>0</v>
      </c>
      <c r="AJ19" s="15">
        <f t="shared" si="2"/>
        <v>0</v>
      </c>
      <c r="AK19" s="19"/>
      <c r="AL19" s="19" t="b">
        <v>0</v>
      </c>
      <c r="AM19" s="50">
        <f t="shared" si="3"/>
        <v>0</v>
      </c>
      <c r="AN19" s="19"/>
      <c r="AO19" s="19" t="b">
        <v>0</v>
      </c>
      <c r="AP19" s="50">
        <f t="shared" si="4"/>
        <v>0</v>
      </c>
      <c r="AQ19" s="19"/>
      <c r="AR19" s="52" t="b">
        <v>0</v>
      </c>
      <c r="AS19" s="57">
        <f t="shared" si="5"/>
        <v>0</v>
      </c>
      <c r="AT19" s="115"/>
      <c r="AU19" s="92"/>
    </row>
    <row r="20" spans="1:47" x14ac:dyDescent="0.25">
      <c r="A20" s="16" t="b">
        <v>0</v>
      </c>
      <c r="C20" s="15"/>
      <c r="D20" s="93" t="str">
        <f>СПИСОК_КЛАССА!A34</f>
        <v>17.</v>
      </c>
      <c r="E20" s="58" t="str">
        <f>IF(СПИСОК_КЛАССА!B34&lt;&gt;"",СПИСОК_КЛАССА!B34,"")</f>
        <v/>
      </c>
      <c r="F20" s="59" t="str">
        <f>IF(E20&lt;&gt;"",AH20*F$1+AI20*$K$1+AM20+AP20+AS20+Март!F20,"")</f>
        <v/>
      </c>
      <c r="AH20" s="126">
        <f t="shared" si="0"/>
        <v>0</v>
      </c>
      <c r="AI20" s="125">
        <f t="shared" si="1"/>
        <v>0</v>
      </c>
      <c r="AJ20" s="15">
        <f t="shared" si="2"/>
        <v>0</v>
      </c>
      <c r="AK20" s="19"/>
      <c r="AL20" s="19" t="b">
        <v>0</v>
      </c>
      <c r="AM20" s="50">
        <f t="shared" si="3"/>
        <v>0</v>
      </c>
      <c r="AN20" s="19"/>
      <c r="AO20" s="19" t="b">
        <v>0</v>
      </c>
      <c r="AP20" s="50">
        <f t="shared" si="4"/>
        <v>0</v>
      </c>
      <c r="AQ20" s="19"/>
      <c r="AR20" s="52" t="b">
        <v>0</v>
      </c>
      <c r="AS20" s="57">
        <f t="shared" si="5"/>
        <v>0</v>
      </c>
      <c r="AT20" s="115"/>
      <c r="AU20" s="92"/>
    </row>
    <row r="21" spans="1:47" x14ac:dyDescent="0.25">
      <c r="A21" s="16" t="b">
        <v>0</v>
      </c>
      <c r="C21" s="15"/>
      <c r="D21" s="93" t="str">
        <f>СПИСОК_КЛАССА!A36</f>
        <v>18.</v>
      </c>
      <c r="E21" s="58" t="str">
        <f>IF(СПИСОК_КЛАССА!B36&lt;&gt;"",СПИСОК_КЛАССА!B36,"")</f>
        <v/>
      </c>
      <c r="F21" s="59" t="str">
        <f>IF(E21&lt;&gt;"",AH21*F$1+AI21*$K$1+AM21+AP21+AS21+Март!F21,"")</f>
        <v/>
      </c>
      <c r="AH21" s="126">
        <f t="shared" si="0"/>
        <v>0</v>
      </c>
      <c r="AI21" s="125">
        <f t="shared" si="1"/>
        <v>0</v>
      </c>
      <c r="AJ21" s="15">
        <f t="shared" si="2"/>
        <v>0</v>
      </c>
      <c r="AK21" s="19"/>
      <c r="AL21" s="19" t="b">
        <v>0</v>
      </c>
      <c r="AM21" s="50">
        <f t="shared" si="3"/>
        <v>0</v>
      </c>
      <c r="AN21" s="19"/>
      <c r="AO21" s="19" t="b">
        <v>0</v>
      </c>
      <c r="AP21" s="50">
        <f t="shared" si="4"/>
        <v>0</v>
      </c>
      <c r="AQ21" s="19"/>
      <c r="AR21" s="52" t="b">
        <v>0</v>
      </c>
      <c r="AS21" s="57">
        <f t="shared" si="5"/>
        <v>0</v>
      </c>
      <c r="AT21" s="115"/>
      <c r="AU21" s="92"/>
    </row>
    <row r="22" spans="1:47" x14ac:dyDescent="0.25">
      <c r="A22" s="16" t="b">
        <v>0</v>
      </c>
      <c r="C22" s="15"/>
      <c r="D22" s="93" t="str">
        <f>СПИСОК_КЛАССА!A38</f>
        <v>19.</v>
      </c>
      <c r="E22" s="58" t="str">
        <f>IF(СПИСОК_КЛАССА!B38&lt;&gt;"",СПИСОК_КЛАССА!B38,"")</f>
        <v/>
      </c>
      <c r="F22" s="59" t="str">
        <f>IF(E22&lt;&gt;"",AH22*F$1+AI22*$K$1+AM22+AP22+AS22+Март!F22,"")</f>
        <v/>
      </c>
      <c r="AH22" s="126">
        <f t="shared" si="0"/>
        <v>0</v>
      </c>
      <c r="AI22" s="125">
        <f t="shared" si="1"/>
        <v>0</v>
      </c>
      <c r="AJ22" s="15">
        <f t="shared" si="2"/>
        <v>0</v>
      </c>
      <c r="AK22" s="19"/>
      <c r="AL22" s="19" t="b">
        <v>0</v>
      </c>
      <c r="AM22" s="50">
        <f t="shared" si="3"/>
        <v>0</v>
      </c>
      <c r="AN22" s="19"/>
      <c r="AO22" s="19" t="b">
        <v>0</v>
      </c>
      <c r="AP22" s="50">
        <f t="shared" si="4"/>
        <v>0</v>
      </c>
      <c r="AQ22" s="19"/>
      <c r="AR22" s="52" t="b">
        <v>0</v>
      </c>
      <c r="AS22" s="57">
        <f t="shared" si="5"/>
        <v>0</v>
      </c>
      <c r="AT22" s="115"/>
      <c r="AU22" s="92"/>
    </row>
    <row r="23" spans="1:47" x14ac:dyDescent="0.25">
      <c r="A23" s="16" t="b">
        <v>0</v>
      </c>
      <c r="C23" s="15"/>
      <c r="D23" s="93" t="str">
        <f>СПИСОК_КЛАССА!A40</f>
        <v>20.</v>
      </c>
      <c r="E23" s="58" t="str">
        <f>IF(СПИСОК_КЛАССА!B40&lt;&gt;"",СПИСОК_КЛАССА!B40,"")</f>
        <v/>
      </c>
      <c r="F23" s="59" t="str">
        <f>IF(E23&lt;&gt;"",AH23*F$1+AI23*$K$1+AM23+AP23+AS23+Март!F23,"")</f>
        <v/>
      </c>
      <c r="AH23" s="126">
        <f t="shared" si="0"/>
        <v>0</v>
      </c>
      <c r="AI23" s="125">
        <f t="shared" si="1"/>
        <v>0</v>
      </c>
      <c r="AJ23" s="15">
        <f t="shared" si="2"/>
        <v>0</v>
      </c>
      <c r="AK23" s="19"/>
      <c r="AL23" s="19" t="b">
        <v>0</v>
      </c>
      <c r="AM23" s="50">
        <f t="shared" si="3"/>
        <v>0</v>
      </c>
      <c r="AN23" s="19"/>
      <c r="AO23" s="19" t="b">
        <v>0</v>
      </c>
      <c r="AP23" s="50">
        <f t="shared" si="4"/>
        <v>0</v>
      </c>
      <c r="AQ23" s="19"/>
      <c r="AR23" s="52" t="b">
        <v>0</v>
      </c>
      <c r="AS23" s="57">
        <f t="shared" si="5"/>
        <v>0</v>
      </c>
      <c r="AT23" s="116"/>
      <c r="AU23" s="92"/>
    </row>
    <row r="24" spans="1:47" x14ac:dyDescent="0.25">
      <c r="A24" s="16" t="b">
        <v>0</v>
      </c>
      <c r="C24" s="15"/>
      <c r="D24" s="93" t="str">
        <f>СПИСОК_КЛАССА!A42</f>
        <v>21.</v>
      </c>
      <c r="E24" s="58" t="str">
        <f>IF(СПИСОК_КЛАССА!B42&lt;&gt;"",СПИСОК_КЛАССА!B42,"")</f>
        <v/>
      </c>
      <c r="F24" s="59" t="str">
        <f>IF(E24&lt;&gt;"",AH24*F$1+AI24*$K$1+AM24+AP24+AS24+Март!F24,"")</f>
        <v/>
      </c>
      <c r="AH24" s="126">
        <f t="shared" si="0"/>
        <v>0</v>
      </c>
      <c r="AI24" s="125">
        <f t="shared" si="1"/>
        <v>0</v>
      </c>
      <c r="AJ24" s="15">
        <f t="shared" si="2"/>
        <v>0</v>
      </c>
      <c r="AK24" s="19"/>
      <c r="AL24" s="19" t="b">
        <v>0</v>
      </c>
      <c r="AM24" s="50">
        <f t="shared" si="3"/>
        <v>0</v>
      </c>
      <c r="AN24" s="19"/>
      <c r="AO24" s="19" t="b">
        <v>0</v>
      </c>
      <c r="AP24" s="50">
        <f t="shared" si="4"/>
        <v>0</v>
      </c>
      <c r="AQ24" s="19"/>
      <c r="AR24" s="52" t="b">
        <v>0</v>
      </c>
      <c r="AS24" s="57">
        <f t="shared" si="5"/>
        <v>0</v>
      </c>
      <c r="AT24" s="64"/>
    </row>
    <row r="25" spans="1:47" x14ac:dyDescent="0.25">
      <c r="A25" s="16" t="b">
        <v>0</v>
      </c>
      <c r="C25" s="15"/>
      <c r="D25" s="93" t="str">
        <f>СПИСОК_КЛАССА!A44</f>
        <v>22.</v>
      </c>
      <c r="E25" s="58" t="str">
        <f>IF(СПИСОК_КЛАССА!B44&lt;&gt;"",СПИСОК_КЛАССА!B44,"")</f>
        <v/>
      </c>
      <c r="F25" s="59" t="str">
        <f>IF(E25&lt;&gt;"",AH25*F$1+AI25*$K$1+AM25+AP25+AS25+Март!F25,"")</f>
        <v/>
      </c>
      <c r="AH25" s="126">
        <f t="shared" si="0"/>
        <v>0</v>
      </c>
      <c r="AI25" s="125">
        <f t="shared" si="1"/>
        <v>0</v>
      </c>
      <c r="AJ25" s="15">
        <f t="shared" si="2"/>
        <v>0</v>
      </c>
      <c r="AK25" s="19"/>
      <c r="AL25" s="19" t="b">
        <v>0</v>
      </c>
      <c r="AM25" s="50">
        <f t="shared" si="3"/>
        <v>0</v>
      </c>
      <c r="AN25" s="19"/>
      <c r="AO25" s="19" t="b">
        <v>0</v>
      </c>
      <c r="AP25" s="50">
        <f t="shared" si="4"/>
        <v>0</v>
      </c>
      <c r="AQ25" s="19"/>
      <c r="AR25" s="52" t="b">
        <v>0</v>
      </c>
      <c r="AS25" s="57">
        <f t="shared" si="5"/>
        <v>0</v>
      </c>
      <c r="AT25" s="64"/>
    </row>
    <row r="26" spans="1:47" x14ac:dyDescent="0.25">
      <c r="A26" s="16" t="b">
        <v>0</v>
      </c>
      <c r="C26" s="15"/>
      <c r="D26" s="93" t="str">
        <f>СПИСОК_КЛАССА!A46</f>
        <v>23.</v>
      </c>
      <c r="E26" s="58" t="str">
        <f>IF(СПИСОК_КЛАССА!B46&lt;&gt;"",СПИСОК_КЛАССА!B46,"")</f>
        <v/>
      </c>
      <c r="F26" s="59" t="str">
        <f>IF(E26&lt;&gt;"",AH26*F$1+AI26*$K$1+AM26+AP26+AS26+Март!F26,"")</f>
        <v/>
      </c>
      <c r="AH26" s="126">
        <f t="shared" si="0"/>
        <v>0</v>
      </c>
      <c r="AI26" s="125">
        <f t="shared" si="1"/>
        <v>0</v>
      </c>
      <c r="AJ26" s="15">
        <f t="shared" si="2"/>
        <v>0</v>
      </c>
      <c r="AK26" s="19"/>
      <c r="AL26" s="19" t="b">
        <v>0</v>
      </c>
      <c r="AM26" s="50">
        <f t="shared" si="3"/>
        <v>0</v>
      </c>
      <c r="AN26" s="19"/>
      <c r="AO26" s="19" t="b">
        <v>0</v>
      </c>
      <c r="AP26" s="50">
        <f t="shared" si="4"/>
        <v>0</v>
      </c>
      <c r="AQ26" s="19"/>
      <c r="AR26" s="52" t="b">
        <v>0</v>
      </c>
      <c r="AS26" s="57">
        <f t="shared" si="5"/>
        <v>0</v>
      </c>
      <c r="AT26" s="64"/>
    </row>
    <row r="27" spans="1:47" x14ac:dyDescent="0.25">
      <c r="A27" s="16" t="b">
        <v>0</v>
      </c>
      <c r="C27" s="15"/>
      <c r="D27" s="93" t="str">
        <f>СПИСОК_КЛАССА!A48</f>
        <v>24.</v>
      </c>
      <c r="E27" s="58" t="str">
        <f>IF(СПИСОК_КЛАССА!B48&lt;&gt;"",СПИСОК_КЛАССА!B48,"")</f>
        <v/>
      </c>
      <c r="F27" s="59" t="str">
        <f>IF(E27&lt;&gt;"",AH27*F$1+AI27*$K$1+AM27+AP27+AS27+Март!F27,"")</f>
        <v/>
      </c>
      <c r="AH27" s="126">
        <f t="shared" si="0"/>
        <v>0</v>
      </c>
      <c r="AI27" s="125">
        <f t="shared" si="1"/>
        <v>0</v>
      </c>
      <c r="AJ27" s="15">
        <f t="shared" si="2"/>
        <v>0</v>
      </c>
      <c r="AK27" s="19"/>
      <c r="AL27" s="19" t="b">
        <v>0</v>
      </c>
      <c r="AM27" s="50">
        <f t="shared" si="3"/>
        <v>0</v>
      </c>
      <c r="AN27" s="19"/>
      <c r="AO27" s="19" t="b">
        <v>0</v>
      </c>
      <c r="AP27" s="50">
        <f t="shared" si="4"/>
        <v>0</v>
      </c>
      <c r="AQ27" s="19"/>
      <c r="AR27" s="52" t="b">
        <v>0</v>
      </c>
      <c r="AS27" s="57">
        <f t="shared" si="5"/>
        <v>0</v>
      </c>
      <c r="AT27" s="64"/>
    </row>
    <row r="28" spans="1:47" x14ac:dyDescent="0.25">
      <c r="A28" s="16" t="b">
        <v>0</v>
      </c>
      <c r="C28" s="15"/>
      <c r="D28" s="93" t="str">
        <f>СПИСОК_КЛАССА!A50</f>
        <v>25.</v>
      </c>
      <c r="E28" s="58" t="str">
        <f>IF(СПИСОК_КЛАССА!B50&lt;&gt;"",СПИСОК_КЛАССА!B50,"")</f>
        <v/>
      </c>
      <c r="F28" s="59" t="str">
        <f>IF(E28&lt;&gt;"",AH28*F$1+AI28*$K$1+AM28+AP28+AS28+Март!F28,"")</f>
        <v/>
      </c>
      <c r="AH28" s="126">
        <f t="shared" si="0"/>
        <v>0</v>
      </c>
      <c r="AI28" s="125">
        <f t="shared" si="1"/>
        <v>0</v>
      </c>
      <c r="AJ28" s="15">
        <f t="shared" si="2"/>
        <v>0</v>
      </c>
      <c r="AK28" s="19"/>
      <c r="AL28" s="19" t="b">
        <v>0</v>
      </c>
      <c r="AM28" s="50">
        <f t="shared" si="3"/>
        <v>0</v>
      </c>
      <c r="AN28" s="19"/>
      <c r="AO28" s="19" t="b">
        <v>0</v>
      </c>
      <c r="AP28" s="50">
        <f t="shared" si="4"/>
        <v>0</v>
      </c>
      <c r="AQ28" s="19"/>
      <c r="AR28" s="52" t="b">
        <v>0</v>
      </c>
      <c r="AS28" s="57">
        <f t="shared" si="5"/>
        <v>0</v>
      </c>
      <c r="AT28" s="64"/>
    </row>
    <row r="29" spans="1:47" x14ac:dyDescent="0.25">
      <c r="A29" s="16" t="b">
        <v>0</v>
      </c>
      <c r="C29" s="15"/>
      <c r="D29" s="93" t="str">
        <f>СПИСОК_КЛАССА!A52</f>
        <v>26.</v>
      </c>
      <c r="E29" s="58" t="str">
        <f>IF(СПИСОК_КЛАССА!B52&lt;&gt;"",СПИСОК_КЛАССА!B52,"")</f>
        <v/>
      </c>
      <c r="F29" s="59" t="str">
        <f>IF(E29&lt;&gt;"",AH29*F$1+AI29*$K$1+AM29+AP29+AS29+Март!F29,"")</f>
        <v/>
      </c>
      <c r="AH29" s="126">
        <f t="shared" si="0"/>
        <v>0</v>
      </c>
      <c r="AI29" s="125">
        <f t="shared" si="1"/>
        <v>0</v>
      </c>
      <c r="AJ29" s="15">
        <f t="shared" si="2"/>
        <v>0</v>
      </c>
      <c r="AK29" s="19"/>
      <c r="AL29" s="19" t="b">
        <v>0</v>
      </c>
      <c r="AM29" s="50">
        <f t="shared" si="3"/>
        <v>0</v>
      </c>
      <c r="AN29" s="19"/>
      <c r="AO29" s="19" t="b">
        <v>0</v>
      </c>
      <c r="AP29" s="50">
        <f t="shared" si="4"/>
        <v>0</v>
      </c>
      <c r="AQ29" s="19"/>
      <c r="AR29" s="52" t="b">
        <v>0</v>
      </c>
      <c r="AS29" s="57">
        <f t="shared" si="5"/>
        <v>0</v>
      </c>
    </row>
    <row r="30" spans="1:47" x14ac:dyDescent="0.25">
      <c r="A30" s="16" t="b">
        <v>0</v>
      </c>
      <c r="C30" s="15"/>
      <c r="D30" s="93" t="str">
        <f>СПИСОК_КЛАССА!A54</f>
        <v>27.</v>
      </c>
      <c r="E30" s="58" t="str">
        <f>IF(СПИСОК_КЛАССА!B54&lt;&gt;"",СПИСОК_КЛАССА!B54,"")</f>
        <v/>
      </c>
      <c r="F30" s="59" t="str">
        <f>IF(E30&lt;&gt;"",AH30*F$1+AI30*$K$1+AM30+AP30+AS30+Март!F30,"")</f>
        <v/>
      </c>
      <c r="AH30" s="126">
        <f t="shared" si="0"/>
        <v>0</v>
      </c>
      <c r="AI30" s="125">
        <f t="shared" si="1"/>
        <v>0</v>
      </c>
      <c r="AJ30" s="15">
        <f t="shared" si="2"/>
        <v>0</v>
      </c>
      <c r="AK30" s="19"/>
      <c r="AL30" s="19" t="b">
        <v>0</v>
      </c>
      <c r="AM30" s="50">
        <f t="shared" si="3"/>
        <v>0</v>
      </c>
      <c r="AN30" s="19"/>
      <c r="AO30" s="19" t="b">
        <v>0</v>
      </c>
      <c r="AP30" s="50">
        <f t="shared" si="4"/>
        <v>0</v>
      </c>
      <c r="AQ30" s="19"/>
      <c r="AR30" s="52" t="b">
        <v>0</v>
      </c>
      <c r="AS30" s="57">
        <f t="shared" si="5"/>
        <v>0</v>
      </c>
    </row>
    <row r="31" spans="1:47" x14ac:dyDescent="0.25">
      <c r="A31" s="16" t="b">
        <v>0</v>
      </c>
      <c r="C31" s="15"/>
      <c r="D31" s="93" t="str">
        <f>СПИСОК_КЛАССА!A56</f>
        <v>38.</v>
      </c>
      <c r="E31" s="58" t="str">
        <f>IF(СПИСОК_КЛАССА!B56&lt;&gt;"",СПИСОК_КЛАССА!B56,"")</f>
        <v/>
      </c>
      <c r="F31" s="59" t="str">
        <f>IF(E31&lt;&gt;"",AH31*F$1+AI31*$K$1+AM31+AP31+AS31+Март!F31,"")</f>
        <v/>
      </c>
      <c r="AH31" s="126">
        <f t="shared" si="0"/>
        <v>0</v>
      </c>
      <c r="AI31" s="125">
        <f t="shared" si="1"/>
        <v>0</v>
      </c>
      <c r="AJ31" s="15">
        <f t="shared" si="2"/>
        <v>0</v>
      </c>
      <c r="AK31" s="19"/>
      <c r="AL31" s="19" t="b">
        <v>0</v>
      </c>
      <c r="AM31" s="50">
        <f t="shared" si="3"/>
        <v>0</v>
      </c>
      <c r="AN31" s="19"/>
      <c r="AO31" s="19" t="b">
        <v>0</v>
      </c>
      <c r="AP31" s="50">
        <f t="shared" si="4"/>
        <v>0</v>
      </c>
      <c r="AQ31" s="19"/>
      <c r="AR31" s="52" t="b">
        <v>0</v>
      </c>
      <c r="AS31" s="57">
        <f t="shared" si="5"/>
        <v>0</v>
      </c>
    </row>
    <row r="32" spans="1:47" x14ac:dyDescent="0.25">
      <c r="A32" s="16" t="b">
        <v>0</v>
      </c>
      <c r="C32" s="15"/>
      <c r="D32" s="93" t="str">
        <f>СПИСОК_КЛАССА!A58</f>
        <v>29.</v>
      </c>
      <c r="E32" s="58" t="str">
        <f>IF(СПИСОК_КЛАССА!B58&lt;&gt;"",СПИСОК_КЛАССА!B58,"")</f>
        <v/>
      </c>
      <c r="F32" s="59" t="str">
        <f>IF(E32&lt;&gt;"",AH32*F$1+AI32*$K$1+AM32+AP32+AS32+Март!F32,"")</f>
        <v/>
      </c>
      <c r="AH32" s="126">
        <f t="shared" si="0"/>
        <v>0</v>
      </c>
      <c r="AI32" s="125">
        <f t="shared" si="1"/>
        <v>0</v>
      </c>
      <c r="AJ32" s="15">
        <f t="shared" si="2"/>
        <v>0</v>
      </c>
      <c r="AK32" s="19"/>
      <c r="AL32" s="19" t="b">
        <v>0</v>
      </c>
      <c r="AM32" s="50">
        <f t="shared" si="3"/>
        <v>0</v>
      </c>
      <c r="AN32" s="19"/>
      <c r="AO32" s="19" t="b">
        <v>0</v>
      </c>
      <c r="AP32" s="50">
        <f t="shared" si="4"/>
        <v>0</v>
      </c>
      <c r="AQ32" s="19"/>
      <c r="AR32" s="52" t="b">
        <v>0</v>
      </c>
      <c r="AS32" s="57">
        <f t="shared" si="5"/>
        <v>0</v>
      </c>
    </row>
    <row r="33" spans="1:45" x14ac:dyDescent="0.25">
      <c r="A33" s="16" t="b">
        <v>0</v>
      </c>
      <c r="C33" s="15"/>
      <c r="D33" s="93" t="str">
        <f>СПИСОК_КЛАССА!A60</f>
        <v>30.</v>
      </c>
      <c r="E33" s="58" t="str">
        <f>IF(СПИСОК_КЛАССА!B60&lt;&gt;"",СПИСОК_КЛАССА!B60,"")</f>
        <v/>
      </c>
      <c r="F33" s="59" t="str">
        <f>IF(E33&lt;&gt;"",AH33*F$1+AI33*$K$1+AM33+AP33+AS33+Март!F33,"")</f>
        <v/>
      </c>
      <c r="AH33" s="126">
        <f t="shared" si="0"/>
        <v>0</v>
      </c>
      <c r="AI33" s="125">
        <f t="shared" si="1"/>
        <v>0</v>
      </c>
      <c r="AJ33" s="15">
        <f t="shared" si="2"/>
        <v>0</v>
      </c>
      <c r="AK33" s="19"/>
      <c r="AL33" s="19" t="b">
        <v>0</v>
      </c>
      <c r="AM33" s="50">
        <f t="shared" si="3"/>
        <v>0</v>
      </c>
      <c r="AN33" s="19"/>
      <c r="AO33" s="19" t="b">
        <v>0</v>
      </c>
      <c r="AP33" s="50">
        <f t="shared" si="4"/>
        <v>0</v>
      </c>
      <c r="AQ33" s="19"/>
      <c r="AR33" s="52" t="b">
        <v>0</v>
      </c>
      <c r="AS33" s="57">
        <f t="shared" si="5"/>
        <v>0</v>
      </c>
    </row>
    <row r="34" spans="1:45" x14ac:dyDescent="0.25">
      <c r="A34" s="16" t="b">
        <v>0</v>
      </c>
      <c r="C34" s="15"/>
      <c r="D34" s="93" t="str">
        <f>СПИСОК_КЛАССА!A62</f>
        <v>31.</v>
      </c>
      <c r="E34" s="58" t="str">
        <f>IF(СПИСОК_КЛАССА!B62&lt;&gt;"",СПИСОК_КЛАССА!B62,"")</f>
        <v/>
      </c>
      <c r="F34" s="59" t="str">
        <f>IF(E34&lt;&gt;"",AH34*F$1+AI34*$K$1+AM34+AP34+AS34+Март!F34,"")</f>
        <v/>
      </c>
      <c r="AH34" s="126">
        <f t="shared" si="0"/>
        <v>0</v>
      </c>
      <c r="AI34" s="125">
        <f t="shared" si="1"/>
        <v>0</v>
      </c>
      <c r="AJ34" s="15">
        <f t="shared" si="2"/>
        <v>0</v>
      </c>
      <c r="AK34" s="19"/>
      <c r="AL34" s="19" t="b">
        <v>0</v>
      </c>
      <c r="AM34" s="50">
        <f t="shared" si="3"/>
        <v>0</v>
      </c>
      <c r="AN34" s="19"/>
      <c r="AO34" s="19" t="b">
        <v>0</v>
      </c>
      <c r="AP34" s="50">
        <f t="shared" si="4"/>
        <v>0</v>
      </c>
      <c r="AQ34" s="19"/>
      <c r="AR34" s="52" t="b">
        <v>0</v>
      </c>
      <c r="AS34" s="57">
        <f t="shared" si="5"/>
        <v>0</v>
      </c>
    </row>
    <row r="35" spans="1:45" x14ac:dyDescent="0.25">
      <c r="A35" s="16" t="b">
        <v>0</v>
      </c>
      <c r="C35" s="15"/>
      <c r="D35" s="93" t="str">
        <f>СПИСОК_КЛАССА!A64</f>
        <v>32.</v>
      </c>
      <c r="E35" s="58" t="str">
        <f>IF(СПИСОК_КЛАССА!B64&lt;&gt;"",СПИСОК_КЛАССА!B64,"")</f>
        <v/>
      </c>
      <c r="F35" s="59" t="str">
        <f>IF(E35&lt;&gt;"",AH35*F$1+AI35*$K$1+AM35+AP35+AS35+Март!F35,"")</f>
        <v/>
      </c>
      <c r="AH35" s="126">
        <f t="shared" si="0"/>
        <v>0</v>
      </c>
      <c r="AI35" s="125">
        <f t="shared" si="1"/>
        <v>0</v>
      </c>
      <c r="AJ35" s="15">
        <f t="shared" si="2"/>
        <v>0</v>
      </c>
      <c r="AK35" s="19"/>
      <c r="AL35" s="19" t="b">
        <v>0</v>
      </c>
      <c r="AM35" s="50">
        <f t="shared" si="3"/>
        <v>0</v>
      </c>
      <c r="AN35" s="19"/>
      <c r="AO35" s="19" t="b">
        <v>0</v>
      </c>
      <c r="AP35" s="50">
        <f t="shared" si="4"/>
        <v>0</v>
      </c>
      <c r="AQ35" s="19"/>
      <c r="AR35" s="52" t="b">
        <v>0</v>
      </c>
      <c r="AS35" s="57">
        <f t="shared" si="5"/>
        <v>0</v>
      </c>
    </row>
    <row r="36" spans="1:45" x14ac:dyDescent="0.25">
      <c r="A36" s="16" t="b">
        <v>0</v>
      </c>
      <c r="C36" s="15"/>
      <c r="D36" s="93" t="str">
        <f>СПИСОК_КЛАССА!A66</f>
        <v>33.</v>
      </c>
      <c r="E36" s="58" t="str">
        <f>IF(СПИСОК_КЛАССА!B66&lt;&gt;"",СПИСОК_КЛАССА!B66,"")</f>
        <v/>
      </c>
      <c r="F36" s="59" t="str">
        <f>IF(E36&lt;&gt;"",AH36*F$1+AI36*$K$1+AM36+AP36+AS36+Март!F36,"")</f>
        <v/>
      </c>
      <c r="AH36" s="126">
        <f t="shared" si="0"/>
        <v>0</v>
      </c>
      <c r="AI36" s="125">
        <f t="shared" si="1"/>
        <v>0</v>
      </c>
      <c r="AJ36" s="15">
        <f t="shared" si="2"/>
        <v>0</v>
      </c>
      <c r="AK36" s="19"/>
      <c r="AL36" s="19" t="b">
        <v>0</v>
      </c>
      <c r="AM36" s="50">
        <f t="shared" si="3"/>
        <v>0</v>
      </c>
      <c r="AN36" s="19"/>
      <c r="AO36" s="19" t="b">
        <v>0</v>
      </c>
      <c r="AP36" s="50">
        <f t="shared" si="4"/>
        <v>0</v>
      </c>
      <c r="AQ36" s="19"/>
      <c r="AR36" s="52" t="b">
        <v>0</v>
      </c>
      <c r="AS36" s="57">
        <f t="shared" si="5"/>
        <v>0</v>
      </c>
    </row>
    <row r="37" spans="1:45" ht="18" customHeight="1" x14ac:dyDescent="0.3">
      <c r="C37" s="62"/>
      <c r="E37" s="73" t="s">
        <v>56</v>
      </c>
      <c r="F37" s="74">
        <f>IF(SUM(Май!AE37:AG37)=0,SUM(F4:F36),"см. май")</f>
        <v>0</v>
      </c>
      <c r="G37" s="186" t="str">
        <f>IF(AND($K$1=0,$F$1=0),"Укажите в верхней строке стоимость завтрака и обеда!","")</f>
        <v>Укажите в верхней строке стоимость завтрака и обеда!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K37" s="20"/>
      <c r="AL37" s="141">
        <f>COUNTIF(AL4:AL36,TRUE)</f>
        <v>0</v>
      </c>
      <c r="AN37" s="20"/>
      <c r="AO37" s="141">
        <f>COUNTIF(AO4:AO36,TRUE)</f>
        <v>0</v>
      </c>
      <c r="AP37" s="20"/>
      <c r="AQ37" s="20"/>
      <c r="AR37" s="141">
        <f>COUNTIF(AR4:AR36,TRUE)</f>
        <v>0</v>
      </c>
      <c r="AS37" s="52"/>
    </row>
    <row r="38" spans="1:45" ht="16.5" customHeight="1" x14ac:dyDescent="0.25">
      <c r="C38" s="62"/>
      <c r="D38" s="92"/>
      <c r="E38" s="134"/>
      <c r="F38" s="133" t="s">
        <v>53</v>
      </c>
      <c r="G38" s="120" t="str">
        <f>IF(SUM(G42:G44)&lt;&gt;0,G42+G43,"")</f>
        <v/>
      </c>
      <c r="H38" s="120" t="str">
        <f t="shared" ref="H38:AJ38" si="6">IF(SUM(H42:H44)&lt;&gt;0,H42+H43,"")</f>
        <v/>
      </c>
      <c r="I38" s="120" t="str">
        <f t="shared" si="6"/>
        <v/>
      </c>
      <c r="J38" s="120" t="str">
        <f t="shared" si="6"/>
        <v/>
      </c>
      <c r="K38" s="120" t="str">
        <f t="shared" si="6"/>
        <v/>
      </c>
      <c r="L38" s="120" t="str">
        <f t="shared" si="6"/>
        <v/>
      </c>
      <c r="M38" s="120" t="str">
        <f t="shared" si="6"/>
        <v/>
      </c>
      <c r="N38" s="120" t="str">
        <f t="shared" si="6"/>
        <v/>
      </c>
      <c r="O38" s="120" t="str">
        <f t="shared" si="6"/>
        <v/>
      </c>
      <c r="P38" s="120" t="str">
        <f t="shared" si="6"/>
        <v/>
      </c>
      <c r="Q38" s="120" t="str">
        <f t="shared" si="6"/>
        <v/>
      </c>
      <c r="R38" s="120" t="str">
        <f t="shared" si="6"/>
        <v/>
      </c>
      <c r="S38" s="120" t="str">
        <f t="shared" si="6"/>
        <v/>
      </c>
      <c r="T38" s="120" t="str">
        <f t="shared" si="6"/>
        <v/>
      </c>
      <c r="U38" s="120" t="str">
        <f t="shared" si="6"/>
        <v/>
      </c>
      <c r="V38" s="120" t="str">
        <f t="shared" ref="V38:W38" si="7">IF(SUM(V42:V44)&lt;&gt;0,V42+V43,"")</f>
        <v/>
      </c>
      <c r="W38" s="120" t="str">
        <f t="shared" si="7"/>
        <v/>
      </c>
      <c r="X38" s="120" t="str">
        <f t="shared" si="6"/>
        <v/>
      </c>
      <c r="Y38" s="120" t="str">
        <f t="shared" si="6"/>
        <v/>
      </c>
      <c r="Z38" s="120" t="str">
        <f t="shared" si="6"/>
        <v/>
      </c>
      <c r="AA38" s="120" t="str">
        <f t="shared" si="6"/>
        <v/>
      </c>
      <c r="AB38" s="120" t="str">
        <f t="shared" si="6"/>
        <v/>
      </c>
      <c r="AC38" s="120" t="str">
        <f t="shared" si="6"/>
        <v/>
      </c>
      <c r="AD38" s="120" t="str">
        <f t="shared" si="6"/>
        <v/>
      </c>
      <c r="AE38" s="120" t="str">
        <f t="shared" si="6"/>
        <v/>
      </c>
      <c r="AF38" s="120" t="str">
        <f t="shared" si="6"/>
        <v/>
      </c>
      <c r="AG38" s="120" t="str">
        <f t="shared" si="6"/>
        <v/>
      </c>
      <c r="AH38" s="120" t="str">
        <f t="shared" si="6"/>
        <v/>
      </c>
      <c r="AI38" s="120" t="str">
        <f t="shared" si="6"/>
        <v/>
      </c>
      <c r="AJ38" s="120" t="str">
        <f t="shared" si="6"/>
        <v/>
      </c>
      <c r="AK38" s="185">
        <f>SUM(G38:AG38)</f>
        <v>0</v>
      </c>
      <c r="AL38" s="185"/>
      <c r="AM38" s="185"/>
      <c r="AN38" s="185"/>
    </row>
    <row r="39" spans="1:45" ht="16.5" customHeight="1" x14ac:dyDescent="0.25">
      <c r="C39" s="62"/>
      <c r="E39" s="190"/>
      <c r="F39" s="132" t="s">
        <v>54</v>
      </c>
      <c r="G39" s="120" t="str">
        <f>IF(SUM(G42:G44)&lt;&gt;0,G44+G43,"")</f>
        <v/>
      </c>
      <c r="H39" s="120" t="str">
        <f t="shared" ref="H39:AJ39" si="8">IF(SUM(H42:H44)&lt;&gt;0,H44+H43,"")</f>
        <v/>
      </c>
      <c r="I39" s="120" t="str">
        <f t="shared" si="8"/>
        <v/>
      </c>
      <c r="J39" s="120" t="str">
        <f t="shared" si="8"/>
        <v/>
      </c>
      <c r="K39" s="120" t="str">
        <f t="shared" si="8"/>
        <v/>
      </c>
      <c r="L39" s="120" t="str">
        <f t="shared" si="8"/>
        <v/>
      </c>
      <c r="M39" s="120" t="str">
        <f t="shared" si="8"/>
        <v/>
      </c>
      <c r="N39" s="120" t="str">
        <f t="shared" si="8"/>
        <v/>
      </c>
      <c r="O39" s="120" t="str">
        <f t="shared" si="8"/>
        <v/>
      </c>
      <c r="P39" s="120" t="str">
        <f t="shared" si="8"/>
        <v/>
      </c>
      <c r="Q39" s="120" t="str">
        <f t="shared" si="8"/>
        <v/>
      </c>
      <c r="R39" s="120" t="str">
        <f t="shared" si="8"/>
        <v/>
      </c>
      <c r="S39" s="120" t="str">
        <f t="shared" si="8"/>
        <v/>
      </c>
      <c r="T39" s="120" t="str">
        <f t="shared" si="8"/>
        <v/>
      </c>
      <c r="U39" s="120" t="str">
        <f t="shared" si="8"/>
        <v/>
      </c>
      <c r="V39" s="120" t="str">
        <f t="shared" ref="V39:W39" si="9">IF(SUM(V42:V44)&lt;&gt;0,V44+V43,"")</f>
        <v/>
      </c>
      <c r="W39" s="120" t="str">
        <f t="shared" si="9"/>
        <v/>
      </c>
      <c r="X39" s="120" t="str">
        <f t="shared" si="8"/>
        <v/>
      </c>
      <c r="Y39" s="120" t="str">
        <f t="shared" si="8"/>
        <v/>
      </c>
      <c r="Z39" s="120" t="str">
        <f t="shared" si="8"/>
        <v/>
      </c>
      <c r="AA39" s="120" t="str">
        <f t="shared" si="8"/>
        <v/>
      </c>
      <c r="AB39" s="120" t="str">
        <f t="shared" si="8"/>
        <v/>
      </c>
      <c r="AC39" s="120" t="str">
        <f t="shared" si="8"/>
        <v/>
      </c>
      <c r="AD39" s="120" t="str">
        <f t="shared" si="8"/>
        <v/>
      </c>
      <c r="AE39" s="120" t="str">
        <f t="shared" si="8"/>
        <v/>
      </c>
      <c r="AF39" s="120" t="str">
        <f t="shared" si="8"/>
        <v/>
      </c>
      <c r="AG39" s="120" t="str">
        <f t="shared" si="8"/>
        <v/>
      </c>
      <c r="AH39" s="120" t="str">
        <f t="shared" si="8"/>
        <v/>
      </c>
      <c r="AI39" s="120" t="str">
        <f t="shared" si="8"/>
        <v/>
      </c>
      <c r="AJ39" s="120" t="str">
        <f t="shared" si="8"/>
        <v/>
      </c>
      <c r="AK39" s="185">
        <f>SUM(G39:AG39)</f>
        <v>0</v>
      </c>
      <c r="AL39" s="185"/>
      <c r="AM39" s="185"/>
      <c r="AN39" s="185"/>
    </row>
    <row r="40" spans="1:45" x14ac:dyDescent="0.25">
      <c r="E40" s="190"/>
      <c r="F40" s="131" t="s">
        <v>78</v>
      </c>
      <c r="G40" s="17" t="str">
        <f>IF(G45&gt;0,1,"")</f>
        <v/>
      </c>
      <c r="H40" s="17" t="str">
        <f t="shared" ref="H40:AG40" si="10">IF(H45&gt;0,1,"")</f>
        <v/>
      </c>
      <c r="I40" s="17" t="str">
        <f t="shared" si="10"/>
        <v/>
      </c>
      <c r="J40" s="17" t="str">
        <f t="shared" si="10"/>
        <v/>
      </c>
      <c r="K40" s="17" t="str">
        <f t="shared" si="10"/>
        <v/>
      </c>
      <c r="L40" s="17" t="str">
        <f t="shared" si="10"/>
        <v/>
      </c>
      <c r="M40" s="17" t="str">
        <f t="shared" si="10"/>
        <v/>
      </c>
      <c r="N40" s="17" t="str">
        <f t="shared" si="10"/>
        <v/>
      </c>
      <c r="O40" s="17" t="str">
        <f t="shared" si="10"/>
        <v/>
      </c>
      <c r="P40" s="17" t="str">
        <f t="shared" si="10"/>
        <v/>
      </c>
      <c r="Q40" s="17" t="str">
        <f t="shared" si="10"/>
        <v/>
      </c>
      <c r="R40" s="17" t="str">
        <f t="shared" si="10"/>
        <v/>
      </c>
      <c r="S40" s="17" t="str">
        <f t="shared" si="10"/>
        <v/>
      </c>
      <c r="T40" s="17" t="str">
        <f t="shared" si="10"/>
        <v/>
      </c>
      <c r="U40" s="17" t="str">
        <f t="shared" si="10"/>
        <v/>
      </c>
      <c r="V40" s="17" t="str">
        <f t="shared" ref="V40:W40" si="11">IF(V45&gt;0,1,"")</f>
        <v/>
      </c>
      <c r="W40" s="17" t="str">
        <f t="shared" si="11"/>
        <v/>
      </c>
      <c r="X40" s="17" t="str">
        <f t="shared" si="10"/>
        <v/>
      </c>
      <c r="Y40" s="17" t="str">
        <f t="shared" si="10"/>
        <v/>
      </c>
      <c r="Z40" s="17" t="str">
        <f t="shared" si="10"/>
        <v/>
      </c>
      <c r="AA40" s="17" t="str">
        <f t="shared" si="10"/>
        <v/>
      </c>
      <c r="AB40" s="17" t="str">
        <f t="shared" si="10"/>
        <v/>
      </c>
      <c r="AC40" s="17" t="str">
        <f t="shared" si="10"/>
        <v/>
      </c>
      <c r="AD40" s="17" t="str">
        <f t="shared" si="10"/>
        <v/>
      </c>
      <c r="AE40" s="17" t="str">
        <f t="shared" si="10"/>
        <v/>
      </c>
      <c r="AF40" s="17" t="str">
        <f t="shared" si="10"/>
        <v/>
      </c>
      <c r="AG40" s="17" t="str">
        <f t="shared" si="10"/>
        <v/>
      </c>
      <c r="AK40" s="185">
        <f>SUM(G40:AG40)</f>
        <v>0</v>
      </c>
      <c r="AL40" s="185"/>
      <c r="AM40" s="185"/>
      <c r="AN40" s="185"/>
    </row>
    <row r="42" spans="1:45" hidden="1" x14ac:dyDescent="0.25">
      <c r="F42" s="16">
        <f>SUM(AK38:AM40)</f>
        <v>0</v>
      </c>
      <c r="G42" s="17">
        <f>COUNTIF(G4:G36,"з")</f>
        <v>0</v>
      </c>
      <c r="H42" s="17">
        <f t="shared" ref="H42:AG42" si="12">COUNTIF(H4:H36,"з")</f>
        <v>0</v>
      </c>
      <c r="I42" s="17">
        <f t="shared" si="12"/>
        <v>0</v>
      </c>
      <c r="J42" s="17">
        <f t="shared" si="12"/>
        <v>0</v>
      </c>
      <c r="K42" s="17">
        <f t="shared" si="12"/>
        <v>0</v>
      </c>
      <c r="L42" s="17">
        <f t="shared" si="12"/>
        <v>0</v>
      </c>
      <c r="M42" s="17">
        <f t="shared" si="12"/>
        <v>0</v>
      </c>
      <c r="N42" s="17">
        <f t="shared" si="12"/>
        <v>0</v>
      </c>
      <c r="O42" s="17">
        <f t="shared" si="12"/>
        <v>0</v>
      </c>
      <c r="P42" s="17">
        <f t="shared" si="12"/>
        <v>0</v>
      </c>
      <c r="Q42" s="17">
        <f t="shared" si="12"/>
        <v>0</v>
      </c>
      <c r="R42" s="17">
        <f t="shared" si="12"/>
        <v>0</v>
      </c>
      <c r="S42" s="17">
        <f t="shared" si="12"/>
        <v>0</v>
      </c>
      <c r="T42" s="17">
        <f t="shared" si="12"/>
        <v>0</v>
      </c>
      <c r="U42" s="17">
        <f t="shared" si="12"/>
        <v>0</v>
      </c>
      <c r="V42" s="17">
        <f t="shared" ref="V42:W42" si="13">COUNTIF(V4:V36,"з")</f>
        <v>0</v>
      </c>
      <c r="W42" s="17">
        <f t="shared" si="13"/>
        <v>0</v>
      </c>
      <c r="X42" s="17">
        <f t="shared" si="12"/>
        <v>0</v>
      </c>
      <c r="Y42" s="17">
        <f t="shared" si="12"/>
        <v>0</v>
      </c>
      <c r="Z42" s="17">
        <f t="shared" si="12"/>
        <v>0</v>
      </c>
      <c r="AA42" s="17">
        <f t="shared" si="12"/>
        <v>0</v>
      </c>
      <c r="AB42" s="17">
        <f t="shared" si="12"/>
        <v>0</v>
      </c>
      <c r="AC42" s="17">
        <f t="shared" si="12"/>
        <v>0</v>
      </c>
      <c r="AD42" s="17">
        <f t="shared" si="12"/>
        <v>0</v>
      </c>
      <c r="AE42" s="17">
        <f t="shared" si="12"/>
        <v>0</v>
      </c>
      <c r="AF42" s="17">
        <f t="shared" si="12"/>
        <v>0</v>
      </c>
      <c r="AG42" s="17">
        <f t="shared" si="12"/>
        <v>0</v>
      </c>
    </row>
    <row r="43" spans="1:45" hidden="1" x14ac:dyDescent="0.25">
      <c r="G43" s="17">
        <f>COUNTIF(G4:G36,"зо")</f>
        <v>0</v>
      </c>
      <c r="H43" s="17">
        <f t="shared" ref="H43:AG43" si="14">COUNTIF(H4:H36,"зо")</f>
        <v>0</v>
      </c>
      <c r="I43" s="17">
        <f t="shared" si="14"/>
        <v>0</v>
      </c>
      <c r="J43" s="17">
        <f t="shared" si="14"/>
        <v>0</v>
      </c>
      <c r="K43" s="17">
        <f t="shared" si="14"/>
        <v>0</v>
      </c>
      <c r="L43" s="17">
        <f t="shared" si="14"/>
        <v>0</v>
      </c>
      <c r="M43" s="17">
        <f t="shared" si="14"/>
        <v>0</v>
      </c>
      <c r="N43" s="17">
        <f t="shared" si="14"/>
        <v>0</v>
      </c>
      <c r="O43" s="17">
        <f t="shared" si="14"/>
        <v>0</v>
      </c>
      <c r="P43" s="17">
        <f t="shared" si="14"/>
        <v>0</v>
      </c>
      <c r="Q43" s="17">
        <f t="shared" si="14"/>
        <v>0</v>
      </c>
      <c r="R43" s="17">
        <f t="shared" si="14"/>
        <v>0</v>
      </c>
      <c r="S43" s="17">
        <f t="shared" si="14"/>
        <v>0</v>
      </c>
      <c r="T43" s="17">
        <f t="shared" si="14"/>
        <v>0</v>
      </c>
      <c r="U43" s="17">
        <f t="shared" si="14"/>
        <v>0</v>
      </c>
      <c r="V43" s="17">
        <f t="shared" ref="V43:W43" si="15">COUNTIF(V4:V36,"зо")</f>
        <v>0</v>
      </c>
      <c r="W43" s="17">
        <f t="shared" si="15"/>
        <v>0</v>
      </c>
      <c r="X43" s="17">
        <f t="shared" si="14"/>
        <v>0</v>
      </c>
      <c r="Y43" s="17">
        <f t="shared" si="14"/>
        <v>0</v>
      </c>
      <c r="Z43" s="17">
        <f t="shared" si="14"/>
        <v>0</v>
      </c>
      <c r="AA43" s="17">
        <f t="shared" si="14"/>
        <v>0</v>
      </c>
      <c r="AB43" s="17">
        <f t="shared" si="14"/>
        <v>0</v>
      </c>
      <c r="AC43" s="17">
        <f t="shared" si="14"/>
        <v>0</v>
      </c>
      <c r="AD43" s="17">
        <f t="shared" si="14"/>
        <v>0</v>
      </c>
      <c r="AE43" s="17">
        <f t="shared" si="14"/>
        <v>0</v>
      </c>
      <c r="AF43" s="17">
        <f t="shared" si="14"/>
        <v>0</v>
      </c>
      <c r="AG43" s="17">
        <f t="shared" si="14"/>
        <v>0</v>
      </c>
    </row>
    <row r="44" spans="1:45" hidden="1" x14ac:dyDescent="0.25">
      <c r="F44" s="140">
        <f>AK38*F1+AK39*K1+Март!F44</f>
        <v>0</v>
      </c>
      <c r="G44" s="17">
        <f>COUNTIF(G4:G36,"о")</f>
        <v>0</v>
      </c>
      <c r="H44" s="17">
        <f t="shared" ref="H44:AG44" si="16">COUNTIF(H4:H36,"о")</f>
        <v>0</v>
      </c>
      <c r="I44" s="17">
        <f t="shared" si="16"/>
        <v>0</v>
      </c>
      <c r="J44" s="17">
        <f t="shared" si="16"/>
        <v>0</v>
      </c>
      <c r="K44" s="17">
        <f t="shared" si="16"/>
        <v>0</v>
      </c>
      <c r="L44" s="17">
        <f t="shared" si="16"/>
        <v>0</v>
      </c>
      <c r="M44" s="17">
        <f t="shared" si="16"/>
        <v>0</v>
      </c>
      <c r="N44" s="17">
        <f t="shared" si="16"/>
        <v>0</v>
      </c>
      <c r="O44" s="17">
        <f t="shared" si="16"/>
        <v>0</v>
      </c>
      <c r="P44" s="17">
        <f t="shared" si="16"/>
        <v>0</v>
      </c>
      <c r="Q44" s="17">
        <f t="shared" si="16"/>
        <v>0</v>
      </c>
      <c r="R44" s="17">
        <f t="shared" si="16"/>
        <v>0</v>
      </c>
      <c r="S44" s="17">
        <f t="shared" si="16"/>
        <v>0</v>
      </c>
      <c r="T44" s="17">
        <f t="shared" si="16"/>
        <v>0</v>
      </c>
      <c r="U44" s="17">
        <f t="shared" si="16"/>
        <v>0</v>
      </c>
      <c r="V44" s="17">
        <f t="shared" ref="V44:W44" si="17">COUNTIF(V4:V36,"о")</f>
        <v>0</v>
      </c>
      <c r="W44" s="17">
        <f t="shared" si="17"/>
        <v>0</v>
      </c>
      <c r="X44" s="17">
        <f t="shared" si="16"/>
        <v>0</v>
      </c>
      <c r="Y44" s="17">
        <f t="shared" si="16"/>
        <v>0</v>
      </c>
      <c r="Z44" s="17">
        <f t="shared" si="16"/>
        <v>0</v>
      </c>
      <c r="AA44" s="17">
        <f t="shared" si="16"/>
        <v>0</v>
      </c>
      <c r="AB44" s="17">
        <f t="shared" si="16"/>
        <v>0</v>
      </c>
      <c r="AC44" s="17">
        <f t="shared" si="16"/>
        <v>0</v>
      </c>
      <c r="AD44" s="17">
        <f t="shared" si="16"/>
        <v>0</v>
      </c>
      <c r="AE44" s="17">
        <f t="shared" si="16"/>
        <v>0</v>
      </c>
      <c r="AF44" s="17">
        <f t="shared" si="16"/>
        <v>0</v>
      </c>
      <c r="AG44" s="17">
        <f t="shared" si="16"/>
        <v>0</v>
      </c>
    </row>
    <row r="45" spans="1:45" hidden="1" x14ac:dyDescent="0.25">
      <c r="G45" s="17">
        <f>COUNTIF(G4:G36,"л")</f>
        <v>0</v>
      </c>
      <c r="H45" s="17">
        <f t="shared" ref="H45:AG45" si="18">COUNTIF(H4:H36,"л")</f>
        <v>0</v>
      </c>
      <c r="I45" s="17">
        <f t="shared" si="18"/>
        <v>0</v>
      </c>
      <c r="J45" s="17">
        <f t="shared" si="18"/>
        <v>0</v>
      </c>
      <c r="K45" s="17">
        <f t="shared" si="18"/>
        <v>0</v>
      </c>
      <c r="L45" s="17">
        <f t="shared" si="18"/>
        <v>0</v>
      </c>
      <c r="M45" s="17">
        <f t="shared" si="18"/>
        <v>0</v>
      </c>
      <c r="N45" s="17">
        <f t="shared" si="18"/>
        <v>0</v>
      </c>
      <c r="O45" s="17">
        <f t="shared" si="18"/>
        <v>0</v>
      </c>
      <c r="P45" s="17">
        <f t="shared" si="18"/>
        <v>0</v>
      </c>
      <c r="Q45" s="17">
        <f t="shared" si="18"/>
        <v>0</v>
      </c>
      <c r="R45" s="17">
        <f t="shared" si="18"/>
        <v>0</v>
      </c>
      <c r="S45" s="17">
        <f t="shared" si="18"/>
        <v>0</v>
      </c>
      <c r="T45" s="17">
        <f t="shared" si="18"/>
        <v>0</v>
      </c>
      <c r="U45" s="17">
        <f t="shared" si="18"/>
        <v>0</v>
      </c>
      <c r="V45" s="17">
        <f t="shared" ref="V45:W45" si="19">COUNTIF(V4:V36,"л")</f>
        <v>0</v>
      </c>
      <c r="W45" s="17">
        <f t="shared" si="19"/>
        <v>0</v>
      </c>
      <c r="X45" s="17">
        <f t="shared" si="18"/>
        <v>0</v>
      </c>
      <c r="Y45" s="17">
        <f t="shared" si="18"/>
        <v>0</v>
      </c>
      <c r="Z45" s="17">
        <f t="shared" si="18"/>
        <v>0</v>
      </c>
      <c r="AA45" s="17">
        <f t="shared" si="18"/>
        <v>0</v>
      </c>
      <c r="AB45" s="17">
        <f t="shared" si="18"/>
        <v>0</v>
      </c>
      <c r="AC45" s="17">
        <f t="shared" si="18"/>
        <v>0</v>
      </c>
      <c r="AD45" s="17">
        <f t="shared" si="18"/>
        <v>0</v>
      </c>
      <c r="AE45" s="17">
        <f t="shared" si="18"/>
        <v>0</v>
      </c>
      <c r="AF45" s="17">
        <f t="shared" si="18"/>
        <v>0</v>
      </c>
      <c r="AG45" s="17">
        <f t="shared" si="18"/>
        <v>0</v>
      </c>
    </row>
  </sheetData>
  <sheetProtection password="CF66" sheet="1" objects="1" scenarios="1"/>
  <mergeCells count="18">
    <mergeCell ref="AU4:AW4"/>
    <mergeCell ref="G37:AG37"/>
    <mergeCell ref="E39:E40"/>
    <mergeCell ref="AK40:AN40"/>
    <mergeCell ref="AK39:AN39"/>
    <mergeCell ref="AK38:AN38"/>
    <mergeCell ref="C1:C3"/>
    <mergeCell ref="G1:J1"/>
    <mergeCell ref="K1:M1"/>
    <mergeCell ref="AH1:AI1"/>
    <mergeCell ref="AU1:AW3"/>
    <mergeCell ref="D2:D3"/>
    <mergeCell ref="E2:E3"/>
    <mergeCell ref="F2:F3"/>
    <mergeCell ref="G2:AG2"/>
    <mergeCell ref="AH2:AH3"/>
    <mergeCell ref="AI2:AI3"/>
    <mergeCell ref="AK2:AQ2"/>
  </mergeCells>
  <conditionalFormatting sqref="AU12">
    <cfRule type="cellIs" dxfId="27" priority="10" operator="equal">
      <formula>"з"</formula>
    </cfRule>
  </conditionalFormatting>
  <conditionalFormatting sqref="G4:AG36">
    <cfRule type="cellIs" dxfId="26" priority="7" operator="equal">
      <formula>"зо"</formula>
    </cfRule>
    <cfRule type="cellIs" dxfId="25" priority="8" operator="equal">
      <formula>"о"</formula>
    </cfRule>
    <cfRule type="cellIs" dxfId="24" priority="9" operator="equal">
      <formula>"з"</formula>
    </cfRule>
  </conditionalFormatting>
  <conditionalFormatting sqref="F1">
    <cfRule type="expression" dxfId="23" priority="6">
      <formula>ISBLANK(F1)</formula>
    </cfRule>
  </conditionalFormatting>
  <conditionalFormatting sqref="K1:M1">
    <cfRule type="expression" dxfId="22" priority="5">
      <formula>ISBLANK($K$1)</formula>
    </cfRule>
  </conditionalFormatting>
  <conditionalFormatting sqref="AT4">
    <cfRule type="expression" dxfId="21" priority="4">
      <formula>"$AB$4=""ИСТИНА"""</formula>
    </cfRule>
  </conditionalFormatting>
  <conditionalFormatting sqref="G37:AG37">
    <cfRule type="containsText" dxfId="20" priority="3" operator="containsText" text="Укажите">
      <formula>NOT(ISERROR(SEARCH("Укажите",G37)))</formula>
    </cfRule>
  </conditionalFormatting>
  <conditionalFormatting sqref="G4:AG36">
    <cfRule type="containsText" dxfId="19" priority="2" operator="containsText" text="л">
      <formula>NOT(ISERROR(SEARCH("л",G4)))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39</xdr:col>
                    <xdr:colOff>0</xdr:colOff>
                    <xdr:row>34</xdr:row>
                    <xdr:rowOff>180975</xdr:rowOff>
                  </from>
                  <to>
                    <xdr:col>39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39</xdr:col>
                    <xdr:colOff>0</xdr:colOff>
                    <xdr:row>33</xdr:row>
                    <xdr:rowOff>180975</xdr:rowOff>
                  </from>
                  <to>
                    <xdr:col>39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39</xdr:col>
                    <xdr:colOff>0</xdr:colOff>
                    <xdr:row>32</xdr:row>
                    <xdr:rowOff>180975</xdr:rowOff>
                  </from>
                  <to>
                    <xdr:col>39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>
                  <from>
                    <xdr:col>39</xdr:col>
                    <xdr:colOff>0</xdr:colOff>
                    <xdr:row>31</xdr:row>
                    <xdr:rowOff>180975</xdr:rowOff>
                  </from>
                  <to>
                    <xdr:col>39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>
                  <from>
                    <xdr:col>39</xdr:col>
                    <xdr:colOff>0</xdr:colOff>
                    <xdr:row>30</xdr:row>
                    <xdr:rowOff>180975</xdr:rowOff>
                  </from>
                  <to>
                    <xdr:col>39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>
                  <from>
                    <xdr:col>39</xdr:col>
                    <xdr:colOff>0</xdr:colOff>
                    <xdr:row>29</xdr:row>
                    <xdr:rowOff>180975</xdr:rowOff>
                  </from>
                  <to>
                    <xdr:col>39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>
                  <from>
                    <xdr:col>39</xdr:col>
                    <xdr:colOff>0</xdr:colOff>
                    <xdr:row>28</xdr:row>
                    <xdr:rowOff>180975</xdr:rowOff>
                  </from>
                  <to>
                    <xdr:col>39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39</xdr:col>
                    <xdr:colOff>0</xdr:colOff>
                    <xdr:row>27</xdr:row>
                    <xdr:rowOff>180975</xdr:rowOff>
                  </from>
                  <to>
                    <xdr:col>39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39</xdr:col>
                    <xdr:colOff>0</xdr:colOff>
                    <xdr:row>26</xdr:row>
                    <xdr:rowOff>180975</xdr:rowOff>
                  </from>
                  <to>
                    <xdr:col>39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3" name="Check Box 10">
              <controlPr defaultSize="0" autoFill="0" autoLine="0" autoPict="0">
                <anchor moveWithCells="1">
                  <from>
                    <xdr:col>39</xdr:col>
                    <xdr:colOff>0</xdr:colOff>
                    <xdr:row>25</xdr:row>
                    <xdr:rowOff>180975</xdr:rowOff>
                  </from>
                  <to>
                    <xdr:col>39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4" name="Check Box 11">
              <controlPr defaultSize="0" autoFill="0" autoLine="0" autoPict="0">
                <anchor moveWithCells="1">
                  <from>
                    <xdr:col>39</xdr:col>
                    <xdr:colOff>0</xdr:colOff>
                    <xdr:row>24</xdr:row>
                    <xdr:rowOff>180975</xdr:rowOff>
                  </from>
                  <to>
                    <xdr:col>39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5" name="Check Box 12">
              <controlPr defaultSize="0" autoFill="0" autoLine="0" autoPict="0">
                <anchor moveWithCells="1">
                  <from>
                    <xdr:col>39</xdr:col>
                    <xdr:colOff>0</xdr:colOff>
                    <xdr:row>23</xdr:row>
                    <xdr:rowOff>180975</xdr:rowOff>
                  </from>
                  <to>
                    <xdr:col>39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6" name="Check Box 13">
              <controlPr defaultSize="0" autoFill="0" autoLine="0" autoPict="0">
                <anchor moveWithCells="1">
                  <from>
                    <xdr:col>39</xdr:col>
                    <xdr:colOff>0</xdr:colOff>
                    <xdr:row>22</xdr:row>
                    <xdr:rowOff>180975</xdr:rowOff>
                  </from>
                  <to>
                    <xdr:col>39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7" name="Check Box 14">
              <controlPr defaultSize="0" autoFill="0" autoLine="0" autoPict="0">
                <anchor moveWithCells="1">
                  <from>
                    <xdr:col>39</xdr:col>
                    <xdr:colOff>0</xdr:colOff>
                    <xdr:row>21</xdr:row>
                    <xdr:rowOff>180975</xdr:rowOff>
                  </from>
                  <to>
                    <xdr:col>39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8" name="Check Box 15">
              <controlPr defaultSize="0" autoFill="0" autoLine="0" autoPict="0">
                <anchor moveWithCells="1">
                  <from>
                    <xdr:col>39</xdr:col>
                    <xdr:colOff>0</xdr:colOff>
                    <xdr:row>20</xdr:row>
                    <xdr:rowOff>180975</xdr:rowOff>
                  </from>
                  <to>
                    <xdr:col>39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9" name="Check Box 16">
              <controlPr defaultSize="0" autoFill="0" autoLine="0" autoPict="0">
                <anchor moveWithCells="1">
                  <from>
                    <xdr:col>39</xdr:col>
                    <xdr:colOff>0</xdr:colOff>
                    <xdr:row>19</xdr:row>
                    <xdr:rowOff>180975</xdr:rowOff>
                  </from>
                  <to>
                    <xdr:col>39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20" name="Check Box 17">
              <controlPr defaultSize="0" autoFill="0" autoLine="0" autoPict="0">
                <anchor moveWithCells="1">
                  <from>
                    <xdr:col>39</xdr:col>
                    <xdr:colOff>0</xdr:colOff>
                    <xdr:row>18</xdr:row>
                    <xdr:rowOff>180975</xdr:rowOff>
                  </from>
                  <to>
                    <xdr:col>39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6" r:id="rId21" name="Check Box 18">
              <controlPr defaultSize="0" autoFill="0" autoLine="0" autoPict="0">
                <anchor moveWithCells="1">
                  <from>
                    <xdr:col>39</xdr:col>
                    <xdr:colOff>0</xdr:colOff>
                    <xdr:row>17</xdr:row>
                    <xdr:rowOff>180975</xdr:rowOff>
                  </from>
                  <to>
                    <xdr:col>39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7" r:id="rId22" name="Check Box 19">
              <controlPr defaultSize="0" autoFill="0" autoLine="0" autoPict="0">
                <anchor moveWithCells="1">
                  <from>
                    <xdr:col>39</xdr:col>
                    <xdr:colOff>0</xdr:colOff>
                    <xdr:row>16</xdr:row>
                    <xdr:rowOff>180975</xdr:rowOff>
                  </from>
                  <to>
                    <xdr:col>39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8" r:id="rId23" name="Check Box 20">
              <controlPr defaultSize="0" autoFill="0" autoLine="0" autoPict="0">
                <anchor moveWithCells="1">
                  <from>
                    <xdr:col>39</xdr:col>
                    <xdr:colOff>0</xdr:colOff>
                    <xdr:row>15</xdr:row>
                    <xdr:rowOff>180975</xdr:rowOff>
                  </from>
                  <to>
                    <xdr:col>39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24" name="Check Box 21">
              <controlPr defaultSize="0" autoFill="0" autoLine="0" autoPict="0">
                <anchor moveWithCells="1">
                  <from>
                    <xdr:col>39</xdr:col>
                    <xdr:colOff>0</xdr:colOff>
                    <xdr:row>14</xdr:row>
                    <xdr:rowOff>180975</xdr:rowOff>
                  </from>
                  <to>
                    <xdr:col>39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0" r:id="rId25" name="Check Box 22">
              <controlPr defaultSize="0" autoFill="0" autoLine="0" autoPict="0">
                <anchor moveWithCells="1">
                  <from>
                    <xdr:col>39</xdr:col>
                    <xdr:colOff>0</xdr:colOff>
                    <xdr:row>13</xdr:row>
                    <xdr:rowOff>180975</xdr:rowOff>
                  </from>
                  <to>
                    <xdr:col>39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1" r:id="rId26" name="Check Box 23">
              <controlPr defaultSize="0" autoFill="0" autoLine="0" autoPict="0">
                <anchor moveWithCells="1">
                  <from>
                    <xdr:col>39</xdr:col>
                    <xdr:colOff>0</xdr:colOff>
                    <xdr:row>12</xdr:row>
                    <xdr:rowOff>180975</xdr:rowOff>
                  </from>
                  <to>
                    <xdr:col>39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27" name="Check Box 24">
              <controlPr defaultSize="0" autoFill="0" autoLine="0" autoPict="0">
                <anchor moveWithCells="1">
                  <from>
                    <xdr:col>39</xdr:col>
                    <xdr:colOff>0</xdr:colOff>
                    <xdr:row>11</xdr:row>
                    <xdr:rowOff>180975</xdr:rowOff>
                  </from>
                  <to>
                    <xdr:col>39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3" r:id="rId28" name="Check Box 25">
              <controlPr defaultSize="0" autoFill="0" autoLine="0" autoPict="0">
                <anchor moveWithCells="1">
                  <from>
                    <xdr:col>39</xdr:col>
                    <xdr:colOff>0</xdr:colOff>
                    <xdr:row>10</xdr:row>
                    <xdr:rowOff>180975</xdr:rowOff>
                  </from>
                  <to>
                    <xdr:col>39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29" name="Check Box 26">
              <controlPr defaultSize="0" autoFill="0" autoLine="0" autoPict="0">
                <anchor moveWithCells="1">
                  <from>
                    <xdr:col>39</xdr:col>
                    <xdr:colOff>0</xdr:colOff>
                    <xdr:row>9</xdr:row>
                    <xdr:rowOff>180975</xdr:rowOff>
                  </from>
                  <to>
                    <xdr:col>39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30" name="Check Box 27">
              <controlPr defaultSize="0" autoFill="0" autoLine="0" autoPict="0">
                <anchor moveWithCells="1">
                  <from>
                    <xdr:col>39</xdr:col>
                    <xdr:colOff>0</xdr:colOff>
                    <xdr:row>8</xdr:row>
                    <xdr:rowOff>180975</xdr:rowOff>
                  </from>
                  <to>
                    <xdr:col>39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31" name="Check Box 28">
              <controlPr defaultSize="0" autoFill="0" autoLine="0" autoPict="0">
                <anchor moveWithCells="1">
                  <from>
                    <xdr:col>39</xdr:col>
                    <xdr:colOff>0</xdr:colOff>
                    <xdr:row>7</xdr:row>
                    <xdr:rowOff>180975</xdr:rowOff>
                  </from>
                  <to>
                    <xdr:col>39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32" name="Check Box 29">
              <controlPr defaultSize="0" autoFill="0" autoLine="0" autoPict="0">
                <anchor moveWithCells="1">
                  <from>
                    <xdr:col>39</xdr:col>
                    <xdr:colOff>0</xdr:colOff>
                    <xdr:row>6</xdr:row>
                    <xdr:rowOff>180975</xdr:rowOff>
                  </from>
                  <to>
                    <xdr:col>39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33" name="Check Box 30">
              <controlPr defaultSize="0" autoFill="0" autoLine="0" autoPict="0">
                <anchor moveWithCells="1">
                  <from>
                    <xdr:col>39</xdr:col>
                    <xdr:colOff>0</xdr:colOff>
                    <xdr:row>5</xdr:row>
                    <xdr:rowOff>180975</xdr:rowOff>
                  </from>
                  <to>
                    <xdr:col>39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34" name="Check Box 31">
              <controlPr defaultSize="0" autoFill="0" autoLine="0" autoPict="0">
                <anchor moveWithCells="1">
                  <from>
                    <xdr:col>39</xdr:col>
                    <xdr:colOff>0</xdr:colOff>
                    <xdr:row>4</xdr:row>
                    <xdr:rowOff>180975</xdr:rowOff>
                  </from>
                  <to>
                    <xdr:col>39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35" name="Check Box 32">
              <controlPr defaultSize="0" autoFill="0" autoLine="0" autoPict="0">
                <anchor moveWithCells="1">
                  <from>
                    <xdr:col>39</xdr:col>
                    <xdr:colOff>0</xdr:colOff>
                    <xdr:row>3</xdr:row>
                    <xdr:rowOff>180975</xdr:rowOff>
                  </from>
                  <to>
                    <xdr:col>39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36" name="Check Box 33">
              <controlPr defaultSize="0" autoFill="0" autoLine="0" autoPict="0">
                <anchor moveWithCells="1">
                  <from>
                    <xdr:col>39</xdr:col>
                    <xdr:colOff>0</xdr:colOff>
                    <xdr:row>2</xdr:row>
                    <xdr:rowOff>180975</xdr:rowOff>
                  </from>
                  <to>
                    <xdr:col>39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37" name="Check Box 34">
              <controlPr defaultSize="0" autoFill="0" autoLine="0" autoPict="0">
                <anchor moveWithCells="1">
                  <from>
                    <xdr:col>42</xdr:col>
                    <xdr:colOff>0</xdr:colOff>
                    <xdr:row>34</xdr:row>
                    <xdr:rowOff>180975</xdr:rowOff>
                  </from>
                  <to>
                    <xdr:col>42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38" name="Check Box 35">
              <controlPr defaultSize="0" autoFill="0" autoLine="0" autoPict="0">
                <anchor moveWithCells="1">
                  <from>
                    <xdr:col>42</xdr:col>
                    <xdr:colOff>0</xdr:colOff>
                    <xdr:row>33</xdr:row>
                    <xdr:rowOff>180975</xdr:rowOff>
                  </from>
                  <to>
                    <xdr:col>42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39" name="Check Box 36">
              <controlPr defaultSize="0" autoFill="0" autoLine="0" autoPict="0">
                <anchor moveWithCells="1">
                  <from>
                    <xdr:col>42</xdr:col>
                    <xdr:colOff>0</xdr:colOff>
                    <xdr:row>32</xdr:row>
                    <xdr:rowOff>180975</xdr:rowOff>
                  </from>
                  <to>
                    <xdr:col>42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40" name="Check Box 37">
              <controlPr defaultSize="0" autoFill="0" autoLine="0" autoPict="0">
                <anchor moveWithCells="1">
                  <from>
                    <xdr:col>42</xdr:col>
                    <xdr:colOff>0</xdr:colOff>
                    <xdr:row>31</xdr:row>
                    <xdr:rowOff>180975</xdr:rowOff>
                  </from>
                  <to>
                    <xdr:col>42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6" r:id="rId41" name="Check Box 38">
              <controlPr defaultSize="0" autoFill="0" autoLine="0" autoPict="0">
                <anchor moveWithCells="1">
                  <from>
                    <xdr:col>42</xdr:col>
                    <xdr:colOff>0</xdr:colOff>
                    <xdr:row>30</xdr:row>
                    <xdr:rowOff>180975</xdr:rowOff>
                  </from>
                  <to>
                    <xdr:col>42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7" r:id="rId42" name="Check Box 39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180975</xdr:rowOff>
                  </from>
                  <to>
                    <xdr:col>42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8" r:id="rId43" name="Check Box 40">
              <controlPr defaultSize="0" autoFill="0" autoLine="0" autoPict="0">
                <anchor moveWithCells="1">
                  <from>
                    <xdr:col>42</xdr:col>
                    <xdr:colOff>0</xdr:colOff>
                    <xdr:row>28</xdr:row>
                    <xdr:rowOff>180975</xdr:rowOff>
                  </from>
                  <to>
                    <xdr:col>42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9" r:id="rId44" name="Check Box 41">
              <controlPr defaultSize="0" autoFill="0" autoLine="0" autoPict="0">
                <anchor moveWithCells="1">
                  <from>
                    <xdr:col>42</xdr:col>
                    <xdr:colOff>0</xdr:colOff>
                    <xdr:row>27</xdr:row>
                    <xdr:rowOff>180975</xdr:rowOff>
                  </from>
                  <to>
                    <xdr:col>42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0" r:id="rId45" name="Check Box 42">
              <controlPr defaultSize="0" autoFill="0" autoLine="0" autoPict="0">
                <anchor moveWithCells="1">
                  <from>
                    <xdr:col>42</xdr:col>
                    <xdr:colOff>0</xdr:colOff>
                    <xdr:row>26</xdr:row>
                    <xdr:rowOff>180975</xdr:rowOff>
                  </from>
                  <to>
                    <xdr:col>42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1" r:id="rId46" name="Check Box 43">
              <controlPr defaultSize="0" autoFill="0" autoLine="0" autoPict="0">
                <anchor moveWithCells="1">
                  <from>
                    <xdr:col>42</xdr:col>
                    <xdr:colOff>0</xdr:colOff>
                    <xdr:row>25</xdr:row>
                    <xdr:rowOff>180975</xdr:rowOff>
                  </from>
                  <to>
                    <xdr:col>42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2" r:id="rId47" name="Check Box 44">
              <controlPr defaultSize="0" autoFill="0" autoLine="0" autoPict="0">
                <anchor moveWithCells="1">
                  <from>
                    <xdr:col>42</xdr:col>
                    <xdr:colOff>0</xdr:colOff>
                    <xdr:row>24</xdr:row>
                    <xdr:rowOff>180975</xdr:rowOff>
                  </from>
                  <to>
                    <xdr:col>42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3" r:id="rId48" name="Check Box 45">
              <controlPr defaultSize="0" autoFill="0" autoLine="0" autoPict="0">
                <anchor moveWithCells="1">
                  <from>
                    <xdr:col>42</xdr:col>
                    <xdr:colOff>0</xdr:colOff>
                    <xdr:row>23</xdr:row>
                    <xdr:rowOff>180975</xdr:rowOff>
                  </from>
                  <to>
                    <xdr:col>42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4" r:id="rId49" name="Check Box 46">
              <controlPr defaultSize="0" autoFill="0" autoLine="0" autoPict="0">
                <anchor moveWithCells="1">
                  <from>
                    <xdr:col>42</xdr:col>
                    <xdr:colOff>0</xdr:colOff>
                    <xdr:row>22</xdr:row>
                    <xdr:rowOff>180975</xdr:rowOff>
                  </from>
                  <to>
                    <xdr:col>42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5" r:id="rId50" name="Check Box 47">
              <controlPr defaultSize="0" autoFill="0" autoLine="0" autoPict="0">
                <anchor moveWithCells="1">
                  <from>
                    <xdr:col>42</xdr:col>
                    <xdr:colOff>0</xdr:colOff>
                    <xdr:row>21</xdr:row>
                    <xdr:rowOff>180975</xdr:rowOff>
                  </from>
                  <to>
                    <xdr:col>42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6" r:id="rId51" name="Check Box 48">
              <controlPr defaultSize="0" autoFill="0" autoLine="0" autoPict="0">
                <anchor moveWithCells="1">
                  <from>
                    <xdr:col>42</xdr:col>
                    <xdr:colOff>0</xdr:colOff>
                    <xdr:row>20</xdr:row>
                    <xdr:rowOff>180975</xdr:rowOff>
                  </from>
                  <to>
                    <xdr:col>42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7" r:id="rId52" name="Check Box 49">
              <controlPr defaultSize="0" autoFill="0" autoLine="0" autoPict="0">
                <anchor moveWithCells="1">
                  <from>
                    <xdr:col>42</xdr:col>
                    <xdr:colOff>0</xdr:colOff>
                    <xdr:row>19</xdr:row>
                    <xdr:rowOff>180975</xdr:rowOff>
                  </from>
                  <to>
                    <xdr:col>42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8" r:id="rId53" name="Check Box 50">
              <controlPr defaultSize="0" autoFill="0" autoLine="0" autoPict="0">
                <anchor moveWithCells="1">
                  <from>
                    <xdr:col>42</xdr:col>
                    <xdr:colOff>0</xdr:colOff>
                    <xdr:row>18</xdr:row>
                    <xdr:rowOff>180975</xdr:rowOff>
                  </from>
                  <to>
                    <xdr:col>42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9" r:id="rId54" name="Check Box 51">
              <controlPr defaultSize="0" autoFill="0" autoLine="0" autoPict="0">
                <anchor moveWithCells="1">
                  <from>
                    <xdr:col>42</xdr:col>
                    <xdr:colOff>0</xdr:colOff>
                    <xdr:row>17</xdr:row>
                    <xdr:rowOff>180975</xdr:rowOff>
                  </from>
                  <to>
                    <xdr:col>42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0" r:id="rId55" name="Check Box 52">
              <controlPr defaultSize="0" autoFill="0" autoLine="0" autoPict="0">
                <anchor moveWithCells="1">
                  <from>
                    <xdr:col>42</xdr:col>
                    <xdr:colOff>0</xdr:colOff>
                    <xdr:row>16</xdr:row>
                    <xdr:rowOff>180975</xdr:rowOff>
                  </from>
                  <to>
                    <xdr:col>42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1" r:id="rId56" name="Check Box 53">
              <controlPr defaultSize="0" autoFill="0" autoLine="0" autoPict="0">
                <anchor moveWithCells="1">
                  <from>
                    <xdr:col>42</xdr:col>
                    <xdr:colOff>0</xdr:colOff>
                    <xdr:row>15</xdr:row>
                    <xdr:rowOff>180975</xdr:rowOff>
                  </from>
                  <to>
                    <xdr:col>42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2" r:id="rId57" name="Check Box 54">
              <controlPr defaultSize="0" autoFill="0" autoLine="0" autoPict="0">
                <anchor moveWithCells="1">
                  <from>
                    <xdr:col>42</xdr:col>
                    <xdr:colOff>0</xdr:colOff>
                    <xdr:row>14</xdr:row>
                    <xdr:rowOff>180975</xdr:rowOff>
                  </from>
                  <to>
                    <xdr:col>42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3" r:id="rId58" name="Check Box 55">
              <controlPr defaultSize="0" autoFill="0" autoLine="0" autoPict="0">
                <anchor moveWithCells="1">
                  <from>
                    <xdr:col>42</xdr:col>
                    <xdr:colOff>0</xdr:colOff>
                    <xdr:row>13</xdr:row>
                    <xdr:rowOff>180975</xdr:rowOff>
                  </from>
                  <to>
                    <xdr:col>42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4" r:id="rId59" name="Check Box 56">
              <controlPr defaultSize="0" autoFill="0" autoLine="0" autoPict="0">
                <anchor moveWithCells="1">
                  <from>
                    <xdr:col>42</xdr:col>
                    <xdr:colOff>0</xdr:colOff>
                    <xdr:row>12</xdr:row>
                    <xdr:rowOff>180975</xdr:rowOff>
                  </from>
                  <to>
                    <xdr:col>42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5" r:id="rId60" name="Check Box 57">
              <controlPr defaultSize="0" autoFill="0" autoLine="0" autoPict="0">
                <anchor moveWithCells="1">
                  <from>
                    <xdr:col>42</xdr:col>
                    <xdr:colOff>0</xdr:colOff>
                    <xdr:row>11</xdr:row>
                    <xdr:rowOff>180975</xdr:rowOff>
                  </from>
                  <to>
                    <xdr:col>42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6" r:id="rId61" name="Check Box 58">
              <controlPr defaultSize="0" autoFill="0" autoLine="0" autoPict="0">
                <anchor moveWithCells="1">
                  <from>
                    <xdr:col>42</xdr:col>
                    <xdr:colOff>0</xdr:colOff>
                    <xdr:row>10</xdr:row>
                    <xdr:rowOff>180975</xdr:rowOff>
                  </from>
                  <to>
                    <xdr:col>42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7" r:id="rId62" name="Check Box 59">
              <controlPr defaultSize="0" autoFill="0" autoLine="0" autoPict="0">
                <anchor moveWithCells="1">
                  <from>
                    <xdr:col>42</xdr:col>
                    <xdr:colOff>0</xdr:colOff>
                    <xdr:row>9</xdr:row>
                    <xdr:rowOff>180975</xdr:rowOff>
                  </from>
                  <to>
                    <xdr:col>42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8" r:id="rId63" name="Check Box 60">
              <controlPr defaultSize="0" autoFill="0" autoLine="0" autoPict="0">
                <anchor moveWithCells="1">
                  <from>
                    <xdr:col>42</xdr:col>
                    <xdr:colOff>0</xdr:colOff>
                    <xdr:row>8</xdr:row>
                    <xdr:rowOff>180975</xdr:rowOff>
                  </from>
                  <to>
                    <xdr:col>42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9" r:id="rId64" name="Check Box 61">
              <controlPr defaultSize="0" autoFill="0" autoLine="0" autoPict="0">
                <anchor moveWithCells="1">
                  <from>
                    <xdr:col>42</xdr:col>
                    <xdr:colOff>0</xdr:colOff>
                    <xdr:row>7</xdr:row>
                    <xdr:rowOff>180975</xdr:rowOff>
                  </from>
                  <to>
                    <xdr:col>42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65" name="Check Box 62">
              <controlPr defaultSize="0" autoFill="0" autoLine="0" autoPict="0">
                <anchor moveWithCells="1">
                  <from>
                    <xdr:col>42</xdr:col>
                    <xdr:colOff>0</xdr:colOff>
                    <xdr:row>6</xdr:row>
                    <xdr:rowOff>180975</xdr:rowOff>
                  </from>
                  <to>
                    <xdr:col>42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1" r:id="rId66" name="Check Box 63">
              <controlPr defaultSize="0" autoFill="0" autoLine="0" autoPict="0">
                <anchor moveWithCells="1">
                  <from>
                    <xdr:col>42</xdr:col>
                    <xdr:colOff>0</xdr:colOff>
                    <xdr:row>5</xdr:row>
                    <xdr:rowOff>180975</xdr:rowOff>
                  </from>
                  <to>
                    <xdr:col>42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2" r:id="rId67" name="Check Box 64">
              <controlPr defaultSize="0" autoFill="0" autoLine="0" autoPict="0">
                <anchor moveWithCells="1">
                  <from>
                    <xdr:col>42</xdr:col>
                    <xdr:colOff>0</xdr:colOff>
                    <xdr:row>4</xdr:row>
                    <xdr:rowOff>180975</xdr:rowOff>
                  </from>
                  <to>
                    <xdr:col>42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3" r:id="rId68" name="Check Box 65">
              <controlPr defaultSize="0" autoFill="0" autoLine="0" autoPict="0">
                <anchor moveWithCells="1">
                  <from>
                    <xdr:col>42</xdr:col>
                    <xdr:colOff>0</xdr:colOff>
                    <xdr:row>3</xdr:row>
                    <xdr:rowOff>180975</xdr:rowOff>
                  </from>
                  <to>
                    <xdr:col>42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4" r:id="rId69" name="Check Box 66">
              <controlPr defaultSize="0" autoFill="0" autoLine="0" autoPict="0">
                <anchor moveWithCells="1">
                  <from>
                    <xdr:col>42</xdr:col>
                    <xdr:colOff>0</xdr:colOff>
                    <xdr:row>2</xdr:row>
                    <xdr:rowOff>180975</xdr:rowOff>
                  </from>
                  <to>
                    <xdr:col>42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5" r:id="rId70" name="Check Box 67">
              <controlPr defaultSize="0" autoFill="0" autoLine="0" autoPict="0">
                <anchor moveWithCells="1">
                  <from>
                    <xdr:col>35</xdr:col>
                    <xdr:colOff>600075</xdr:colOff>
                    <xdr:row>34</xdr:row>
                    <xdr:rowOff>180975</xdr:rowOff>
                  </from>
                  <to>
                    <xdr:col>36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6" r:id="rId71" name="Check Box 68">
              <controlPr defaultSize="0" autoFill="0" autoLine="0" autoPict="0">
                <anchor moveWithCells="1">
                  <from>
                    <xdr:col>35</xdr:col>
                    <xdr:colOff>600075</xdr:colOff>
                    <xdr:row>33</xdr:row>
                    <xdr:rowOff>180975</xdr:rowOff>
                  </from>
                  <to>
                    <xdr:col>36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7" r:id="rId72" name="Check Box 69">
              <controlPr defaultSize="0" autoFill="0" autoLine="0" autoPict="0">
                <anchor moveWithCells="1">
                  <from>
                    <xdr:col>35</xdr:col>
                    <xdr:colOff>600075</xdr:colOff>
                    <xdr:row>32</xdr:row>
                    <xdr:rowOff>180975</xdr:rowOff>
                  </from>
                  <to>
                    <xdr:col>36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8" r:id="rId73" name="Check Box 70">
              <controlPr defaultSize="0" autoFill="0" autoLine="0" autoPict="0">
                <anchor moveWithCells="1">
                  <from>
                    <xdr:col>35</xdr:col>
                    <xdr:colOff>600075</xdr:colOff>
                    <xdr:row>31</xdr:row>
                    <xdr:rowOff>180975</xdr:rowOff>
                  </from>
                  <to>
                    <xdr:col>36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9" r:id="rId74" name="Check Box 71">
              <controlPr defaultSize="0" autoFill="0" autoLine="0" autoPict="0">
                <anchor moveWithCells="1">
                  <from>
                    <xdr:col>35</xdr:col>
                    <xdr:colOff>600075</xdr:colOff>
                    <xdr:row>30</xdr:row>
                    <xdr:rowOff>180975</xdr:rowOff>
                  </from>
                  <to>
                    <xdr:col>36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0" r:id="rId75" name="Check Box 72">
              <controlPr defaultSize="0" autoFill="0" autoLine="0" autoPict="0">
                <anchor moveWithCells="1">
                  <from>
                    <xdr:col>35</xdr:col>
                    <xdr:colOff>600075</xdr:colOff>
                    <xdr:row>29</xdr:row>
                    <xdr:rowOff>180975</xdr:rowOff>
                  </from>
                  <to>
                    <xdr:col>36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1" r:id="rId76" name="Check Box 73">
              <controlPr defaultSize="0" autoFill="0" autoLine="0" autoPict="0">
                <anchor moveWithCells="1">
                  <from>
                    <xdr:col>35</xdr:col>
                    <xdr:colOff>600075</xdr:colOff>
                    <xdr:row>28</xdr:row>
                    <xdr:rowOff>180975</xdr:rowOff>
                  </from>
                  <to>
                    <xdr:col>36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2" r:id="rId77" name="Check Box 74">
              <controlPr defaultSize="0" autoFill="0" autoLine="0" autoPict="0">
                <anchor moveWithCells="1">
                  <from>
                    <xdr:col>35</xdr:col>
                    <xdr:colOff>600075</xdr:colOff>
                    <xdr:row>27</xdr:row>
                    <xdr:rowOff>180975</xdr:rowOff>
                  </from>
                  <to>
                    <xdr:col>36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3" r:id="rId78" name="Check Box 75">
              <controlPr defaultSize="0" autoFill="0" autoLine="0" autoPict="0">
                <anchor moveWithCells="1">
                  <from>
                    <xdr:col>35</xdr:col>
                    <xdr:colOff>600075</xdr:colOff>
                    <xdr:row>26</xdr:row>
                    <xdr:rowOff>180975</xdr:rowOff>
                  </from>
                  <to>
                    <xdr:col>36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4" r:id="rId79" name="Check Box 76">
              <controlPr defaultSize="0" autoFill="0" autoLine="0" autoPict="0">
                <anchor moveWithCells="1">
                  <from>
                    <xdr:col>35</xdr:col>
                    <xdr:colOff>600075</xdr:colOff>
                    <xdr:row>25</xdr:row>
                    <xdr:rowOff>180975</xdr:rowOff>
                  </from>
                  <to>
                    <xdr:col>36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5" r:id="rId80" name="Check Box 77">
              <controlPr defaultSize="0" autoFill="0" autoLine="0" autoPict="0">
                <anchor moveWithCells="1">
                  <from>
                    <xdr:col>35</xdr:col>
                    <xdr:colOff>600075</xdr:colOff>
                    <xdr:row>24</xdr:row>
                    <xdr:rowOff>180975</xdr:rowOff>
                  </from>
                  <to>
                    <xdr:col>36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6" r:id="rId81" name="Check Box 78">
              <controlPr defaultSize="0" autoFill="0" autoLine="0" autoPict="0">
                <anchor moveWithCells="1">
                  <from>
                    <xdr:col>35</xdr:col>
                    <xdr:colOff>600075</xdr:colOff>
                    <xdr:row>23</xdr:row>
                    <xdr:rowOff>180975</xdr:rowOff>
                  </from>
                  <to>
                    <xdr:col>36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7" r:id="rId82" name="Check Box 79">
              <controlPr defaultSize="0" autoFill="0" autoLine="0" autoPict="0">
                <anchor moveWithCells="1">
                  <from>
                    <xdr:col>35</xdr:col>
                    <xdr:colOff>600075</xdr:colOff>
                    <xdr:row>22</xdr:row>
                    <xdr:rowOff>180975</xdr:rowOff>
                  </from>
                  <to>
                    <xdr:col>36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8" r:id="rId83" name="Check Box 80">
              <controlPr defaultSize="0" autoFill="0" autoLine="0" autoPict="0">
                <anchor moveWithCells="1">
                  <from>
                    <xdr:col>35</xdr:col>
                    <xdr:colOff>600075</xdr:colOff>
                    <xdr:row>21</xdr:row>
                    <xdr:rowOff>180975</xdr:rowOff>
                  </from>
                  <to>
                    <xdr:col>36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9" r:id="rId84" name="Check Box 81">
              <controlPr defaultSize="0" autoFill="0" autoLine="0" autoPict="0">
                <anchor moveWithCells="1">
                  <from>
                    <xdr:col>35</xdr:col>
                    <xdr:colOff>600075</xdr:colOff>
                    <xdr:row>20</xdr:row>
                    <xdr:rowOff>180975</xdr:rowOff>
                  </from>
                  <to>
                    <xdr:col>36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0" r:id="rId85" name="Check Box 82">
              <controlPr defaultSize="0" autoFill="0" autoLine="0" autoPict="0">
                <anchor moveWithCells="1">
                  <from>
                    <xdr:col>35</xdr:col>
                    <xdr:colOff>600075</xdr:colOff>
                    <xdr:row>19</xdr:row>
                    <xdr:rowOff>180975</xdr:rowOff>
                  </from>
                  <to>
                    <xdr:col>36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1" r:id="rId86" name="Check Box 83">
              <controlPr defaultSize="0" autoFill="0" autoLine="0" autoPict="0">
                <anchor moveWithCells="1">
                  <from>
                    <xdr:col>35</xdr:col>
                    <xdr:colOff>600075</xdr:colOff>
                    <xdr:row>18</xdr:row>
                    <xdr:rowOff>180975</xdr:rowOff>
                  </from>
                  <to>
                    <xdr:col>36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2" r:id="rId87" name="Check Box 84">
              <controlPr defaultSize="0" autoFill="0" autoLine="0" autoPict="0">
                <anchor moveWithCells="1">
                  <from>
                    <xdr:col>35</xdr:col>
                    <xdr:colOff>600075</xdr:colOff>
                    <xdr:row>17</xdr:row>
                    <xdr:rowOff>180975</xdr:rowOff>
                  </from>
                  <to>
                    <xdr:col>36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3" r:id="rId88" name="Check Box 85">
              <controlPr defaultSize="0" autoFill="0" autoLine="0" autoPict="0">
                <anchor moveWithCells="1">
                  <from>
                    <xdr:col>35</xdr:col>
                    <xdr:colOff>600075</xdr:colOff>
                    <xdr:row>16</xdr:row>
                    <xdr:rowOff>180975</xdr:rowOff>
                  </from>
                  <to>
                    <xdr:col>36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4" r:id="rId89" name="Check Box 86">
              <controlPr defaultSize="0" autoFill="0" autoLine="0" autoPict="0">
                <anchor moveWithCells="1">
                  <from>
                    <xdr:col>35</xdr:col>
                    <xdr:colOff>600075</xdr:colOff>
                    <xdr:row>15</xdr:row>
                    <xdr:rowOff>180975</xdr:rowOff>
                  </from>
                  <to>
                    <xdr:col>36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5" r:id="rId90" name="Check Box 87">
              <controlPr defaultSize="0" autoFill="0" autoLine="0" autoPict="0">
                <anchor moveWithCells="1">
                  <from>
                    <xdr:col>35</xdr:col>
                    <xdr:colOff>600075</xdr:colOff>
                    <xdr:row>14</xdr:row>
                    <xdr:rowOff>180975</xdr:rowOff>
                  </from>
                  <to>
                    <xdr:col>36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6" r:id="rId91" name="Check Box 88">
              <controlPr defaultSize="0" autoFill="0" autoLine="0" autoPict="0">
                <anchor moveWithCells="1">
                  <from>
                    <xdr:col>35</xdr:col>
                    <xdr:colOff>600075</xdr:colOff>
                    <xdr:row>13</xdr:row>
                    <xdr:rowOff>180975</xdr:rowOff>
                  </from>
                  <to>
                    <xdr:col>36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7" r:id="rId92" name="Check Box 89">
              <controlPr defaultSize="0" autoFill="0" autoLine="0" autoPict="0">
                <anchor moveWithCells="1">
                  <from>
                    <xdr:col>35</xdr:col>
                    <xdr:colOff>600075</xdr:colOff>
                    <xdr:row>12</xdr:row>
                    <xdr:rowOff>180975</xdr:rowOff>
                  </from>
                  <to>
                    <xdr:col>36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8" r:id="rId93" name="Check Box 90">
              <controlPr defaultSize="0" autoFill="0" autoLine="0" autoPict="0">
                <anchor moveWithCells="1">
                  <from>
                    <xdr:col>35</xdr:col>
                    <xdr:colOff>600075</xdr:colOff>
                    <xdr:row>11</xdr:row>
                    <xdr:rowOff>180975</xdr:rowOff>
                  </from>
                  <to>
                    <xdr:col>36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9" r:id="rId94" name="Check Box 91">
              <controlPr defaultSize="0" autoFill="0" autoLine="0" autoPict="0">
                <anchor moveWithCells="1">
                  <from>
                    <xdr:col>35</xdr:col>
                    <xdr:colOff>600075</xdr:colOff>
                    <xdr:row>10</xdr:row>
                    <xdr:rowOff>180975</xdr:rowOff>
                  </from>
                  <to>
                    <xdr:col>36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0" r:id="rId95" name="Check Box 92">
              <controlPr defaultSize="0" autoFill="0" autoLine="0" autoPict="0">
                <anchor moveWithCells="1">
                  <from>
                    <xdr:col>35</xdr:col>
                    <xdr:colOff>600075</xdr:colOff>
                    <xdr:row>9</xdr:row>
                    <xdr:rowOff>180975</xdr:rowOff>
                  </from>
                  <to>
                    <xdr:col>36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1" r:id="rId96" name="Check Box 93">
              <controlPr defaultSize="0" autoFill="0" autoLine="0" autoPict="0">
                <anchor moveWithCells="1">
                  <from>
                    <xdr:col>35</xdr:col>
                    <xdr:colOff>600075</xdr:colOff>
                    <xdr:row>8</xdr:row>
                    <xdr:rowOff>180975</xdr:rowOff>
                  </from>
                  <to>
                    <xdr:col>36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2" r:id="rId97" name="Check Box 94">
              <controlPr defaultSize="0" autoFill="0" autoLine="0" autoPict="0">
                <anchor moveWithCells="1">
                  <from>
                    <xdr:col>35</xdr:col>
                    <xdr:colOff>600075</xdr:colOff>
                    <xdr:row>7</xdr:row>
                    <xdr:rowOff>180975</xdr:rowOff>
                  </from>
                  <to>
                    <xdr:col>36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3" r:id="rId98" name="Check Box 95">
              <controlPr defaultSize="0" autoFill="0" autoLine="0" autoPict="0">
                <anchor moveWithCells="1">
                  <from>
                    <xdr:col>35</xdr:col>
                    <xdr:colOff>600075</xdr:colOff>
                    <xdr:row>6</xdr:row>
                    <xdr:rowOff>180975</xdr:rowOff>
                  </from>
                  <to>
                    <xdr:col>36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4" r:id="rId99" name="Check Box 96">
              <controlPr defaultSize="0" autoFill="0" autoLine="0" autoPict="0">
                <anchor moveWithCells="1">
                  <from>
                    <xdr:col>35</xdr:col>
                    <xdr:colOff>600075</xdr:colOff>
                    <xdr:row>5</xdr:row>
                    <xdr:rowOff>180975</xdr:rowOff>
                  </from>
                  <to>
                    <xdr:col>36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5" r:id="rId100" name="Check Box 97">
              <controlPr defaultSize="0" autoFill="0" autoLine="0" autoPict="0">
                <anchor moveWithCells="1">
                  <from>
                    <xdr:col>35</xdr:col>
                    <xdr:colOff>600075</xdr:colOff>
                    <xdr:row>4</xdr:row>
                    <xdr:rowOff>180975</xdr:rowOff>
                  </from>
                  <to>
                    <xdr:col>36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6" r:id="rId101" name="Check Box 98">
              <controlPr defaultSize="0" autoFill="0" autoLine="0" autoPict="0">
                <anchor moveWithCells="1">
                  <from>
                    <xdr:col>35</xdr:col>
                    <xdr:colOff>600075</xdr:colOff>
                    <xdr:row>3</xdr:row>
                    <xdr:rowOff>180975</xdr:rowOff>
                  </from>
                  <to>
                    <xdr:col>36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7" r:id="rId102" name="Check Box 99">
              <controlPr defaultSize="0" autoFill="0" autoLine="0" autoPict="0">
                <anchor moveWithCells="1">
                  <from>
                    <xdr:col>35</xdr:col>
                    <xdr:colOff>600075</xdr:colOff>
                    <xdr:row>2</xdr:row>
                    <xdr:rowOff>180975</xdr:rowOff>
                  </from>
                  <to>
                    <xdr:col>36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8" r:id="rId103" name="Check Box 100">
              <controlPr defaultSize="0" autoFill="0" autoLine="0" autoPict="0">
                <anchor moveWithCells="1">
                  <from>
                    <xdr:col>1</xdr:col>
                    <xdr:colOff>123825</xdr:colOff>
                    <xdr:row>34</xdr:row>
                    <xdr:rowOff>180975</xdr:rowOff>
                  </from>
                  <to>
                    <xdr:col>2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9" r:id="rId104" name="Check Box 101">
              <controlPr defaultSize="0" autoFill="0" autoLine="0" autoPict="0">
                <anchor moveWithCells="1">
                  <from>
                    <xdr:col>1</xdr:col>
                    <xdr:colOff>123825</xdr:colOff>
                    <xdr:row>33</xdr:row>
                    <xdr:rowOff>180975</xdr:rowOff>
                  </from>
                  <to>
                    <xdr:col>2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0" r:id="rId105" name="Check Box 102">
              <controlPr defaultSize="0" autoFill="0" autoLine="0" autoPict="0">
                <anchor moveWithCells="1">
                  <from>
                    <xdr:col>1</xdr:col>
                    <xdr:colOff>123825</xdr:colOff>
                    <xdr:row>32</xdr:row>
                    <xdr:rowOff>180975</xdr:rowOff>
                  </from>
                  <to>
                    <xdr:col>2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1" r:id="rId106" name="Check Box 103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180975</xdr:rowOff>
                  </from>
                  <to>
                    <xdr:col>2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2" r:id="rId107" name="Check Box 104">
              <controlPr defaultSize="0" autoFill="0" autoLine="0" autoPict="0">
                <anchor moveWithCells="1">
                  <from>
                    <xdr:col>1</xdr:col>
                    <xdr:colOff>123825</xdr:colOff>
                    <xdr:row>30</xdr:row>
                    <xdr:rowOff>180975</xdr:rowOff>
                  </from>
                  <to>
                    <xdr:col>2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3" r:id="rId108" name="Check Box 105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180975</xdr:rowOff>
                  </from>
                  <to>
                    <xdr:col>2</xdr:col>
                    <xdr:colOff>190500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4" r:id="rId109" name="Check Box 106">
              <controlPr defaultSize="0" autoFill="0" autoLine="0" autoPict="0">
                <anchor moveWithCells="1">
                  <from>
                    <xdr:col>1</xdr:col>
                    <xdr:colOff>123825</xdr:colOff>
                    <xdr:row>28</xdr:row>
                    <xdr:rowOff>180975</xdr:rowOff>
                  </from>
                  <to>
                    <xdr:col>2</xdr:col>
                    <xdr:colOff>190500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5" r:id="rId110" name="Check Box 107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180975</xdr:rowOff>
                  </from>
                  <to>
                    <xdr:col>2</xdr:col>
                    <xdr:colOff>190500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6" r:id="rId111" name="Check Box 108">
              <controlPr defaultSize="0" autoFill="0" autoLine="0" autoPict="0">
                <anchor moveWithCells="1">
                  <from>
                    <xdr:col>1</xdr:col>
                    <xdr:colOff>123825</xdr:colOff>
                    <xdr:row>26</xdr:row>
                    <xdr:rowOff>180975</xdr:rowOff>
                  </from>
                  <to>
                    <xdr:col>2</xdr:col>
                    <xdr:colOff>190500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7" r:id="rId112" name="Check Box 109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180975</xdr:rowOff>
                  </from>
                  <to>
                    <xdr:col>2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8" r:id="rId113" name="Check Box 110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180975</xdr:rowOff>
                  </from>
                  <to>
                    <xdr:col>2</xdr:col>
                    <xdr:colOff>190500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9" r:id="rId114" name="Check Box 111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180975</xdr:rowOff>
                  </from>
                  <to>
                    <xdr:col>2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0" r:id="rId115" name="Check Box 112">
              <controlPr defaultSize="0" autoFill="0" autoLine="0" autoPict="0">
                <anchor moveWithCells="1">
                  <from>
                    <xdr:col>1</xdr:col>
                    <xdr:colOff>123825</xdr:colOff>
                    <xdr:row>22</xdr:row>
                    <xdr:rowOff>180975</xdr:rowOff>
                  </from>
                  <to>
                    <xdr:col>2</xdr:col>
                    <xdr:colOff>190500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1" r:id="rId116" name="Check Box 113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180975</xdr:rowOff>
                  </from>
                  <to>
                    <xdr:col>2</xdr:col>
                    <xdr:colOff>190500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2" r:id="rId117" name="Check Box 114">
              <controlPr defaultSize="0" autoFill="0" autoLine="0" autoPict="0">
                <anchor moveWithCells="1">
                  <from>
                    <xdr:col>1</xdr:col>
                    <xdr:colOff>123825</xdr:colOff>
                    <xdr:row>20</xdr:row>
                    <xdr:rowOff>180975</xdr:rowOff>
                  </from>
                  <to>
                    <xdr:col>2</xdr:col>
                    <xdr:colOff>190500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3" r:id="rId118" name="Check Box 115">
              <controlPr defaultSize="0" autoFill="0" autoLine="0" autoPict="0">
                <anchor moveWithCells="1">
                  <from>
                    <xdr:col>1</xdr:col>
                    <xdr:colOff>123825</xdr:colOff>
                    <xdr:row>19</xdr:row>
                    <xdr:rowOff>180975</xdr:rowOff>
                  </from>
                  <to>
                    <xdr:col>2</xdr:col>
                    <xdr:colOff>190500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4" r:id="rId119" name="Check Box 116">
              <controlPr defaultSize="0" autoFill="0" autoLine="0" autoPict="0">
                <anchor moveWithCells="1">
                  <from>
                    <xdr:col>1</xdr:col>
                    <xdr:colOff>123825</xdr:colOff>
                    <xdr:row>18</xdr:row>
                    <xdr:rowOff>180975</xdr:rowOff>
                  </from>
                  <to>
                    <xdr:col>2</xdr:col>
                    <xdr:colOff>190500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5" r:id="rId120" name="Check Box 117">
              <controlPr defaultSize="0" autoFill="0" autoLine="0" autoPict="0">
                <anchor moveWithCells="1">
                  <from>
                    <xdr:col>1</xdr:col>
                    <xdr:colOff>123825</xdr:colOff>
                    <xdr:row>17</xdr:row>
                    <xdr:rowOff>180975</xdr:rowOff>
                  </from>
                  <to>
                    <xdr:col>2</xdr:col>
                    <xdr:colOff>190500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6" r:id="rId121" name="Check Box 118">
              <controlPr defaultSize="0" autoFill="0" autoLine="0" autoPict="0">
                <anchor moveWithCells="1">
                  <from>
                    <xdr:col>1</xdr:col>
                    <xdr:colOff>123825</xdr:colOff>
                    <xdr:row>16</xdr:row>
                    <xdr:rowOff>180975</xdr:rowOff>
                  </from>
                  <to>
                    <xdr:col>2</xdr:col>
                    <xdr:colOff>190500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7" r:id="rId122" name="Check Box 119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180975</xdr:rowOff>
                  </from>
                  <to>
                    <xdr:col>2</xdr:col>
                    <xdr:colOff>190500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8" r:id="rId123" name="Check Box 120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180975</xdr:rowOff>
                  </from>
                  <to>
                    <xdr:col>2</xdr:col>
                    <xdr:colOff>190500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9" r:id="rId124" name="Check Box 121">
              <controlPr defaultSize="0" autoFill="0" autoLine="0" autoPict="0">
                <anchor moveWithCells="1">
                  <from>
                    <xdr:col>1</xdr:col>
                    <xdr:colOff>123825</xdr:colOff>
                    <xdr:row>13</xdr:row>
                    <xdr:rowOff>180975</xdr:rowOff>
                  </from>
                  <to>
                    <xdr:col>2</xdr:col>
                    <xdr:colOff>190500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0" r:id="rId125" name="Check Box 122">
              <controlPr defaultSize="0" autoFill="0" autoLine="0" autoPict="0">
                <anchor moveWithCells="1">
                  <from>
                    <xdr:col>1</xdr:col>
                    <xdr:colOff>123825</xdr:colOff>
                    <xdr:row>12</xdr:row>
                    <xdr:rowOff>180975</xdr:rowOff>
                  </from>
                  <to>
                    <xdr:col>2</xdr:col>
                    <xdr:colOff>190500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1" r:id="rId126" name="Check Box 123">
              <controlPr defaultSize="0" autoFill="0" autoLine="0" autoPict="0">
                <anchor moveWithCells="1">
                  <from>
                    <xdr:col>1</xdr:col>
                    <xdr:colOff>123825</xdr:colOff>
                    <xdr:row>11</xdr:row>
                    <xdr:rowOff>180975</xdr:rowOff>
                  </from>
                  <to>
                    <xdr:col>2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2" r:id="rId127" name="Check Box 124">
              <controlPr defaultSize="0" autoFill="0" autoLine="0" autoPict="0">
                <anchor moveWithCells="1">
                  <from>
                    <xdr:col>1</xdr:col>
                    <xdr:colOff>123825</xdr:colOff>
                    <xdr:row>10</xdr:row>
                    <xdr:rowOff>180975</xdr:rowOff>
                  </from>
                  <to>
                    <xdr:col>2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3" r:id="rId128" name="Check Box 125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180975</xdr:rowOff>
                  </from>
                  <to>
                    <xdr:col>2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4" r:id="rId129" name="Check Box 126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180975</xdr:rowOff>
                  </from>
                  <to>
                    <xdr:col>2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5" r:id="rId130" name="Check Box 127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180975</xdr:rowOff>
                  </from>
                  <to>
                    <xdr:col>2</xdr:col>
                    <xdr:colOff>190500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6" r:id="rId131" name="Check Box 128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7" r:id="rId132" name="Check Box 129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180975</xdr:rowOff>
                  </from>
                  <to>
                    <xdr:col>2</xdr:col>
                    <xdr:colOff>190500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8" r:id="rId133" name="Check Box 130">
              <controlPr defaultSize="0" autoFill="0" autoLine="0" autoPict="0">
                <anchor moveWithCells="1">
                  <from>
                    <xdr:col>1</xdr:col>
                    <xdr:colOff>123825</xdr:colOff>
                    <xdr:row>4</xdr:row>
                    <xdr:rowOff>180975</xdr:rowOff>
                  </from>
                  <to>
                    <xdr:col>2</xdr:col>
                    <xdr:colOff>190500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9" r:id="rId134" name="Check Box 131">
              <controlPr defaultSize="0" autoFill="0" autoLine="0" autoPict="0">
                <anchor moveWithCells="1">
                  <from>
                    <xdr:col>1</xdr:col>
                    <xdr:colOff>123825</xdr:colOff>
                    <xdr:row>3</xdr:row>
                    <xdr:rowOff>180975</xdr:rowOff>
                  </from>
                  <to>
                    <xdr:col>2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0" r:id="rId135" name="Check Box 132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180975</xdr:rowOff>
                  </from>
                  <to>
                    <xdr:col>2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9DFD1F-A6DF-4D17-8366-A2B220F19E78}">
            <xm:f>Май!$F$42&lt;&gt;0</xm:f>
            <x14:dxf>
              <font>
                <color theme="0"/>
              </font>
            </x14:dxf>
          </x14:cfRule>
          <xm:sqref>F4:F37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данные!$B$3:$B$6</xm:f>
          </x14:formula1>
          <xm:sqref>G4:AG36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tabColor theme="0" tint="-0.249977111117893"/>
  </sheetPr>
  <dimension ref="A1:AW45"/>
  <sheetViews>
    <sheetView topLeftCell="B16" zoomScaleNormal="100" workbookViewId="0">
      <selection activeCell="F40" sqref="F40"/>
    </sheetView>
  </sheetViews>
  <sheetFormatPr defaultRowHeight="15.75" x14ac:dyDescent="0.25"/>
  <cols>
    <col min="1" max="1" width="13.5703125" style="16" hidden="1" customWidth="1"/>
    <col min="2" max="2" width="2" style="16" customWidth="1"/>
    <col min="3" max="3" width="3.42578125" style="44" customWidth="1"/>
    <col min="4" max="4" width="4.42578125" style="49" customWidth="1"/>
    <col min="5" max="5" width="23.5703125" style="33" customWidth="1"/>
    <col min="6" max="6" width="14.7109375" style="16" customWidth="1"/>
    <col min="7" max="33" width="3.7109375" style="17" customWidth="1"/>
    <col min="34" max="34" width="9.140625" style="17" hidden="1" customWidth="1"/>
    <col min="35" max="35" width="9.140625" style="21" hidden="1" customWidth="1"/>
    <col min="36" max="36" width="9.140625" style="16" hidden="1" customWidth="1"/>
    <col min="37" max="37" width="3.42578125" style="16" customWidth="1"/>
    <col min="38" max="38" width="10" style="16" hidden="1" customWidth="1"/>
    <col min="39" max="39" width="11.42578125" style="55" hidden="1" customWidth="1"/>
    <col min="40" max="40" width="3.85546875" style="16" customWidth="1"/>
    <col min="41" max="41" width="11.140625" style="16" hidden="1" customWidth="1"/>
    <col min="42" max="42" width="11.42578125" style="16" hidden="1" customWidth="1"/>
    <col min="43" max="43" width="3.7109375" style="16" customWidth="1"/>
    <col min="44" max="44" width="9.42578125" style="16" hidden="1" customWidth="1"/>
    <col min="45" max="45" width="12.42578125" style="44" hidden="1" customWidth="1"/>
    <col min="46" max="46" width="1" style="16" customWidth="1"/>
    <col min="47" max="47" width="3.85546875" style="49" customWidth="1"/>
    <col min="48" max="48" width="9.140625" style="16"/>
    <col min="49" max="49" width="12.5703125" style="21" customWidth="1"/>
    <col min="50" max="16384" width="9.140625" style="16"/>
  </cols>
  <sheetData>
    <row r="1" spans="1:49" s="46" customFormat="1" ht="31.5" customHeight="1" x14ac:dyDescent="0.3">
      <c r="C1" s="191" t="s">
        <v>13</v>
      </c>
      <c r="D1" s="49"/>
      <c r="E1" s="118" t="s">
        <v>8</v>
      </c>
      <c r="F1" s="124">
        <f>Апр!F1</f>
        <v>0</v>
      </c>
      <c r="G1" s="193" t="s">
        <v>9</v>
      </c>
      <c r="H1" s="194"/>
      <c r="I1" s="194"/>
      <c r="J1" s="195"/>
      <c r="K1" s="192">
        <f>Апр!K1</f>
        <v>0</v>
      </c>
      <c r="L1" s="192"/>
      <c r="M1" s="19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96"/>
      <c r="AI1" s="196"/>
      <c r="AM1" s="53"/>
      <c r="AS1" s="56"/>
      <c r="AU1" s="208" t="str">
        <f>IF(OR(AND(AL37&gt;0,ISBLANK(AW6)),AND(AO37&gt;0,ISBLANK(AW7)),AND(AR37&gt;0,ISBLANK(AW8))),"Внимание!                     Не забудьте указать стоимость сухпайков!","")</f>
        <v/>
      </c>
      <c r="AV1" s="208"/>
      <c r="AW1" s="208"/>
    </row>
    <row r="2" spans="1:49" ht="15.75" customHeight="1" x14ac:dyDescent="0.25">
      <c r="C2" s="191"/>
      <c r="D2" s="201" t="s">
        <v>0</v>
      </c>
      <c r="E2" s="202" t="s">
        <v>1</v>
      </c>
      <c r="F2" s="203" t="s">
        <v>52</v>
      </c>
      <c r="G2" s="204" t="s">
        <v>5</v>
      </c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199" t="s">
        <v>7</v>
      </c>
      <c r="AI2" s="199" t="s">
        <v>6</v>
      </c>
      <c r="AJ2" s="15"/>
      <c r="AK2" s="200" t="s">
        <v>15</v>
      </c>
      <c r="AL2" s="200"/>
      <c r="AM2" s="200"/>
      <c r="AN2" s="200"/>
      <c r="AO2" s="200"/>
      <c r="AP2" s="200"/>
      <c r="AQ2" s="200"/>
      <c r="AR2" s="51"/>
      <c r="AS2" s="51"/>
      <c r="AU2" s="208"/>
      <c r="AV2" s="208"/>
      <c r="AW2" s="208"/>
    </row>
    <row r="3" spans="1:49" s="17" customFormat="1" x14ac:dyDescent="0.25">
      <c r="C3" s="191"/>
      <c r="D3" s="201"/>
      <c r="E3" s="202"/>
      <c r="F3" s="203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99"/>
      <c r="AI3" s="199"/>
      <c r="AJ3" s="126"/>
      <c r="AK3" s="126">
        <v>1</v>
      </c>
      <c r="AL3" s="18"/>
      <c r="AM3" s="54"/>
      <c r="AN3" s="126">
        <v>2</v>
      </c>
      <c r="AQ3" s="126">
        <v>3</v>
      </c>
      <c r="AR3" s="18"/>
      <c r="AS3" s="18"/>
      <c r="AU3" s="209"/>
      <c r="AV3" s="209"/>
      <c r="AW3" s="209"/>
    </row>
    <row r="4" spans="1:49" ht="15.75" customHeight="1" x14ac:dyDescent="0.25">
      <c r="A4" s="16" t="b">
        <v>0</v>
      </c>
      <c r="C4" s="15"/>
      <c r="D4" s="93" t="str">
        <f>СПИСОК_КЛАССА!A2</f>
        <v>1.</v>
      </c>
      <c r="E4" s="58" t="str">
        <f>IF(СПИСОК_КЛАССА!B2&lt;&gt;"",СПИСОК_КЛАССА!B2,"")</f>
        <v/>
      </c>
      <c r="F4" s="59" t="str">
        <f>IF(E4&lt;&gt;"",AH4*F$1+AI4*$K$1+AM4+AP4+AS4+Апр!F4,"")</f>
        <v/>
      </c>
      <c r="AH4" s="126">
        <f t="shared" ref="AH4:AH36" si="0">COUNTIF(G4:AG4,"з")+AJ4</f>
        <v>0</v>
      </c>
      <c r="AI4" s="125">
        <f t="shared" ref="AI4:AI36" si="1">COUNTIF(G4:AG4,"о")+AJ4</f>
        <v>0</v>
      </c>
      <c r="AJ4" s="15">
        <f t="shared" ref="AJ4:AJ36" si="2">COUNTIF(G4:AG4,"зо")</f>
        <v>0</v>
      </c>
      <c r="AK4" s="19"/>
      <c r="AL4" s="19" t="b">
        <v>0</v>
      </c>
      <c r="AM4" s="50">
        <f t="shared" ref="AM4:AM36" si="3">IF(AL4=TRUE,$AW$6,)</f>
        <v>0</v>
      </c>
      <c r="AN4" s="19"/>
      <c r="AO4" s="19" t="b">
        <v>0</v>
      </c>
      <c r="AP4" s="50">
        <f t="shared" ref="AP4:AP36" si="4">IF(AO4=TRUE,$AW$7,)</f>
        <v>0</v>
      </c>
      <c r="AQ4" s="19"/>
      <c r="AR4" s="52" t="b">
        <v>0</v>
      </c>
      <c r="AS4" s="57">
        <f t="shared" ref="AS4:AS36" si="5">IF(AR4=TRUE,$AW$8,)</f>
        <v>0</v>
      </c>
      <c r="AT4" s="68"/>
      <c r="AU4" s="188" t="s">
        <v>14</v>
      </c>
      <c r="AV4" s="188"/>
      <c r="AW4" s="189"/>
    </row>
    <row r="5" spans="1:49" ht="15.75" customHeight="1" x14ac:dyDescent="0.25">
      <c r="A5" s="16" t="b">
        <v>0</v>
      </c>
      <c r="C5" s="15"/>
      <c r="D5" s="93" t="str">
        <f>СПИСОК_КЛАССА!A4</f>
        <v>2.</v>
      </c>
      <c r="E5" s="58" t="str">
        <f>IF(СПИСОК_КЛАССА!B4&lt;&gt;"",СПИСОК_КЛАССА!B4,"")</f>
        <v/>
      </c>
      <c r="F5" s="59" t="str">
        <f>IF(E5&lt;&gt;"",AH5*F$1+AI5*$K$1+AM5+AP5+AS5+Апр!F5,"")</f>
        <v/>
      </c>
      <c r="AH5" s="126">
        <f t="shared" si="0"/>
        <v>0</v>
      </c>
      <c r="AI5" s="125">
        <f t="shared" si="1"/>
        <v>0</v>
      </c>
      <c r="AJ5" s="15">
        <f t="shared" si="2"/>
        <v>0</v>
      </c>
      <c r="AK5" s="19"/>
      <c r="AL5" s="19" t="b">
        <v>0</v>
      </c>
      <c r="AM5" s="50">
        <f t="shared" si="3"/>
        <v>0</v>
      </c>
      <c r="AN5" s="19"/>
      <c r="AO5" s="19" t="b">
        <v>0</v>
      </c>
      <c r="AP5" s="50">
        <f t="shared" si="4"/>
        <v>0</v>
      </c>
      <c r="AQ5" s="19"/>
      <c r="AR5" s="52" t="b">
        <v>0</v>
      </c>
      <c r="AS5" s="57">
        <f t="shared" si="5"/>
        <v>0</v>
      </c>
      <c r="AT5" s="69"/>
      <c r="AU5" s="65"/>
      <c r="AV5" s="127" t="s">
        <v>5</v>
      </c>
      <c r="AW5" s="127" t="s">
        <v>16</v>
      </c>
    </row>
    <row r="6" spans="1:49" x14ac:dyDescent="0.25">
      <c r="A6" s="16" t="b">
        <v>0</v>
      </c>
      <c r="C6" s="15"/>
      <c r="D6" s="93" t="str">
        <f>СПИСОК_КЛАССА!A6</f>
        <v>3.</v>
      </c>
      <c r="E6" s="58" t="str">
        <f>IF(СПИСОК_КЛАССА!B6&lt;&gt;"",СПИСОК_КЛАССА!B6,"")</f>
        <v/>
      </c>
      <c r="F6" s="59" t="str">
        <f>IF(E6&lt;&gt;"",AH6*F$1+AI6*$K$1+AM6+AP6+AS6+Апр!F6,"")</f>
        <v/>
      </c>
      <c r="AH6" s="126">
        <f t="shared" si="0"/>
        <v>0</v>
      </c>
      <c r="AI6" s="125">
        <f t="shared" si="1"/>
        <v>0</v>
      </c>
      <c r="AJ6" s="15">
        <f t="shared" si="2"/>
        <v>0</v>
      </c>
      <c r="AK6" s="19"/>
      <c r="AL6" s="19" t="b">
        <v>0</v>
      </c>
      <c r="AM6" s="50">
        <f t="shared" si="3"/>
        <v>0</v>
      </c>
      <c r="AN6" s="19"/>
      <c r="AO6" s="19" t="b">
        <v>0</v>
      </c>
      <c r="AP6" s="50">
        <f t="shared" si="4"/>
        <v>0</v>
      </c>
      <c r="AQ6" s="19"/>
      <c r="AR6" s="52" t="b">
        <v>0</v>
      </c>
      <c r="AS6" s="57">
        <f t="shared" si="5"/>
        <v>0</v>
      </c>
      <c r="AT6" s="69"/>
      <c r="AU6" s="123" t="s">
        <v>17</v>
      </c>
      <c r="AV6" s="66"/>
      <c r="AW6" s="70"/>
    </row>
    <row r="7" spans="1:49" x14ac:dyDescent="0.25">
      <c r="A7" s="16" t="b">
        <v>0</v>
      </c>
      <c r="C7" s="15"/>
      <c r="D7" s="93" t="str">
        <f>СПИСОК_КЛАССА!A8</f>
        <v>4.</v>
      </c>
      <c r="E7" s="58" t="str">
        <f>IF(СПИСОК_КЛАССА!B8&lt;&gt;"",СПИСОК_КЛАССА!B8,"")</f>
        <v/>
      </c>
      <c r="F7" s="59" t="str">
        <f>IF(E7&lt;&gt;"",AH7*F$1+AI7*$K$1+AM7+AP7+AS7+Апр!F7,"")</f>
        <v/>
      </c>
      <c r="AH7" s="126">
        <f t="shared" si="0"/>
        <v>0</v>
      </c>
      <c r="AI7" s="125">
        <f t="shared" si="1"/>
        <v>0</v>
      </c>
      <c r="AJ7" s="15">
        <f t="shared" si="2"/>
        <v>0</v>
      </c>
      <c r="AK7" s="19"/>
      <c r="AL7" s="19" t="b">
        <v>0</v>
      </c>
      <c r="AM7" s="50">
        <f t="shared" si="3"/>
        <v>0</v>
      </c>
      <c r="AN7" s="19"/>
      <c r="AO7" s="19" t="b">
        <v>0</v>
      </c>
      <c r="AP7" s="50">
        <f t="shared" si="4"/>
        <v>0</v>
      </c>
      <c r="AQ7" s="19"/>
      <c r="AR7" s="52" t="b">
        <v>0</v>
      </c>
      <c r="AS7" s="57">
        <f t="shared" si="5"/>
        <v>0</v>
      </c>
      <c r="AT7" s="69"/>
      <c r="AU7" s="123" t="s">
        <v>18</v>
      </c>
      <c r="AV7" s="67"/>
      <c r="AW7" s="71"/>
    </row>
    <row r="8" spans="1:49" x14ac:dyDescent="0.25">
      <c r="A8" s="16" t="b">
        <v>0</v>
      </c>
      <c r="C8" s="15"/>
      <c r="D8" s="93" t="str">
        <f>СПИСОК_КЛАССА!A10</f>
        <v>5.</v>
      </c>
      <c r="E8" s="58" t="str">
        <f>IF(СПИСОК_КЛАССА!B10&lt;&gt;"",СПИСОК_КЛАССА!B10,"")</f>
        <v/>
      </c>
      <c r="F8" s="59" t="str">
        <f>IF(E8&lt;&gt;"",AH8*F$1+AI8*$K$1+AM8+AP8+AS8+Апр!F8,"")</f>
        <v/>
      </c>
      <c r="AH8" s="126">
        <f t="shared" si="0"/>
        <v>0</v>
      </c>
      <c r="AI8" s="125">
        <f t="shared" si="1"/>
        <v>0</v>
      </c>
      <c r="AJ8" s="15">
        <f t="shared" si="2"/>
        <v>0</v>
      </c>
      <c r="AK8" s="19"/>
      <c r="AL8" s="19" t="b">
        <v>0</v>
      </c>
      <c r="AM8" s="50">
        <f t="shared" si="3"/>
        <v>0</v>
      </c>
      <c r="AN8" s="19"/>
      <c r="AO8" s="19" t="b">
        <v>0</v>
      </c>
      <c r="AP8" s="50">
        <f t="shared" si="4"/>
        <v>0</v>
      </c>
      <c r="AQ8" s="19"/>
      <c r="AR8" s="52" t="b">
        <v>0</v>
      </c>
      <c r="AS8" s="57">
        <f t="shared" si="5"/>
        <v>0</v>
      </c>
      <c r="AT8" s="69"/>
      <c r="AU8" s="127" t="s">
        <v>19</v>
      </c>
      <c r="AV8" s="67"/>
      <c r="AW8" s="71"/>
    </row>
    <row r="9" spans="1:49" x14ac:dyDescent="0.25">
      <c r="A9" s="16" t="b">
        <v>0</v>
      </c>
      <c r="C9" s="15"/>
      <c r="D9" s="93" t="str">
        <f>СПИСОК_КЛАССА!A12</f>
        <v>6.</v>
      </c>
      <c r="E9" s="58" t="str">
        <f>IF(СПИСОК_КЛАССА!B12&lt;&gt;"",СПИСОК_КЛАССА!B12,"")</f>
        <v/>
      </c>
      <c r="F9" s="59" t="str">
        <f>IF(E9&lt;&gt;"",AH9*F$1+AI9*$K$1+AM9+AP9+AS9+Апр!F9,"")</f>
        <v/>
      </c>
      <c r="AH9" s="126">
        <f t="shared" si="0"/>
        <v>0</v>
      </c>
      <c r="AI9" s="125">
        <f t="shared" si="1"/>
        <v>0</v>
      </c>
      <c r="AJ9" s="15">
        <f t="shared" si="2"/>
        <v>0</v>
      </c>
      <c r="AK9" s="19"/>
      <c r="AL9" s="19" t="b">
        <v>0</v>
      </c>
      <c r="AM9" s="50">
        <f t="shared" si="3"/>
        <v>0</v>
      </c>
      <c r="AN9" s="19"/>
      <c r="AO9" s="19" t="b">
        <v>0</v>
      </c>
      <c r="AP9" s="50">
        <f t="shared" si="4"/>
        <v>0</v>
      </c>
      <c r="AQ9" s="19"/>
      <c r="AR9" s="52" t="b">
        <v>0</v>
      </c>
      <c r="AS9" s="57">
        <f t="shared" si="5"/>
        <v>0</v>
      </c>
      <c r="AT9" s="115"/>
      <c r="AU9" s="92"/>
    </row>
    <row r="10" spans="1:49" ht="15.75" customHeight="1" x14ac:dyDescent="0.4">
      <c r="A10" s="16" t="b">
        <v>0</v>
      </c>
      <c r="C10" s="15"/>
      <c r="D10" s="93" t="str">
        <f>СПИСОК_КЛАССА!A14</f>
        <v>7.</v>
      </c>
      <c r="E10" s="58" t="str">
        <f>IF(СПИСОК_КЛАССА!B14&lt;&gt;"",СПИСОК_КЛАССА!B14,"")</f>
        <v/>
      </c>
      <c r="F10" s="59" t="str">
        <f>IF(E10&lt;&gt;"",AH10*F$1+AI10*$K$1+AM10+AP10+AS10+Апр!F10,"")</f>
        <v/>
      </c>
      <c r="AH10" s="126">
        <f t="shared" si="0"/>
        <v>0</v>
      </c>
      <c r="AI10" s="125">
        <f t="shared" si="1"/>
        <v>0</v>
      </c>
      <c r="AJ10" s="15">
        <f t="shared" si="2"/>
        <v>0</v>
      </c>
      <c r="AK10" s="19"/>
      <c r="AL10" s="19" t="b">
        <v>0</v>
      </c>
      <c r="AM10" s="50">
        <f t="shared" si="3"/>
        <v>0</v>
      </c>
      <c r="AN10" s="19"/>
      <c r="AO10" s="19" t="b">
        <v>0</v>
      </c>
      <c r="AP10" s="50">
        <f t="shared" si="4"/>
        <v>0</v>
      </c>
      <c r="AQ10" s="19"/>
      <c r="AR10" s="52" t="b">
        <v>0</v>
      </c>
      <c r="AS10" s="57">
        <f t="shared" si="5"/>
        <v>0</v>
      </c>
      <c r="AT10" s="115"/>
      <c r="AU10" s="92"/>
      <c r="AV10" s="130"/>
    </row>
    <row r="11" spans="1:49" ht="15.75" customHeight="1" x14ac:dyDescent="0.4">
      <c r="A11" s="16" t="b">
        <v>0</v>
      </c>
      <c r="C11" s="15"/>
      <c r="D11" s="93" t="str">
        <f>СПИСОК_КЛАССА!A16</f>
        <v>8.</v>
      </c>
      <c r="E11" s="58" t="str">
        <f>IF(СПИСОК_КЛАССА!B16&lt;&gt;"",СПИСОК_КЛАССА!B16,"")</f>
        <v/>
      </c>
      <c r="F11" s="59" t="str">
        <f>IF(E11&lt;&gt;"",AH11*F$1+AI11*$K$1+AM11+AP11+AS11+Апр!F11,"")</f>
        <v/>
      </c>
      <c r="AH11" s="126">
        <f t="shared" si="0"/>
        <v>0</v>
      </c>
      <c r="AI11" s="125">
        <f t="shared" si="1"/>
        <v>0</v>
      </c>
      <c r="AJ11" s="15">
        <f t="shared" si="2"/>
        <v>0</v>
      </c>
      <c r="AK11" s="19"/>
      <c r="AL11" s="19" t="b">
        <v>0</v>
      </c>
      <c r="AM11" s="50">
        <f t="shared" si="3"/>
        <v>0</v>
      </c>
      <c r="AN11" s="19"/>
      <c r="AO11" s="19" t="b">
        <v>0</v>
      </c>
      <c r="AP11" s="50">
        <f t="shared" si="4"/>
        <v>0</v>
      </c>
      <c r="AQ11" s="19"/>
      <c r="AR11" s="52" t="b">
        <v>0</v>
      </c>
      <c r="AS11" s="57">
        <f t="shared" si="5"/>
        <v>0</v>
      </c>
      <c r="AT11" s="115"/>
      <c r="AU11" s="92"/>
      <c r="AV11" s="130"/>
    </row>
    <row r="12" spans="1:49" ht="15.75" customHeight="1" x14ac:dyDescent="0.4">
      <c r="A12" s="16" t="b">
        <v>0</v>
      </c>
      <c r="C12" s="15"/>
      <c r="D12" s="93" t="str">
        <f>СПИСОК_КЛАССА!A18</f>
        <v>9.</v>
      </c>
      <c r="E12" s="58" t="str">
        <f>IF(СПИСОК_КЛАССА!B18&lt;&gt;"",СПИСОК_КЛАССА!B18,"")</f>
        <v/>
      </c>
      <c r="F12" s="59" t="str">
        <f>IF(E12&lt;&gt;"",AH12*F$1+AI12*$K$1+AM12+AP12+AS12+Апр!F12,"")</f>
        <v/>
      </c>
      <c r="AH12" s="126">
        <f t="shared" si="0"/>
        <v>0</v>
      </c>
      <c r="AI12" s="125">
        <f t="shared" si="1"/>
        <v>0</v>
      </c>
      <c r="AJ12" s="15">
        <f t="shared" si="2"/>
        <v>0</v>
      </c>
      <c r="AK12" s="19"/>
      <c r="AL12" s="19" t="b">
        <v>0</v>
      </c>
      <c r="AM12" s="50">
        <f t="shared" si="3"/>
        <v>0</v>
      </c>
      <c r="AN12" s="19"/>
      <c r="AO12" s="19" t="b">
        <v>0</v>
      </c>
      <c r="AP12" s="50">
        <f t="shared" si="4"/>
        <v>0</v>
      </c>
      <c r="AQ12" s="19"/>
      <c r="AR12" s="52" t="b">
        <v>0</v>
      </c>
      <c r="AS12" s="57">
        <f t="shared" si="5"/>
        <v>0</v>
      </c>
      <c r="AT12" s="115"/>
      <c r="AU12" s="117"/>
      <c r="AV12" s="130"/>
    </row>
    <row r="13" spans="1:49" x14ac:dyDescent="0.25">
      <c r="A13" s="16" t="b">
        <v>0</v>
      </c>
      <c r="C13" s="15"/>
      <c r="D13" s="93" t="str">
        <f>СПИСОК_КЛАССА!A20</f>
        <v>10.</v>
      </c>
      <c r="E13" s="58" t="str">
        <f>IF(СПИСОК_КЛАССА!B20&lt;&gt;"",СПИСОК_КЛАССА!B20,"")</f>
        <v/>
      </c>
      <c r="F13" s="59" t="str">
        <f>IF(E13&lt;&gt;"",AH13*F$1+AI13*$K$1+AM13+AP13+AS13+Апр!F13,"")</f>
        <v/>
      </c>
      <c r="AH13" s="126">
        <f t="shared" si="0"/>
        <v>0</v>
      </c>
      <c r="AI13" s="125">
        <f t="shared" si="1"/>
        <v>0</v>
      </c>
      <c r="AJ13" s="15">
        <f t="shared" si="2"/>
        <v>0</v>
      </c>
      <c r="AK13" s="19"/>
      <c r="AL13" s="19" t="b">
        <v>0</v>
      </c>
      <c r="AM13" s="50">
        <f t="shared" si="3"/>
        <v>0</v>
      </c>
      <c r="AN13" s="19"/>
      <c r="AO13" s="19" t="b">
        <v>0</v>
      </c>
      <c r="AP13" s="50">
        <f t="shared" si="4"/>
        <v>0</v>
      </c>
      <c r="AQ13" s="19"/>
      <c r="AR13" s="52" t="b">
        <v>0</v>
      </c>
      <c r="AS13" s="57">
        <f t="shared" si="5"/>
        <v>0</v>
      </c>
      <c r="AT13" s="115"/>
      <c r="AU13" s="92"/>
    </row>
    <row r="14" spans="1:49" x14ac:dyDescent="0.25">
      <c r="A14" s="16" t="b">
        <v>0</v>
      </c>
      <c r="C14" s="15"/>
      <c r="D14" s="93" t="str">
        <f>СПИСОК_КЛАССА!A22</f>
        <v>11.</v>
      </c>
      <c r="E14" s="58" t="str">
        <f>IF(СПИСОК_КЛАССА!B22&lt;&gt;"",СПИСОК_КЛАССА!B22,"")</f>
        <v/>
      </c>
      <c r="F14" s="59" t="str">
        <f>IF(E14&lt;&gt;"",AH14*F$1+AI14*$K$1+AM14+AP14+AS14+Апр!F14,"")</f>
        <v/>
      </c>
      <c r="AH14" s="126">
        <f t="shared" si="0"/>
        <v>0</v>
      </c>
      <c r="AI14" s="125">
        <f t="shared" si="1"/>
        <v>0</v>
      </c>
      <c r="AJ14" s="15">
        <f t="shared" si="2"/>
        <v>0</v>
      </c>
      <c r="AK14" s="19"/>
      <c r="AL14" s="19" t="b">
        <v>0</v>
      </c>
      <c r="AM14" s="50">
        <f t="shared" si="3"/>
        <v>0</v>
      </c>
      <c r="AN14" s="19"/>
      <c r="AO14" s="19" t="b">
        <v>0</v>
      </c>
      <c r="AP14" s="50">
        <f t="shared" si="4"/>
        <v>0</v>
      </c>
      <c r="AQ14" s="19"/>
      <c r="AR14" s="52" t="b">
        <v>0</v>
      </c>
      <c r="AS14" s="57">
        <f t="shared" si="5"/>
        <v>0</v>
      </c>
      <c r="AT14" s="115"/>
      <c r="AU14" s="92"/>
    </row>
    <row r="15" spans="1:49" x14ac:dyDescent="0.25">
      <c r="A15" s="16" t="b">
        <v>0</v>
      </c>
      <c r="C15" s="15"/>
      <c r="D15" s="93" t="str">
        <f>СПИСОК_КЛАССА!A24</f>
        <v>12.</v>
      </c>
      <c r="E15" s="58" t="str">
        <f>IF(СПИСОК_КЛАССА!B24&lt;&gt;"",СПИСОК_КЛАССА!B24,"")</f>
        <v/>
      </c>
      <c r="F15" s="59" t="str">
        <f>IF(E15&lt;&gt;"",AH15*F$1+AI15*$K$1+AM15+AP15+AS15+Апр!F15,"")</f>
        <v/>
      </c>
      <c r="AH15" s="126">
        <f t="shared" si="0"/>
        <v>0</v>
      </c>
      <c r="AI15" s="125">
        <f t="shared" si="1"/>
        <v>0</v>
      </c>
      <c r="AJ15" s="15">
        <f t="shared" si="2"/>
        <v>0</v>
      </c>
      <c r="AK15" s="19"/>
      <c r="AL15" s="19" t="b">
        <v>0</v>
      </c>
      <c r="AM15" s="50">
        <f t="shared" si="3"/>
        <v>0</v>
      </c>
      <c r="AN15" s="19"/>
      <c r="AO15" s="19" t="b">
        <v>0</v>
      </c>
      <c r="AP15" s="50">
        <f t="shared" si="4"/>
        <v>0</v>
      </c>
      <c r="AQ15" s="19"/>
      <c r="AR15" s="52" t="b">
        <v>0</v>
      </c>
      <c r="AS15" s="57">
        <f t="shared" si="5"/>
        <v>0</v>
      </c>
      <c r="AT15" s="115"/>
      <c r="AU15" s="92"/>
    </row>
    <row r="16" spans="1:49" x14ac:dyDescent="0.25">
      <c r="A16" s="16" t="b">
        <v>0</v>
      </c>
      <c r="C16" s="15"/>
      <c r="D16" s="93" t="str">
        <f>СПИСОК_КЛАССА!A26</f>
        <v>13.</v>
      </c>
      <c r="E16" s="58" t="str">
        <f>IF(СПИСОК_КЛАССА!B26&lt;&gt;"",СПИСОК_КЛАССА!B26,"")</f>
        <v/>
      </c>
      <c r="F16" s="59" t="str">
        <f>IF(E16&lt;&gt;"",AH16*F$1+AI16*$K$1+AM16+AP16+AS16+Апр!F16,"")</f>
        <v/>
      </c>
      <c r="AH16" s="126">
        <f t="shared" si="0"/>
        <v>0</v>
      </c>
      <c r="AI16" s="125">
        <f t="shared" si="1"/>
        <v>0</v>
      </c>
      <c r="AJ16" s="15">
        <f t="shared" si="2"/>
        <v>0</v>
      </c>
      <c r="AK16" s="19"/>
      <c r="AL16" s="19" t="b">
        <v>0</v>
      </c>
      <c r="AM16" s="50">
        <f t="shared" si="3"/>
        <v>0</v>
      </c>
      <c r="AN16" s="19"/>
      <c r="AO16" s="19" t="b">
        <v>0</v>
      </c>
      <c r="AP16" s="50">
        <f t="shared" si="4"/>
        <v>0</v>
      </c>
      <c r="AQ16" s="19"/>
      <c r="AR16" s="52" t="b">
        <v>0</v>
      </c>
      <c r="AS16" s="57">
        <f t="shared" si="5"/>
        <v>0</v>
      </c>
      <c r="AT16" s="115"/>
      <c r="AU16" s="92"/>
    </row>
    <row r="17" spans="1:47" x14ac:dyDescent="0.25">
      <c r="A17" s="16" t="b">
        <v>0</v>
      </c>
      <c r="C17" s="15"/>
      <c r="D17" s="93" t="str">
        <f>СПИСОК_КЛАССА!A28</f>
        <v>14.</v>
      </c>
      <c r="E17" s="58" t="str">
        <f>IF(СПИСОК_КЛАССА!B28&lt;&gt;"",СПИСОК_КЛАССА!B28,"")</f>
        <v/>
      </c>
      <c r="F17" s="59" t="str">
        <f>IF(E17&lt;&gt;"",AH17*F$1+AI17*$K$1+AM17+AP17+AS17+Апр!F17,"")</f>
        <v/>
      </c>
      <c r="AH17" s="126">
        <f t="shared" si="0"/>
        <v>0</v>
      </c>
      <c r="AI17" s="125">
        <f t="shared" si="1"/>
        <v>0</v>
      </c>
      <c r="AJ17" s="15">
        <f t="shared" si="2"/>
        <v>0</v>
      </c>
      <c r="AK17" s="19"/>
      <c r="AL17" s="19" t="b">
        <v>0</v>
      </c>
      <c r="AM17" s="50">
        <f t="shared" si="3"/>
        <v>0</v>
      </c>
      <c r="AN17" s="19"/>
      <c r="AO17" s="19" t="b">
        <v>0</v>
      </c>
      <c r="AP17" s="50">
        <f t="shared" si="4"/>
        <v>0</v>
      </c>
      <c r="AQ17" s="19"/>
      <c r="AR17" s="52" t="b">
        <v>0</v>
      </c>
      <c r="AS17" s="57">
        <f t="shared" si="5"/>
        <v>0</v>
      </c>
      <c r="AT17" s="115"/>
      <c r="AU17" s="92"/>
    </row>
    <row r="18" spans="1:47" x14ac:dyDescent="0.25">
      <c r="A18" s="16" t="b">
        <v>0</v>
      </c>
      <c r="C18" s="15"/>
      <c r="D18" s="93" t="str">
        <f>СПИСОК_КЛАССА!A30</f>
        <v>15.</v>
      </c>
      <c r="E18" s="58" t="str">
        <f>IF(СПИСОК_КЛАССА!B30&lt;&gt;"",СПИСОК_КЛАССА!B30,"")</f>
        <v/>
      </c>
      <c r="F18" s="59" t="str">
        <f>IF(E18&lt;&gt;"",AH18*F$1+AI18*$K$1+AM18+AP18+AS18+Апр!F18,"")</f>
        <v/>
      </c>
      <c r="AH18" s="126">
        <f t="shared" si="0"/>
        <v>0</v>
      </c>
      <c r="AI18" s="125">
        <f t="shared" si="1"/>
        <v>0</v>
      </c>
      <c r="AJ18" s="15">
        <f t="shared" si="2"/>
        <v>0</v>
      </c>
      <c r="AK18" s="19"/>
      <c r="AL18" s="19" t="b">
        <v>0</v>
      </c>
      <c r="AM18" s="50">
        <f t="shared" si="3"/>
        <v>0</v>
      </c>
      <c r="AN18" s="19"/>
      <c r="AO18" s="19" t="b">
        <v>0</v>
      </c>
      <c r="AP18" s="50">
        <f t="shared" si="4"/>
        <v>0</v>
      </c>
      <c r="AQ18" s="19"/>
      <c r="AR18" s="52" t="b">
        <v>0</v>
      </c>
      <c r="AS18" s="57">
        <f t="shared" si="5"/>
        <v>0</v>
      </c>
      <c r="AT18" s="115"/>
      <c r="AU18" s="92"/>
    </row>
    <row r="19" spans="1:47" x14ac:dyDescent="0.25">
      <c r="A19" s="16" t="b">
        <v>0</v>
      </c>
      <c r="C19" s="15"/>
      <c r="D19" s="93" t="str">
        <f>СПИСОК_КЛАССА!A32</f>
        <v>16.</v>
      </c>
      <c r="E19" s="58" t="str">
        <f>IF(СПИСОК_КЛАССА!B32&lt;&gt;"",СПИСОК_КЛАССА!B32,"")</f>
        <v/>
      </c>
      <c r="F19" s="59" t="str">
        <f>IF(E19&lt;&gt;"",AH19*F$1+AI19*$K$1+AM19+AP19+AS19+Апр!F19,"")</f>
        <v/>
      </c>
      <c r="AH19" s="126">
        <f t="shared" si="0"/>
        <v>0</v>
      </c>
      <c r="AI19" s="125">
        <f t="shared" si="1"/>
        <v>0</v>
      </c>
      <c r="AJ19" s="15">
        <f t="shared" si="2"/>
        <v>0</v>
      </c>
      <c r="AK19" s="19"/>
      <c r="AL19" s="19" t="b">
        <v>0</v>
      </c>
      <c r="AM19" s="50">
        <f t="shared" si="3"/>
        <v>0</v>
      </c>
      <c r="AN19" s="19"/>
      <c r="AO19" s="19" t="b">
        <v>0</v>
      </c>
      <c r="AP19" s="50">
        <f t="shared" si="4"/>
        <v>0</v>
      </c>
      <c r="AQ19" s="19"/>
      <c r="AR19" s="52" t="b">
        <v>0</v>
      </c>
      <c r="AS19" s="57">
        <f t="shared" si="5"/>
        <v>0</v>
      </c>
      <c r="AT19" s="115"/>
      <c r="AU19" s="92"/>
    </row>
    <row r="20" spans="1:47" x14ac:dyDescent="0.25">
      <c r="A20" s="16" t="b">
        <v>0</v>
      </c>
      <c r="C20" s="15"/>
      <c r="D20" s="93" t="str">
        <f>СПИСОК_КЛАССА!A34</f>
        <v>17.</v>
      </c>
      <c r="E20" s="58" t="str">
        <f>IF(СПИСОК_КЛАССА!B34&lt;&gt;"",СПИСОК_КЛАССА!B34,"")</f>
        <v/>
      </c>
      <c r="F20" s="59" t="str">
        <f>IF(E20&lt;&gt;"",AH20*F$1+AI20*$K$1+AM20+AP20+AS20+Апр!F20,"")</f>
        <v/>
      </c>
      <c r="AH20" s="126">
        <f t="shared" si="0"/>
        <v>0</v>
      </c>
      <c r="AI20" s="125">
        <f t="shared" si="1"/>
        <v>0</v>
      </c>
      <c r="AJ20" s="15">
        <f t="shared" si="2"/>
        <v>0</v>
      </c>
      <c r="AK20" s="19"/>
      <c r="AL20" s="19" t="b">
        <v>0</v>
      </c>
      <c r="AM20" s="50">
        <f t="shared" si="3"/>
        <v>0</v>
      </c>
      <c r="AN20" s="19"/>
      <c r="AO20" s="19" t="b">
        <v>0</v>
      </c>
      <c r="AP20" s="50">
        <f t="shared" si="4"/>
        <v>0</v>
      </c>
      <c r="AQ20" s="19"/>
      <c r="AR20" s="52" t="b">
        <v>0</v>
      </c>
      <c r="AS20" s="57">
        <f t="shared" si="5"/>
        <v>0</v>
      </c>
      <c r="AT20" s="115"/>
      <c r="AU20" s="92"/>
    </row>
    <row r="21" spans="1:47" x14ac:dyDescent="0.25">
      <c r="A21" s="16" t="b">
        <v>0</v>
      </c>
      <c r="C21" s="15"/>
      <c r="D21" s="93" t="str">
        <f>СПИСОК_КЛАССА!A36</f>
        <v>18.</v>
      </c>
      <c r="E21" s="58" t="str">
        <f>IF(СПИСОК_КЛАССА!B36&lt;&gt;"",СПИСОК_КЛАССА!B36,"")</f>
        <v/>
      </c>
      <c r="F21" s="59" t="str">
        <f>IF(E21&lt;&gt;"",AH21*F$1+AI21*$K$1+AM21+AP21+AS21+Апр!F21,"")</f>
        <v/>
      </c>
      <c r="AH21" s="126">
        <f t="shared" si="0"/>
        <v>0</v>
      </c>
      <c r="AI21" s="125">
        <f t="shared" si="1"/>
        <v>0</v>
      </c>
      <c r="AJ21" s="15">
        <f t="shared" si="2"/>
        <v>0</v>
      </c>
      <c r="AK21" s="19"/>
      <c r="AL21" s="19" t="b">
        <v>0</v>
      </c>
      <c r="AM21" s="50">
        <f t="shared" si="3"/>
        <v>0</v>
      </c>
      <c r="AN21" s="19"/>
      <c r="AO21" s="19" t="b">
        <v>0</v>
      </c>
      <c r="AP21" s="50">
        <f t="shared" si="4"/>
        <v>0</v>
      </c>
      <c r="AQ21" s="19"/>
      <c r="AR21" s="52" t="b">
        <v>0</v>
      </c>
      <c r="AS21" s="57">
        <f t="shared" si="5"/>
        <v>0</v>
      </c>
      <c r="AT21" s="115"/>
      <c r="AU21" s="92"/>
    </row>
    <row r="22" spans="1:47" x14ac:dyDescent="0.25">
      <c r="A22" s="16" t="b">
        <v>0</v>
      </c>
      <c r="C22" s="15"/>
      <c r="D22" s="93" t="str">
        <f>СПИСОК_КЛАССА!A38</f>
        <v>19.</v>
      </c>
      <c r="E22" s="58" t="str">
        <f>IF(СПИСОК_КЛАССА!B38&lt;&gt;"",СПИСОК_КЛАССА!B38,"")</f>
        <v/>
      </c>
      <c r="F22" s="59" t="str">
        <f>IF(E22&lt;&gt;"",AH22*F$1+AI22*$K$1+AM22+AP22+AS22+Апр!F22,"")</f>
        <v/>
      </c>
      <c r="AH22" s="126">
        <f t="shared" si="0"/>
        <v>0</v>
      </c>
      <c r="AI22" s="125">
        <f t="shared" si="1"/>
        <v>0</v>
      </c>
      <c r="AJ22" s="15">
        <f t="shared" si="2"/>
        <v>0</v>
      </c>
      <c r="AK22" s="19"/>
      <c r="AL22" s="19" t="b">
        <v>0</v>
      </c>
      <c r="AM22" s="50">
        <f t="shared" si="3"/>
        <v>0</v>
      </c>
      <c r="AN22" s="19"/>
      <c r="AO22" s="19" t="b">
        <v>0</v>
      </c>
      <c r="AP22" s="50">
        <f t="shared" si="4"/>
        <v>0</v>
      </c>
      <c r="AQ22" s="19"/>
      <c r="AR22" s="52" t="b">
        <v>0</v>
      </c>
      <c r="AS22" s="57">
        <f t="shared" si="5"/>
        <v>0</v>
      </c>
      <c r="AT22" s="115"/>
      <c r="AU22" s="92"/>
    </row>
    <row r="23" spans="1:47" x14ac:dyDescent="0.25">
      <c r="A23" s="16" t="b">
        <v>0</v>
      </c>
      <c r="C23" s="15"/>
      <c r="D23" s="93" t="str">
        <f>СПИСОК_КЛАССА!A40</f>
        <v>20.</v>
      </c>
      <c r="E23" s="58" t="str">
        <f>IF(СПИСОК_КЛАССА!B40&lt;&gt;"",СПИСОК_КЛАССА!B40,"")</f>
        <v/>
      </c>
      <c r="F23" s="59" t="str">
        <f>IF(E23&lt;&gt;"",AH23*F$1+AI23*$K$1+AM23+AP23+AS23+Апр!F23,"")</f>
        <v/>
      </c>
      <c r="AH23" s="126">
        <f t="shared" si="0"/>
        <v>0</v>
      </c>
      <c r="AI23" s="125">
        <f t="shared" si="1"/>
        <v>0</v>
      </c>
      <c r="AJ23" s="15">
        <f t="shared" si="2"/>
        <v>0</v>
      </c>
      <c r="AK23" s="19"/>
      <c r="AL23" s="19" t="b">
        <v>0</v>
      </c>
      <c r="AM23" s="50">
        <f t="shared" si="3"/>
        <v>0</v>
      </c>
      <c r="AN23" s="19"/>
      <c r="AO23" s="19" t="b">
        <v>0</v>
      </c>
      <c r="AP23" s="50">
        <f t="shared" si="4"/>
        <v>0</v>
      </c>
      <c r="AQ23" s="19"/>
      <c r="AR23" s="52" t="b">
        <v>0</v>
      </c>
      <c r="AS23" s="57">
        <f t="shared" si="5"/>
        <v>0</v>
      </c>
      <c r="AT23" s="116"/>
      <c r="AU23" s="92"/>
    </row>
    <row r="24" spans="1:47" x14ac:dyDescent="0.25">
      <c r="A24" s="16" t="b">
        <v>0</v>
      </c>
      <c r="C24" s="15"/>
      <c r="D24" s="93" t="str">
        <f>СПИСОК_КЛАССА!A42</f>
        <v>21.</v>
      </c>
      <c r="E24" s="58" t="str">
        <f>IF(СПИСОК_КЛАССА!B42&lt;&gt;"",СПИСОК_КЛАССА!B42,"")</f>
        <v/>
      </c>
      <c r="F24" s="59" t="str">
        <f>IF(E24&lt;&gt;"",AH24*F$1+AI24*$K$1+AM24+AP24+AS24+Апр!F24,"")</f>
        <v/>
      </c>
      <c r="AH24" s="126">
        <f t="shared" si="0"/>
        <v>0</v>
      </c>
      <c r="AI24" s="125">
        <f t="shared" si="1"/>
        <v>0</v>
      </c>
      <c r="AJ24" s="15">
        <f t="shared" si="2"/>
        <v>0</v>
      </c>
      <c r="AK24" s="19"/>
      <c r="AL24" s="19" t="b">
        <v>0</v>
      </c>
      <c r="AM24" s="50">
        <f t="shared" si="3"/>
        <v>0</v>
      </c>
      <c r="AN24" s="19"/>
      <c r="AO24" s="19" t="b">
        <v>0</v>
      </c>
      <c r="AP24" s="50">
        <f t="shared" si="4"/>
        <v>0</v>
      </c>
      <c r="AQ24" s="19"/>
      <c r="AR24" s="52" t="b">
        <v>0</v>
      </c>
      <c r="AS24" s="57">
        <f t="shared" si="5"/>
        <v>0</v>
      </c>
      <c r="AT24" s="64"/>
    </row>
    <row r="25" spans="1:47" x14ac:dyDescent="0.25">
      <c r="A25" s="16" t="b">
        <v>0</v>
      </c>
      <c r="C25" s="15"/>
      <c r="D25" s="93" t="str">
        <f>СПИСОК_КЛАССА!A44</f>
        <v>22.</v>
      </c>
      <c r="E25" s="58" t="str">
        <f>IF(СПИСОК_КЛАССА!B44&lt;&gt;"",СПИСОК_КЛАССА!B44,"")</f>
        <v/>
      </c>
      <c r="F25" s="59" t="str">
        <f>IF(E25&lt;&gt;"",AH25*F$1+AI25*$K$1+AM25+AP25+AS25+Апр!F25,"")</f>
        <v/>
      </c>
      <c r="AH25" s="126">
        <f t="shared" si="0"/>
        <v>0</v>
      </c>
      <c r="AI25" s="125">
        <f t="shared" si="1"/>
        <v>0</v>
      </c>
      <c r="AJ25" s="15">
        <f t="shared" si="2"/>
        <v>0</v>
      </c>
      <c r="AK25" s="19"/>
      <c r="AL25" s="19" t="b">
        <v>0</v>
      </c>
      <c r="AM25" s="50">
        <f t="shared" si="3"/>
        <v>0</v>
      </c>
      <c r="AN25" s="19"/>
      <c r="AO25" s="19" t="b">
        <v>0</v>
      </c>
      <c r="AP25" s="50">
        <f t="shared" si="4"/>
        <v>0</v>
      </c>
      <c r="AQ25" s="19"/>
      <c r="AR25" s="52" t="b">
        <v>0</v>
      </c>
      <c r="AS25" s="57">
        <f t="shared" si="5"/>
        <v>0</v>
      </c>
      <c r="AT25" s="64"/>
    </row>
    <row r="26" spans="1:47" x14ac:dyDescent="0.25">
      <c r="A26" s="16" t="b">
        <v>0</v>
      </c>
      <c r="C26" s="15"/>
      <c r="D26" s="93" t="str">
        <f>СПИСОК_КЛАССА!A46</f>
        <v>23.</v>
      </c>
      <c r="E26" s="58" t="str">
        <f>IF(СПИСОК_КЛАССА!B46&lt;&gt;"",СПИСОК_КЛАССА!B46,"")</f>
        <v/>
      </c>
      <c r="F26" s="59" t="str">
        <f>IF(E26&lt;&gt;"",AH26*F$1+AI26*$K$1+AM26+AP26+AS26+Апр!F26,"")</f>
        <v/>
      </c>
      <c r="AH26" s="126">
        <f t="shared" si="0"/>
        <v>0</v>
      </c>
      <c r="AI26" s="125">
        <f t="shared" si="1"/>
        <v>0</v>
      </c>
      <c r="AJ26" s="15">
        <f t="shared" si="2"/>
        <v>0</v>
      </c>
      <c r="AK26" s="19"/>
      <c r="AL26" s="19" t="b">
        <v>0</v>
      </c>
      <c r="AM26" s="50">
        <f t="shared" si="3"/>
        <v>0</v>
      </c>
      <c r="AN26" s="19"/>
      <c r="AO26" s="19" t="b">
        <v>0</v>
      </c>
      <c r="AP26" s="50">
        <f t="shared" si="4"/>
        <v>0</v>
      </c>
      <c r="AQ26" s="19"/>
      <c r="AR26" s="52" t="b">
        <v>0</v>
      </c>
      <c r="AS26" s="57">
        <f t="shared" si="5"/>
        <v>0</v>
      </c>
      <c r="AT26" s="64"/>
    </row>
    <row r="27" spans="1:47" x14ac:dyDescent="0.25">
      <c r="A27" s="16" t="b">
        <v>0</v>
      </c>
      <c r="C27" s="15"/>
      <c r="D27" s="93" t="str">
        <f>СПИСОК_КЛАССА!A48</f>
        <v>24.</v>
      </c>
      <c r="E27" s="58" t="str">
        <f>IF(СПИСОК_КЛАССА!B48&lt;&gt;"",СПИСОК_КЛАССА!B48,"")</f>
        <v/>
      </c>
      <c r="F27" s="59" t="str">
        <f>IF(E27&lt;&gt;"",AH27*F$1+AI27*$K$1+AM27+AP27+AS27+Апр!F27,"")</f>
        <v/>
      </c>
      <c r="AH27" s="126">
        <f t="shared" si="0"/>
        <v>0</v>
      </c>
      <c r="AI27" s="125">
        <f t="shared" si="1"/>
        <v>0</v>
      </c>
      <c r="AJ27" s="15">
        <f t="shared" si="2"/>
        <v>0</v>
      </c>
      <c r="AK27" s="19"/>
      <c r="AL27" s="19" t="b">
        <v>0</v>
      </c>
      <c r="AM27" s="50">
        <f t="shared" si="3"/>
        <v>0</v>
      </c>
      <c r="AN27" s="19"/>
      <c r="AO27" s="19" t="b">
        <v>0</v>
      </c>
      <c r="AP27" s="50">
        <f t="shared" si="4"/>
        <v>0</v>
      </c>
      <c r="AQ27" s="19"/>
      <c r="AR27" s="52" t="b">
        <v>0</v>
      </c>
      <c r="AS27" s="57">
        <f t="shared" si="5"/>
        <v>0</v>
      </c>
      <c r="AT27" s="64"/>
    </row>
    <row r="28" spans="1:47" x14ac:dyDescent="0.25">
      <c r="A28" s="16" t="b">
        <v>0</v>
      </c>
      <c r="C28" s="15"/>
      <c r="D28" s="93" t="str">
        <f>СПИСОК_КЛАССА!A50</f>
        <v>25.</v>
      </c>
      <c r="E28" s="58" t="str">
        <f>IF(СПИСОК_КЛАССА!B50&lt;&gt;"",СПИСОК_КЛАССА!B50,"")</f>
        <v/>
      </c>
      <c r="F28" s="59" t="str">
        <f>IF(E28&lt;&gt;"",AH28*F$1+AI28*$K$1+AM28+AP28+AS28+Апр!F28,"")</f>
        <v/>
      </c>
      <c r="AH28" s="126">
        <f t="shared" si="0"/>
        <v>0</v>
      </c>
      <c r="AI28" s="125">
        <f t="shared" si="1"/>
        <v>0</v>
      </c>
      <c r="AJ28" s="15">
        <f t="shared" si="2"/>
        <v>0</v>
      </c>
      <c r="AK28" s="19"/>
      <c r="AL28" s="19" t="b">
        <v>0</v>
      </c>
      <c r="AM28" s="50">
        <f t="shared" si="3"/>
        <v>0</v>
      </c>
      <c r="AN28" s="19"/>
      <c r="AO28" s="19" t="b">
        <v>0</v>
      </c>
      <c r="AP28" s="50">
        <f t="shared" si="4"/>
        <v>0</v>
      </c>
      <c r="AQ28" s="19"/>
      <c r="AR28" s="52" t="b">
        <v>0</v>
      </c>
      <c r="AS28" s="57">
        <f t="shared" si="5"/>
        <v>0</v>
      </c>
      <c r="AT28" s="64"/>
    </row>
    <row r="29" spans="1:47" x14ac:dyDescent="0.25">
      <c r="A29" s="16" t="b">
        <v>0</v>
      </c>
      <c r="C29" s="15"/>
      <c r="D29" s="93" t="str">
        <f>СПИСОК_КЛАССА!A52</f>
        <v>26.</v>
      </c>
      <c r="E29" s="58" t="str">
        <f>IF(СПИСОК_КЛАССА!B52&lt;&gt;"",СПИСОК_КЛАССА!B52,"")</f>
        <v/>
      </c>
      <c r="F29" s="59" t="str">
        <f>IF(E29&lt;&gt;"",AH29*F$1+AI29*$K$1+AM29+AP29+AS29+Апр!F29,"")</f>
        <v/>
      </c>
      <c r="AH29" s="126">
        <f t="shared" si="0"/>
        <v>0</v>
      </c>
      <c r="AI29" s="125">
        <f t="shared" si="1"/>
        <v>0</v>
      </c>
      <c r="AJ29" s="15">
        <f t="shared" si="2"/>
        <v>0</v>
      </c>
      <c r="AK29" s="19"/>
      <c r="AL29" s="19" t="b">
        <v>0</v>
      </c>
      <c r="AM29" s="50">
        <f t="shared" si="3"/>
        <v>0</v>
      </c>
      <c r="AN29" s="19"/>
      <c r="AO29" s="19" t="b">
        <v>0</v>
      </c>
      <c r="AP29" s="50">
        <f t="shared" si="4"/>
        <v>0</v>
      </c>
      <c r="AQ29" s="19"/>
      <c r="AR29" s="52" t="b">
        <v>0</v>
      </c>
      <c r="AS29" s="57">
        <f t="shared" si="5"/>
        <v>0</v>
      </c>
    </row>
    <row r="30" spans="1:47" x14ac:dyDescent="0.25">
      <c r="A30" s="16" t="b">
        <v>0</v>
      </c>
      <c r="C30" s="15"/>
      <c r="D30" s="93" t="str">
        <f>СПИСОК_КЛАССА!A54</f>
        <v>27.</v>
      </c>
      <c r="E30" s="58" t="str">
        <f>IF(СПИСОК_КЛАССА!B54&lt;&gt;"",СПИСОК_КЛАССА!B54,"")</f>
        <v/>
      </c>
      <c r="F30" s="59" t="str">
        <f>IF(E30&lt;&gt;"",AH30*F$1+AI30*$K$1+AM30+AP30+AS30+Апр!F30,"")</f>
        <v/>
      </c>
      <c r="AH30" s="126">
        <f t="shared" si="0"/>
        <v>0</v>
      </c>
      <c r="AI30" s="125">
        <f t="shared" si="1"/>
        <v>0</v>
      </c>
      <c r="AJ30" s="15">
        <f t="shared" si="2"/>
        <v>0</v>
      </c>
      <c r="AK30" s="19"/>
      <c r="AL30" s="19" t="b">
        <v>0</v>
      </c>
      <c r="AM30" s="50">
        <f t="shared" si="3"/>
        <v>0</v>
      </c>
      <c r="AN30" s="19"/>
      <c r="AO30" s="19" t="b">
        <v>0</v>
      </c>
      <c r="AP30" s="50">
        <f t="shared" si="4"/>
        <v>0</v>
      </c>
      <c r="AQ30" s="19"/>
      <c r="AR30" s="52" t="b">
        <v>0</v>
      </c>
      <c r="AS30" s="57">
        <f t="shared" si="5"/>
        <v>0</v>
      </c>
    </row>
    <row r="31" spans="1:47" x14ac:dyDescent="0.25">
      <c r="A31" s="16" t="b">
        <v>0</v>
      </c>
      <c r="C31" s="15"/>
      <c r="D31" s="93" t="str">
        <f>СПИСОК_КЛАССА!A56</f>
        <v>38.</v>
      </c>
      <c r="E31" s="58" t="str">
        <f>IF(СПИСОК_КЛАССА!B56&lt;&gt;"",СПИСОК_КЛАССА!B56,"")</f>
        <v/>
      </c>
      <c r="F31" s="59" t="str">
        <f>IF(E31&lt;&gt;"",AH31*F$1+AI31*$K$1+AM31+AP31+AS31+Апр!F31,"")</f>
        <v/>
      </c>
      <c r="AH31" s="126">
        <f t="shared" si="0"/>
        <v>0</v>
      </c>
      <c r="AI31" s="125">
        <f t="shared" si="1"/>
        <v>0</v>
      </c>
      <c r="AJ31" s="15">
        <f t="shared" si="2"/>
        <v>0</v>
      </c>
      <c r="AK31" s="19"/>
      <c r="AL31" s="19" t="b">
        <v>0</v>
      </c>
      <c r="AM31" s="50">
        <f t="shared" si="3"/>
        <v>0</v>
      </c>
      <c r="AN31" s="19"/>
      <c r="AO31" s="19" t="b">
        <v>0</v>
      </c>
      <c r="AP31" s="50">
        <f t="shared" si="4"/>
        <v>0</v>
      </c>
      <c r="AQ31" s="19"/>
      <c r="AR31" s="52" t="b">
        <v>0</v>
      </c>
      <c r="AS31" s="57">
        <f t="shared" si="5"/>
        <v>0</v>
      </c>
    </row>
    <row r="32" spans="1:47" x14ac:dyDescent="0.25">
      <c r="A32" s="16" t="b">
        <v>0</v>
      </c>
      <c r="C32" s="15"/>
      <c r="D32" s="93" t="str">
        <f>СПИСОК_КЛАССА!A58</f>
        <v>29.</v>
      </c>
      <c r="E32" s="58" t="str">
        <f>IF(СПИСОК_КЛАССА!B58&lt;&gt;"",СПИСОК_КЛАССА!B58,"")</f>
        <v/>
      </c>
      <c r="F32" s="59" t="str">
        <f>IF(E32&lt;&gt;"",AH32*F$1+AI32*$K$1+AM32+AP32+AS32+Апр!F32,"")</f>
        <v/>
      </c>
      <c r="AH32" s="126">
        <f t="shared" si="0"/>
        <v>0</v>
      </c>
      <c r="AI32" s="125">
        <f t="shared" si="1"/>
        <v>0</v>
      </c>
      <c r="AJ32" s="15">
        <f t="shared" si="2"/>
        <v>0</v>
      </c>
      <c r="AK32" s="19"/>
      <c r="AL32" s="19" t="b">
        <v>0</v>
      </c>
      <c r="AM32" s="50">
        <f t="shared" si="3"/>
        <v>0</v>
      </c>
      <c r="AN32" s="19"/>
      <c r="AO32" s="19" t="b">
        <v>0</v>
      </c>
      <c r="AP32" s="50">
        <f t="shared" si="4"/>
        <v>0</v>
      </c>
      <c r="AQ32" s="19"/>
      <c r="AR32" s="52" t="b">
        <v>0</v>
      </c>
      <c r="AS32" s="57">
        <f t="shared" si="5"/>
        <v>0</v>
      </c>
    </row>
    <row r="33" spans="1:45" x14ac:dyDescent="0.25">
      <c r="A33" s="16" t="b">
        <v>0</v>
      </c>
      <c r="C33" s="15"/>
      <c r="D33" s="93" t="str">
        <f>СПИСОК_КЛАССА!A60</f>
        <v>30.</v>
      </c>
      <c r="E33" s="58" t="str">
        <f>IF(СПИСОК_КЛАССА!B60&lt;&gt;"",СПИСОК_КЛАССА!B60,"")</f>
        <v/>
      </c>
      <c r="F33" s="59" t="str">
        <f>IF(E33&lt;&gt;"",AH33*F$1+AI33*$K$1+AM33+AP33+AS33+Апр!F33,"")</f>
        <v/>
      </c>
      <c r="AH33" s="126">
        <f t="shared" si="0"/>
        <v>0</v>
      </c>
      <c r="AI33" s="125">
        <f t="shared" si="1"/>
        <v>0</v>
      </c>
      <c r="AJ33" s="15">
        <f t="shared" si="2"/>
        <v>0</v>
      </c>
      <c r="AK33" s="19"/>
      <c r="AL33" s="19" t="b">
        <v>0</v>
      </c>
      <c r="AM33" s="50">
        <f t="shared" si="3"/>
        <v>0</v>
      </c>
      <c r="AN33" s="19"/>
      <c r="AO33" s="19" t="b">
        <v>0</v>
      </c>
      <c r="AP33" s="50">
        <f t="shared" si="4"/>
        <v>0</v>
      </c>
      <c r="AQ33" s="19"/>
      <c r="AR33" s="52" t="b">
        <v>0</v>
      </c>
      <c r="AS33" s="57">
        <f t="shared" si="5"/>
        <v>0</v>
      </c>
    </row>
    <row r="34" spans="1:45" x14ac:dyDescent="0.25">
      <c r="A34" s="16" t="b">
        <v>0</v>
      </c>
      <c r="C34" s="15"/>
      <c r="D34" s="93" t="str">
        <f>СПИСОК_КЛАССА!A62</f>
        <v>31.</v>
      </c>
      <c r="E34" s="58" t="str">
        <f>IF(СПИСОК_КЛАССА!B62&lt;&gt;"",СПИСОК_КЛАССА!B62,"")</f>
        <v/>
      </c>
      <c r="F34" s="59" t="str">
        <f>IF(E34&lt;&gt;"",AH34*F$1+AI34*$K$1+AM34+AP34+AS34+Апр!F34,"")</f>
        <v/>
      </c>
      <c r="AH34" s="126">
        <f t="shared" si="0"/>
        <v>0</v>
      </c>
      <c r="AI34" s="125">
        <f t="shared" si="1"/>
        <v>0</v>
      </c>
      <c r="AJ34" s="15">
        <f t="shared" si="2"/>
        <v>0</v>
      </c>
      <c r="AK34" s="19"/>
      <c r="AL34" s="19" t="b">
        <v>0</v>
      </c>
      <c r="AM34" s="50">
        <f t="shared" si="3"/>
        <v>0</v>
      </c>
      <c r="AN34" s="19"/>
      <c r="AO34" s="19" t="b">
        <v>0</v>
      </c>
      <c r="AP34" s="50">
        <f t="shared" si="4"/>
        <v>0</v>
      </c>
      <c r="AQ34" s="19"/>
      <c r="AR34" s="52" t="b">
        <v>0</v>
      </c>
      <c r="AS34" s="57">
        <f t="shared" si="5"/>
        <v>0</v>
      </c>
    </row>
    <row r="35" spans="1:45" x14ac:dyDescent="0.25">
      <c r="A35" s="16" t="b">
        <v>0</v>
      </c>
      <c r="C35" s="15"/>
      <c r="D35" s="93" t="str">
        <f>СПИСОК_КЛАССА!A64</f>
        <v>32.</v>
      </c>
      <c r="E35" s="58" t="str">
        <f>IF(СПИСОК_КЛАССА!B64&lt;&gt;"",СПИСОК_КЛАССА!B64,"")</f>
        <v/>
      </c>
      <c r="F35" s="59" t="str">
        <f>IF(E35&lt;&gt;"",AH35*F$1+AI35*$K$1+AM35+AP35+AS35+Апр!F35,"")</f>
        <v/>
      </c>
      <c r="AH35" s="126">
        <f t="shared" si="0"/>
        <v>0</v>
      </c>
      <c r="AI35" s="125">
        <f t="shared" si="1"/>
        <v>0</v>
      </c>
      <c r="AJ35" s="15">
        <f t="shared" si="2"/>
        <v>0</v>
      </c>
      <c r="AK35" s="19"/>
      <c r="AL35" s="19" t="b">
        <v>0</v>
      </c>
      <c r="AM35" s="50">
        <f t="shared" si="3"/>
        <v>0</v>
      </c>
      <c r="AN35" s="19"/>
      <c r="AO35" s="19" t="b">
        <v>0</v>
      </c>
      <c r="AP35" s="50">
        <f t="shared" si="4"/>
        <v>0</v>
      </c>
      <c r="AQ35" s="19"/>
      <c r="AR35" s="52" t="b">
        <v>0</v>
      </c>
      <c r="AS35" s="57">
        <f t="shared" si="5"/>
        <v>0</v>
      </c>
    </row>
    <row r="36" spans="1:45" x14ac:dyDescent="0.25">
      <c r="A36" s="16" t="b">
        <v>0</v>
      </c>
      <c r="C36" s="15"/>
      <c r="D36" s="93" t="str">
        <f>СПИСОК_КЛАССА!A66</f>
        <v>33.</v>
      </c>
      <c r="E36" s="58" t="str">
        <f>IF(СПИСОК_КЛАССА!B66&lt;&gt;"",СПИСОК_КЛАССА!B66,"")</f>
        <v/>
      </c>
      <c r="F36" s="59" t="str">
        <f>IF(E36&lt;&gt;"",AH36*F$1+AI36*$K$1+AM36+AP36+AS36+Апр!F36,"")</f>
        <v/>
      </c>
      <c r="AH36" s="126">
        <f t="shared" si="0"/>
        <v>0</v>
      </c>
      <c r="AI36" s="125">
        <f t="shared" si="1"/>
        <v>0</v>
      </c>
      <c r="AJ36" s="15">
        <f t="shared" si="2"/>
        <v>0</v>
      </c>
      <c r="AK36" s="19"/>
      <c r="AL36" s="19" t="b">
        <v>0</v>
      </c>
      <c r="AM36" s="50">
        <f t="shared" si="3"/>
        <v>0</v>
      </c>
      <c r="AN36" s="19"/>
      <c r="AO36" s="19" t="b">
        <v>0</v>
      </c>
      <c r="AP36" s="50">
        <f t="shared" si="4"/>
        <v>0</v>
      </c>
      <c r="AQ36" s="19"/>
      <c r="AR36" s="52" t="b">
        <v>0</v>
      </c>
      <c r="AS36" s="57">
        <f t="shared" si="5"/>
        <v>0</v>
      </c>
    </row>
    <row r="37" spans="1:45" ht="18" customHeight="1" x14ac:dyDescent="0.3">
      <c r="C37" s="62"/>
      <c r="E37" s="73" t="s">
        <v>56</v>
      </c>
      <c r="F37" s="74">
        <f>SUM(F4:F36)</f>
        <v>0</v>
      </c>
      <c r="G37" s="186" t="str">
        <f>IF(AND($K$1=0,$F$1=0),"Укажите в верхней строке стоимость завтрака и обеда!","")</f>
        <v>Укажите в верхней строке стоимость завтрака и обеда!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K37" s="20"/>
      <c r="AL37" s="141">
        <f>COUNTIF(AL4:AL36,TRUE)</f>
        <v>0</v>
      </c>
      <c r="AN37" s="20"/>
      <c r="AO37" s="141">
        <f>COUNTIF(AO4:AO36,TRUE)</f>
        <v>0</v>
      </c>
      <c r="AP37" s="20"/>
      <c r="AQ37" s="20"/>
      <c r="AR37" s="141">
        <f>COUNTIF(AR4:AR36,TRUE)</f>
        <v>0</v>
      </c>
      <c r="AS37" s="52"/>
    </row>
    <row r="38" spans="1:45" ht="16.5" customHeight="1" x14ac:dyDescent="0.25">
      <c r="C38" s="62"/>
      <c r="D38" s="92"/>
      <c r="E38" s="134"/>
      <c r="F38" s="133" t="s">
        <v>53</v>
      </c>
      <c r="G38" s="120" t="str">
        <f>IF(SUM(G42:G44)&lt;&gt;0,G42+G43,"")</f>
        <v/>
      </c>
      <c r="H38" s="120" t="str">
        <f t="shared" ref="H38:AJ38" si="6">IF(SUM(H42:H44)&lt;&gt;0,H42+H43,"")</f>
        <v/>
      </c>
      <c r="I38" s="120" t="str">
        <f t="shared" si="6"/>
        <v/>
      </c>
      <c r="J38" s="120" t="str">
        <f t="shared" si="6"/>
        <v/>
      </c>
      <c r="K38" s="120" t="str">
        <f t="shared" si="6"/>
        <v/>
      </c>
      <c r="L38" s="120" t="str">
        <f t="shared" si="6"/>
        <v/>
      </c>
      <c r="M38" s="120" t="str">
        <f t="shared" si="6"/>
        <v/>
      </c>
      <c r="N38" s="120" t="str">
        <f t="shared" si="6"/>
        <v/>
      </c>
      <c r="O38" s="120" t="str">
        <f t="shared" si="6"/>
        <v/>
      </c>
      <c r="P38" s="120" t="str">
        <f t="shared" si="6"/>
        <v/>
      </c>
      <c r="Q38" s="120" t="str">
        <f t="shared" si="6"/>
        <v/>
      </c>
      <c r="R38" s="120" t="str">
        <f t="shared" si="6"/>
        <v/>
      </c>
      <c r="S38" s="120" t="str">
        <f t="shared" si="6"/>
        <v/>
      </c>
      <c r="T38" s="120" t="str">
        <f t="shared" si="6"/>
        <v/>
      </c>
      <c r="U38" s="120" t="str">
        <f t="shared" si="6"/>
        <v/>
      </c>
      <c r="V38" s="120" t="str">
        <f t="shared" si="6"/>
        <v/>
      </c>
      <c r="W38" s="120" t="str">
        <f t="shared" si="6"/>
        <v/>
      </c>
      <c r="X38" s="120" t="str">
        <f t="shared" si="6"/>
        <v/>
      </c>
      <c r="Y38" s="120" t="str">
        <f t="shared" si="6"/>
        <v/>
      </c>
      <c r="Z38" s="120" t="str">
        <f t="shared" si="6"/>
        <v/>
      </c>
      <c r="AA38" s="120" t="str">
        <f t="shared" si="6"/>
        <v/>
      </c>
      <c r="AB38" s="120" t="str">
        <f t="shared" si="6"/>
        <v/>
      </c>
      <c r="AC38" s="120" t="str">
        <f t="shared" si="6"/>
        <v/>
      </c>
      <c r="AD38" s="120" t="str">
        <f t="shared" si="6"/>
        <v/>
      </c>
      <c r="AE38" s="120" t="str">
        <f t="shared" si="6"/>
        <v/>
      </c>
      <c r="AF38" s="120" t="str">
        <f>IF(SUM(AF42:AF44)&lt;&gt;0,AF42+AF43,"")</f>
        <v/>
      </c>
      <c r="AG38" s="120" t="str">
        <f t="shared" si="6"/>
        <v/>
      </c>
      <c r="AH38" s="120" t="str">
        <f t="shared" si="6"/>
        <v/>
      </c>
      <c r="AI38" s="120" t="str">
        <f t="shared" si="6"/>
        <v/>
      </c>
      <c r="AJ38" s="120" t="str">
        <f t="shared" si="6"/>
        <v/>
      </c>
      <c r="AK38" s="185">
        <f>SUM(G38:AG38)</f>
        <v>0</v>
      </c>
      <c r="AL38" s="185"/>
      <c r="AM38" s="185"/>
      <c r="AN38" s="185"/>
    </row>
    <row r="39" spans="1:45" ht="16.5" customHeight="1" x14ac:dyDescent="0.25">
      <c r="C39" s="62"/>
      <c r="E39" s="190"/>
      <c r="F39" s="132" t="s">
        <v>54</v>
      </c>
      <c r="G39" s="120" t="str">
        <f>IF(SUM(G42:G44)&lt;&gt;0,G44+G43,"")</f>
        <v/>
      </c>
      <c r="H39" s="120" t="str">
        <f t="shared" ref="H39:AJ39" si="7">IF(SUM(H42:H44)&lt;&gt;0,H44+H43,"")</f>
        <v/>
      </c>
      <c r="I39" s="120" t="str">
        <f t="shared" si="7"/>
        <v/>
      </c>
      <c r="J39" s="120" t="str">
        <f t="shared" si="7"/>
        <v/>
      </c>
      <c r="K39" s="120" t="str">
        <f t="shared" si="7"/>
        <v/>
      </c>
      <c r="L39" s="120" t="str">
        <f t="shared" si="7"/>
        <v/>
      </c>
      <c r="M39" s="120" t="str">
        <f t="shared" si="7"/>
        <v/>
      </c>
      <c r="N39" s="120" t="str">
        <f t="shared" si="7"/>
        <v/>
      </c>
      <c r="O39" s="120" t="str">
        <f t="shared" si="7"/>
        <v/>
      </c>
      <c r="P39" s="120" t="str">
        <f t="shared" si="7"/>
        <v/>
      </c>
      <c r="Q39" s="120" t="str">
        <f t="shared" si="7"/>
        <v/>
      </c>
      <c r="R39" s="120" t="str">
        <f t="shared" si="7"/>
        <v/>
      </c>
      <c r="S39" s="120" t="str">
        <f t="shared" si="7"/>
        <v/>
      </c>
      <c r="T39" s="120" t="str">
        <f t="shared" si="7"/>
        <v/>
      </c>
      <c r="U39" s="120" t="str">
        <f t="shared" si="7"/>
        <v/>
      </c>
      <c r="V39" s="120" t="str">
        <f t="shared" si="7"/>
        <v/>
      </c>
      <c r="W39" s="120" t="str">
        <f t="shared" si="7"/>
        <v/>
      </c>
      <c r="X39" s="120" t="str">
        <f t="shared" si="7"/>
        <v/>
      </c>
      <c r="Y39" s="120" t="str">
        <f t="shared" si="7"/>
        <v/>
      </c>
      <c r="Z39" s="120" t="str">
        <f t="shared" si="7"/>
        <v/>
      </c>
      <c r="AA39" s="120" t="str">
        <f t="shared" si="7"/>
        <v/>
      </c>
      <c r="AB39" s="120" t="str">
        <f t="shared" si="7"/>
        <v/>
      </c>
      <c r="AC39" s="120" t="str">
        <f t="shared" si="7"/>
        <v/>
      </c>
      <c r="AD39" s="120" t="str">
        <f t="shared" si="7"/>
        <v/>
      </c>
      <c r="AE39" s="120" t="str">
        <f t="shared" si="7"/>
        <v/>
      </c>
      <c r="AF39" s="120" t="str">
        <f>IF(SUM(AF42:AF44)&lt;&gt;0,AF44+AF43,"")</f>
        <v/>
      </c>
      <c r="AG39" s="120" t="str">
        <f t="shared" si="7"/>
        <v/>
      </c>
      <c r="AH39" s="120" t="str">
        <f t="shared" si="7"/>
        <v/>
      </c>
      <c r="AI39" s="120" t="str">
        <f t="shared" si="7"/>
        <v/>
      </c>
      <c r="AJ39" s="120" t="str">
        <f t="shared" si="7"/>
        <v/>
      </c>
      <c r="AK39" s="185">
        <f>SUM(G39:AG39)</f>
        <v>0</v>
      </c>
      <c r="AL39" s="185"/>
      <c r="AM39" s="185"/>
      <c r="AN39" s="185"/>
    </row>
    <row r="40" spans="1:45" x14ac:dyDescent="0.25">
      <c r="E40" s="190"/>
      <c r="F40" s="131" t="s">
        <v>78</v>
      </c>
      <c r="G40" s="17" t="str">
        <f>IF(G45&gt;0,1,"")</f>
        <v/>
      </c>
      <c r="H40" s="17" t="str">
        <f t="shared" ref="H40:AG40" si="8">IF(H45&gt;0,1,"")</f>
        <v/>
      </c>
      <c r="I40" s="17" t="str">
        <f t="shared" si="8"/>
        <v/>
      </c>
      <c r="J40" s="17" t="str">
        <f t="shared" si="8"/>
        <v/>
      </c>
      <c r="K40" s="17" t="str">
        <f t="shared" si="8"/>
        <v/>
      </c>
      <c r="L40" s="17" t="str">
        <f t="shared" si="8"/>
        <v/>
      </c>
      <c r="M40" s="17" t="str">
        <f t="shared" si="8"/>
        <v/>
      </c>
      <c r="N40" s="17" t="str">
        <f t="shared" si="8"/>
        <v/>
      </c>
      <c r="O40" s="17" t="str">
        <f t="shared" si="8"/>
        <v/>
      </c>
      <c r="P40" s="17" t="str">
        <f t="shared" si="8"/>
        <v/>
      </c>
      <c r="Q40" s="17" t="str">
        <f t="shared" si="8"/>
        <v/>
      </c>
      <c r="R40" s="17" t="str">
        <f t="shared" si="8"/>
        <v/>
      </c>
      <c r="S40" s="17" t="str">
        <f t="shared" si="8"/>
        <v/>
      </c>
      <c r="T40" s="17" t="str">
        <f t="shared" si="8"/>
        <v/>
      </c>
      <c r="U40" s="17" t="str">
        <f t="shared" si="8"/>
        <v/>
      </c>
      <c r="V40" s="17" t="str">
        <f t="shared" si="8"/>
        <v/>
      </c>
      <c r="W40" s="17" t="str">
        <f t="shared" si="8"/>
        <v/>
      </c>
      <c r="X40" s="17" t="str">
        <f t="shared" si="8"/>
        <v/>
      </c>
      <c r="Y40" s="17" t="str">
        <f t="shared" si="8"/>
        <v/>
      </c>
      <c r="Z40" s="17" t="str">
        <f t="shared" si="8"/>
        <v/>
      </c>
      <c r="AA40" s="17" t="str">
        <f t="shared" si="8"/>
        <v/>
      </c>
      <c r="AB40" s="17" t="str">
        <f t="shared" si="8"/>
        <v/>
      </c>
      <c r="AC40" s="17" t="str">
        <f t="shared" si="8"/>
        <v/>
      </c>
      <c r="AD40" s="17" t="str">
        <f t="shared" si="8"/>
        <v/>
      </c>
      <c r="AE40" s="17" t="str">
        <f t="shared" si="8"/>
        <v/>
      </c>
      <c r="AF40" s="17" t="str">
        <f t="shared" si="8"/>
        <v/>
      </c>
      <c r="AG40" s="17" t="str">
        <f t="shared" si="8"/>
        <v/>
      </c>
      <c r="AK40" s="185">
        <f>SUM(G40:AG40)</f>
        <v>0</v>
      </c>
      <c r="AL40" s="185"/>
      <c r="AM40" s="185"/>
      <c r="AN40" s="185"/>
    </row>
    <row r="42" spans="1:45" hidden="1" x14ac:dyDescent="0.25">
      <c r="F42" s="16">
        <f>SUM(AK38:AM40)</f>
        <v>0</v>
      </c>
      <c r="G42" s="17">
        <f>COUNTIF(G4:G36,"з")</f>
        <v>0</v>
      </c>
      <c r="H42" s="17">
        <f t="shared" ref="H42:AG42" si="9">COUNTIF(H4:H36,"з")</f>
        <v>0</v>
      </c>
      <c r="I42" s="17">
        <f t="shared" si="9"/>
        <v>0</v>
      </c>
      <c r="J42" s="17">
        <f t="shared" si="9"/>
        <v>0</v>
      </c>
      <c r="K42" s="17">
        <f t="shared" si="9"/>
        <v>0</v>
      </c>
      <c r="L42" s="17">
        <f t="shared" si="9"/>
        <v>0</v>
      </c>
      <c r="M42" s="17">
        <f t="shared" si="9"/>
        <v>0</v>
      </c>
      <c r="N42" s="17">
        <f t="shared" si="9"/>
        <v>0</v>
      </c>
      <c r="O42" s="17">
        <f t="shared" si="9"/>
        <v>0</v>
      </c>
      <c r="P42" s="17">
        <f t="shared" si="9"/>
        <v>0</v>
      </c>
      <c r="Q42" s="17">
        <f t="shared" si="9"/>
        <v>0</v>
      </c>
      <c r="R42" s="17">
        <f t="shared" si="9"/>
        <v>0</v>
      </c>
      <c r="S42" s="17">
        <f t="shared" si="9"/>
        <v>0</v>
      </c>
      <c r="T42" s="17">
        <f t="shared" si="9"/>
        <v>0</v>
      </c>
      <c r="U42" s="17">
        <f t="shared" si="9"/>
        <v>0</v>
      </c>
      <c r="V42" s="17">
        <f t="shared" si="9"/>
        <v>0</v>
      </c>
      <c r="W42" s="17">
        <f t="shared" si="9"/>
        <v>0</v>
      </c>
      <c r="X42" s="17">
        <f t="shared" si="9"/>
        <v>0</v>
      </c>
      <c r="Y42" s="17">
        <f t="shared" si="9"/>
        <v>0</v>
      </c>
      <c r="Z42" s="17">
        <f t="shared" si="9"/>
        <v>0</v>
      </c>
      <c r="AA42" s="17">
        <f t="shared" si="9"/>
        <v>0</v>
      </c>
      <c r="AB42" s="17">
        <f t="shared" si="9"/>
        <v>0</v>
      </c>
      <c r="AC42" s="17">
        <f t="shared" si="9"/>
        <v>0</v>
      </c>
      <c r="AD42" s="17">
        <f t="shared" si="9"/>
        <v>0</v>
      </c>
      <c r="AE42" s="17">
        <f t="shared" si="9"/>
        <v>0</v>
      </c>
      <c r="AF42" s="17">
        <f>COUNTIF(AF4:AF36,"з")</f>
        <v>0</v>
      </c>
      <c r="AG42" s="17">
        <f t="shared" si="9"/>
        <v>0</v>
      </c>
    </row>
    <row r="43" spans="1:45" hidden="1" x14ac:dyDescent="0.25">
      <c r="G43" s="17">
        <f>COUNTIF(G4:G36,"зо")</f>
        <v>0</v>
      </c>
      <c r="H43" s="17">
        <f t="shared" ref="H43:AG43" si="10">COUNTIF(H4:H36,"зо")</f>
        <v>0</v>
      </c>
      <c r="I43" s="17">
        <f t="shared" si="10"/>
        <v>0</v>
      </c>
      <c r="J43" s="17">
        <f t="shared" si="10"/>
        <v>0</v>
      </c>
      <c r="K43" s="17">
        <f t="shared" si="10"/>
        <v>0</v>
      </c>
      <c r="L43" s="17">
        <f t="shared" si="10"/>
        <v>0</v>
      </c>
      <c r="M43" s="17">
        <f t="shared" si="10"/>
        <v>0</v>
      </c>
      <c r="N43" s="17">
        <f t="shared" si="10"/>
        <v>0</v>
      </c>
      <c r="O43" s="17">
        <f t="shared" si="10"/>
        <v>0</v>
      </c>
      <c r="P43" s="17">
        <f t="shared" si="10"/>
        <v>0</v>
      </c>
      <c r="Q43" s="17">
        <f t="shared" si="10"/>
        <v>0</v>
      </c>
      <c r="R43" s="17">
        <f t="shared" si="10"/>
        <v>0</v>
      </c>
      <c r="S43" s="17">
        <f t="shared" si="10"/>
        <v>0</v>
      </c>
      <c r="T43" s="17">
        <f t="shared" si="10"/>
        <v>0</v>
      </c>
      <c r="U43" s="17">
        <f t="shared" si="10"/>
        <v>0</v>
      </c>
      <c r="V43" s="17">
        <f t="shared" si="10"/>
        <v>0</v>
      </c>
      <c r="W43" s="17">
        <f t="shared" si="10"/>
        <v>0</v>
      </c>
      <c r="X43" s="17">
        <f t="shared" si="10"/>
        <v>0</v>
      </c>
      <c r="Y43" s="17">
        <f t="shared" si="10"/>
        <v>0</v>
      </c>
      <c r="Z43" s="17">
        <f t="shared" si="10"/>
        <v>0</v>
      </c>
      <c r="AA43" s="17">
        <f t="shared" si="10"/>
        <v>0</v>
      </c>
      <c r="AB43" s="17">
        <f t="shared" si="10"/>
        <v>0</v>
      </c>
      <c r="AC43" s="17">
        <f t="shared" si="10"/>
        <v>0</v>
      </c>
      <c r="AD43" s="17">
        <f t="shared" si="10"/>
        <v>0</v>
      </c>
      <c r="AE43" s="17">
        <f t="shared" si="10"/>
        <v>0</v>
      </c>
      <c r="AF43" s="17">
        <f>COUNTIF(AF4:AF36,"зо")</f>
        <v>0</v>
      </c>
      <c r="AG43" s="17">
        <f t="shared" si="10"/>
        <v>0</v>
      </c>
    </row>
    <row r="44" spans="1:45" hidden="1" x14ac:dyDescent="0.25">
      <c r="F44" s="140">
        <f>AK38*F1+AK39*K1+Апр!F44</f>
        <v>0</v>
      </c>
      <c r="G44" s="17">
        <f>COUNTIF(G4:G36,"о")</f>
        <v>0</v>
      </c>
      <c r="H44" s="17">
        <f t="shared" ref="H44:AG44" si="11">COUNTIF(H4:H36,"о")</f>
        <v>0</v>
      </c>
      <c r="I44" s="17">
        <f t="shared" si="11"/>
        <v>0</v>
      </c>
      <c r="J44" s="17">
        <f t="shared" si="11"/>
        <v>0</v>
      </c>
      <c r="K44" s="17">
        <f t="shared" si="11"/>
        <v>0</v>
      </c>
      <c r="L44" s="17">
        <f t="shared" si="11"/>
        <v>0</v>
      </c>
      <c r="M44" s="17">
        <f t="shared" si="11"/>
        <v>0</v>
      </c>
      <c r="N44" s="17">
        <f t="shared" si="11"/>
        <v>0</v>
      </c>
      <c r="O44" s="17">
        <f t="shared" si="11"/>
        <v>0</v>
      </c>
      <c r="P44" s="17">
        <f t="shared" si="11"/>
        <v>0</v>
      </c>
      <c r="Q44" s="17">
        <f t="shared" si="11"/>
        <v>0</v>
      </c>
      <c r="R44" s="17">
        <f t="shared" si="11"/>
        <v>0</v>
      </c>
      <c r="S44" s="17">
        <f t="shared" si="11"/>
        <v>0</v>
      </c>
      <c r="T44" s="17">
        <f t="shared" si="11"/>
        <v>0</v>
      </c>
      <c r="U44" s="17">
        <f t="shared" si="11"/>
        <v>0</v>
      </c>
      <c r="V44" s="17">
        <f t="shared" si="11"/>
        <v>0</v>
      </c>
      <c r="W44" s="17">
        <f t="shared" si="11"/>
        <v>0</v>
      </c>
      <c r="X44" s="17">
        <f t="shared" si="11"/>
        <v>0</v>
      </c>
      <c r="Y44" s="17">
        <f t="shared" si="11"/>
        <v>0</v>
      </c>
      <c r="Z44" s="17">
        <f t="shared" si="11"/>
        <v>0</v>
      </c>
      <c r="AA44" s="17">
        <f t="shared" si="11"/>
        <v>0</v>
      </c>
      <c r="AB44" s="17">
        <f t="shared" si="11"/>
        <v>0</v>
      </c>
      <c r="AC44" s="17">
        <f t="shared" si="11"/>
        <v>0</v>
      </c>
      <c r="AD44" s="17">
        <f t="shared" si="11"/>
        <v>0</v>
      </c>
      <c r="AE44" s="17">
        <f t="shared" si="11"/>
        <v>0</v>
      </c>
      <c r="AF44" s="17">
        <f>COUNTIF(AF4:AF36,"о")</f>
        <v>0</v>
      </c>
      <c r="AG44" s="17">
        <f t="shared" si="11"/>
        <v>0</v>
      </c>
    </row>
    <row r="45" spans="1:45" hidden="1" x14ac:dyDescent="0.25">
      <c r="G45" s="17">
        <f>COUNTIF(G4:G36,"л")</f>
        <v>0</v>
      </c>
      <c r="H45" s="17">
        <f t="shared" ref="H45:AG45" si="12">COUNTIF(H4:H36,"л")</f>
        <v>0</v>
      </c>
      <c r="I45" s="17">
        <f t="shared" si="12"/>
        <v>0</v>
      </c>
      <c r="J45" s="17">
        <f t="shared" si="12"/>
        <v>0</v>
      </c>
      <c r="K45" s="17">
        <f t="shared" si="12"/>
        <v>0</v>
      </c>
      <c r="L45" s="17">
        <f t="shared" si="12"/>
        <v>0</v>
      </c>
      <c r="M45" s="17">
        <f t="shared" si="12"/>
        <v>0</v>
      </c>
      <c r="N45" s="17">
        <f t="shared" si="12"/>
        <v>0</v>
      </c>
      <c r="O45" s="17">
        <f t="shared" si="12"/>
        <v>0</v>
      </c>
      <c r="P45" s="17">
        <f t="shared" si="12"/>
        <v>0</v>
      </c>
      <c r="Q45" s="17">
        <f t="shared" si="12"/>
        <v>0</v>
      </c>
      <c r="R45" s="17">
        <f t="shared" si="12"/>
        <v>0</v>
      </c>
      <c r="S45" s="17">
        <f t="shared" si="12"/>
        <v>0</v>
      </c>
      <c r="T45" s="17">
        <f t="shared" si="12"/>
        <v>0</v>
      </c>
      <c r="U45" s="17">
        <f t="shared" si="12"/>
        <v>0</v>
      </c>
      <c r="V45" s="17">
        <f t="shared" si="12"/>
        <v>0</v>
      </c>
      <c r="W45" s="17">
        <f t="shared" si="12"/>
        <v>0</v>
      </c>
      <c r="X45" s="17">
        <f t="shared" si="12"/>
        <v>0</v>
      </c>
      <c r="Y45" s="17">
        <f t="shared" si="12"/>
        <v>0</v>
      </c>
      <c r="Z45" s="17">
        <f t="shared" si="12"/>
        <v>0</v>
      </c>
      <c r="AA45" s="17">
        <f t="shared" si="12"/>
        <v>0</v>
      </c>
      <c r="AB45" s="17">
        <f t="shared" si="12"/>
        <v>0</v>
      </c>
      <c r="AC45" s="17">
        <f t="shared" si="12"/>
        <v>0</v>
      </c>
      <c r="AD45" s="17">
        <f t="shared" si="12"/>
        <v>0</v>
      </c>
      <c r="AE45" s="17">
        <f t="shared" si="12"/>
        <v>0</v>
      </c>
      <c r="AF45" s="17">
        <f t="shared" si="12"/>
        <v>0</v>
      </c>
      <c r="AG45" s="17">
        <f t="shared" si="12"/>
        <v>0</v>
      </c>
    </row>
  </sheetData>
  <sheetProtection password="CF66" sheet="1" objects="1" scenarios="1"/>
  <mergeCells count="18">
    <mergeCell ref="AU4:AW4"/>
    <mergeCell ref="G37:AG37"/>
    <mergeCell ref="E39:E40"/>
    <mergeCell ref="AK40:AN40"/>
    <mergeCell ref="AK39:AN39"/>
    <mergeCell ref="AK38:AN38"/>
    <mergeCell ref="C1:C3"/>
    <mergeCell ref="G1:J1"/>
    <mergeCell ref="K1:M1"/>
    <mergeCell ref="AH1:AI1"/>
    <mergeCell ref="AU1:AW3"/>
    <mergeCell ref="D2:D3"/>
    <mergeCell ref="E2:E3"/>
    <mergeCell ref="F2:F3"/>
    <mergeCell ref="G2:AG2"/>
    <mergeCell ref="AH2:AH3"/>
    <mergeCell ref="AI2:AI3"/>
    <mergeCell ref="AK2:AQ2"/>
  </mergeCells>
  <conditionalFormatting sqref="AU12">
    <cfRule type="cellIs" dxfId="17" priority="9" operator="equal">
      <formula>"з"</formula>
    </cfRule>
  </conditionalFormatting>
  <conditionalFormatting sqref="G4:AG36">
    <cfRule type="cellIs" dxfId="16" priority="6" operator="equal">
      <formula>"зо"</formula>
    </cfRule>
    <cfRule type="cellIs" dxfId="15" priority="7" operator="equal">
      <formula>"о"</formula>
    </cfRule>
    <cfRule type="cellIs" dxfId="14" priority="8" operator="equal">
      <formula>"з"</formula>
    </cfRule>
  </conditionalFormatting>
  <conditionalFormatting sqref="F1">
    <cfRule type="expression" dxfId="13" priority="5">
      <formula>ISBLANK(F1)</formula>
    </cfRule>
  </conditionalFormatting>
  <conditionalFormatting sqref="K1:M1">
    <cfRule type="expression" dxfId="12" priority="4">
      <formula>ISBLANK($K$1)</formula>
    </cfRule>
  </conditionalFormatting>
  <conditionalFormatting sqref="AT4">
    <cfRule type="expression" dxfId="11" priority="3">
      <formula>"$AB$4=""ИСТИНА"""</formula>
    </cfRule>
  </conditionalFormatting>
  <conditionalFormatting sqref="G37:AG37">
    <cfRule type="containsText" dxfId="10" priority="2" operator="containsText" text="Укажите">
      <formula>NOT(ISERROR(SEARCH("Укажите",G37)))</formula>
    </cfRule>
  </conditionalFormatting>
  <conditionalFormatting sqref="G4:AG36">
    <cfRule type="containsText" dxfId="9" priority="1" operator="containsText" text="л">
      <formula>NOT(ISERROR(SEARCH("л",G4)))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39</xdr:col>
                    <xdr:colOff>9525</xdr:colOff>
                    <xdr:row>34</xdr:row>
                    <xdr:rowOff>180975</xdr:rowOff>
                  </from>
                  <to>
                    <xdr:col>39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39</xdr:col>
                    <xdr:colOff>9525</xdr:colOff>
                    <xdr:row>33</xdr:row>
                    <xdr:rowOff>180975</xdr:rowOff>
                  </from>
                  <to>
                    <xdr:col>39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39</xdr:col>
                    <xdr:colOff>9525</xdr:colOff>
                    <xdr:row>32</xdr:row>
                    <xdr:rowOff>180975</xdr:rowOff>
                  </from>
                  <to>
                    <xdr:col>39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39</xdr:col>
                    <xdr:colOff>9525</xdr:colOff>
                    <xdr:row>31</xdr:row>
                    <xdr:rowOff>180975</xdr:rowOff>
                  </from>
                  <to>
                    <xdr:col>39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39</xdr:col>
                    <xdr:colOff>9525</xdr:colOff>
                    <xdr:row>30</xdr:row>
                    <xdr:rowOff>180975</xdr:rowOff>
                  </from>
                  <to>
                    <xdr:col>39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39</xdr:col>
                    <xdr:colOff>9525</xdr:colOff>
                    <xdr:row>29</xdr:row>
                    <xdr:rowOff>180975</xdr:rowOff>
                  </from>
                  <to>
                    <xdr:col>39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39</xdr:col>
                    <xdr:colOff>9525</xdr:colOff>
                    <xdr:row>28</xdr:row>
                    <xdr:rowOff>180975</xdr:rowOff>
                  </from>
                  <to>
                    <xdr:col>39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1" name="Check Box 8">
              <controlPr defaultSize="0" autoFill="0" autoLine="0" autoPict="0">
                <anchor moveWithCells="1">
                  <from>
                    <xdr:col>39</xdr:col>
                    <xdr:colOff>9525</xdr:colOff>
                    <xdr:row>27</xdr:row>
                    <xdr:rowOff>180975</xdr:rowOff>
                  </from>
                  <to>
                    <xdr:col>39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2" name="Check Box 9">
              <controlPr defaultSize="0" autoFill="0" autoLine="0" autoPict="0">
                <anchor moveWithCells="1">
                  <from>
                    <xdr:col>39</xdr:col>
                    <xdr:colOff>9525</xdr:colOff>
                    <xdr:row>26</xdr:row>
                    <xdr:rowOff>180975</xdr:rowOff>
                  </from>
                  <to>
                    <xdr:col>39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3" name="Check Box 10">
              <controlPr defaultSize="0" autoFill="0" autoLine="0" autoPict="0">
                <anchor moveWithCells="1">
                  <from>
                    <xdr:col>39</xdr:col>
                    <xdr:colOff>9525</xdr:colOff>
                    <xdr:row>25</xdr:row>
                    <xdr:rowOff>180975</xdr:rowOff>
                  </from>
                  <to>
                    <xdr:col>39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4" name="Check Box 11">
              <controlPr defaultSize="0" autoFill="0" autoLine="0" autoPict="0">
                <anchor moveWithCells="1">
                  <from>
                    <xdr:col>39</xdr:col>
                    <xdr:colOff>9525</xdr:colOff>
                    <xdr:row>24</xdr:row>
                    <xdr:rowOff>180975</xdr:rowOff>
                  </from>
                  <to>
                    <xdr:col>39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5" name="Check Box 12">
              <controlPr defaultSize="0" autoFill="0" autoLine="0" autoPict="0">
                <anchor moveWithCells="1">
                  <from>
                    <xdr:col>39</xdr:col>
                    <xdr:colOff>9525</xdr:colOff>
                    <xdr:row>23</xdr:row>
                    <xdr:rowOff>180975</xdr:rowOff>
                  </from>
                  <to>
                    <xdr:col>39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6" name="Check Box 13">
              <controlPr defaultSize="0" autoFill="0" autoLine="0" autoPict="0">
                <anchor moveWithCells="1">
                  <from>
                    <xdr:col>39</xdr:col>
                    <xdr:colOff>9525</xdr:colOff>
                    <xdr:row>22</xdr:row>
                    <xdr:rowOff>180975</xdr:rowOff>
                  </from>
                  <to>
                    <xdr:col>39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7" name="Check Box 14">
              <controlPr defaultSize="0" autoFill="0" autoLine="0" autoPict="0">
                <anchor moveWithCells="1">
                  <from>
                    <xdr:col>39</xdr:col>
                    <xdr:colOff>9525</xdr:colOff>
                    <xdr:row>21</xdr:row>
                    <xdr:rowOff>180975</xdr:rowOff>
                  </from>
                  <to>
                    <xdr:col>39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8" name="Check Box 15">
              <controlPr defaultSize="0" autoFill="0" autoLine="0" autoPict="0">
                <anchor moveWithCells="1">
                  <from>
                    <xdr:col>39</xdr:col>
                    <xdr:colOff>9525</xdr:colOff>
                    <xdr:row>20</xdr:row>
                    <xdr:rowOff>180975</xdr:rowOff>
                  </from>
                  <to>
                    <xdr:col>39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9" name="Check Box 16">
              <controlPr defaultSize="0" autoFill="0" autoLine="0" autoPict="0">
                <anchor moveWithCells="1">
                  <from>
                    <xdr:col>39</xdr:col>
                    <xdr:colOff>9525</xdr:colOff>
                    <xdr:row>19</xdr:row>
                    <xdr:rowOff>180975</xdr:rowOff>
                  </from>
                  <to>
                    <xdr:col>39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20" name="Check Box 17">
              <controlPr defaultSize="0" autoFill="0" autoLine="0" autoPict="0">
                <anchor moveWithCells="1">
                  <from>
                    <xdr:col>39</xdr:col>
                    <xdr:colOff>9525</xdr:colOff>
                    <xdr:row>18</xdr:row>
                    <xdr:rowOff>180975</xdr:rowOff>
                  </from>
                  <to>
                    <xdr:col>39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21" name="Check Box 18">
              <controlPr defaultSize="0" autoFill="0" autoLine="0" autoPict="0">
                <anchor moveWithCells="1">
                  <from>
                    <xdr:col>39</xdr:col>
                    <xdr:colOff>9525</xdr:colOff>
                    <xdr:row>17</xdr:row>
                    <xdr:rowOff>180975</xdr:rowOff>
                  </from>
                  <to>
                    <xdr:col>39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2" name="Check Box 19">
              <controlPr defaultSize="0" autoFill="0" autoLine="0" autoPict="0">
                <anchor moveWithCells="1">
                  <from>
                    <xdr:col>39</xdr:col>
                    <xdr:colOff>9525</xdr:colOff>
                    <xdr:row>16</xdr:row>
                    <xdr:rowOff>180975</xdr:rowOff>
                  </from>
                  <to>
                    <xdr:col>39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3" name="Check Box 20">
              <controlPr defaultSize="0" autoFill="0" autoLine="0" autoPict="0">
                <anchor moveWithCells="1">
                  <from>
                    <xdr:col>39</xdr:col>
                    <xdr:colOff>9525</xdr:colOff>
                    <xdr:row>15</xdr:row>
                    <xdr:rowOff>180975</xdr:rowOff>
                  </from>
                  <to>
                    <xdr:col>39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4" name="Check Box 21">
              <controlPr defaultSize="0" autoFill="0" autoLine="0" autoPict="0">
                <anchor moveWithCells="1">
                  <from>
                    <xdr:col>39</xdr:col>
                    <xdr:colOff>9525</xdr:colOff>
                    <xdr:row>14</xdr:row>
                    <xdr:rowOff>180975</xdr:rowOff>
                  </from>
                  <to>
                    <xdr:col>39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5" name="Check Box 22">
              <controlPr defaultSize="0" autoFill="0" autoLine="0" autoPict="0">
                <anchor moveWithCells="1">
                  <from>
                    <xdr:col>39</xdr:col>
                    <xdr:colOff>9525</xdr:colOff>
                    <xdr:row>13</xdr:row>
                    <xdr:rowOff>180975</xdr:rowOff>
                  </from>
                  <to>
                    <xdr:col>39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26" name="Check Box 23">
              <controlPr defaultSize="0" autoFill="0" autoLine="0" autoPict="0">
                <anchor moveWithCells="1">
                  <from>
                    <xdr:col>39</xdr:col>
                    <xdr:colOff>9525</xdr:colOff>
                    <xdr:row>12</xdr:row>
                    <xdr:rowOff>180975</xdr:rowOff>
                  </from>
                  <to>
                    <xdr:col>39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27" name="Check Box 24">
              <controlPr defaultSize="0" autoFill="0" autoLine="0" autoPict="0">
                <anchor moveWithCells="1">
                  <from>
                    <xdr:col>39</xdr:col>
                    <xdr:colOff>9525</xdr:colOff>
                    <xdr:row>11</xdr:row>
                    <xdr:rowOff>180975</xdr:rowOff>
                  </from>
                  <to>
                    <xdr:col>39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28" name="Check Box 25">
              <controlPr defaultSize="0" autoFill="0" autoLine="0" autoPict="0">
                <anchor moveWithCells="1">
                  <from>
                    <xdr:col>39</xdr:col>
                    <xdr:colOff>9525</xdr:colOff>
                    <xdr:row>10</xdr:row>
                    <xdr:rowOff>180975</xdr:rowOff>
                  </from>
                  <to>
                    <xdr:col>39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8" r:id="rId29" name="Check Box 26">
              <controlPr defaultSize="0" autoFill="0" autoLine="0" autoPict="0">
                <anchor moveWithCells="1">
                  <from>
                    <xdr:col>39</xdr:col>
                    <xdr:colOff>9525</xdr:colOff>
                    <xdr:row>9</xdr:row>
                    <xdr:rowOff>180975</xdr:rowOff>
                  </from>
                  <to>
                    <xdr:col>39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9" r:id="rId30" name="Check Box 27">
              <controlPr defaultSize="0" autoFill="0" autoLine="0" autoPict="0">
                <anchor moveWithCells="1">
                  <from>
                    <xdr:col>39</xdr:col>
                    <xdr:colOff>9525</xdr:colOff>
                    <xdr:row>8</xdr:row>
                    <xdr:rowOff>180975</xdr:rowOff>
                  </from>
                  <to>
                    <xdr:col>39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31" name="Check Box 28">
              <controlPr defaultSize="0" autoFill="0" autoLine="0" autoPict="0">
                <anchor moveWithCells="1">
                  <from>
                    <xdr:col>39</xdr:col>
                    <xdr:colOff>9525</xdr:colOff>
                    <xdr:row>7</xdr:row>
                    <xdr:rowOff>180975</xdr:rowOff>
                  </from>
                  <to>
                    <xdr:col>39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32" name="Check Box 29">
              <controlPr defaultSize="0" autoFill="0" autoLine="0" autoPict="0">
                <anchor moveWithCells="1">
                  <from>
                    <xdr:col>39</xdr:col>
                    <xdr:colOff>9525</xdr:colOff>
                    <xdr:row>6</xdr:row>
                    <xdr:rowOff>180975</xdr:rowOff>
                  </from>
                  <to>
                    <xdr:col>39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2" r:id="rId33" name="Check Box 30">
              <controlPr defaultSize="0" autoFill="0" autoLine="0" autoPict="0">
                <anchor moveWithCells="1">
                  <from>
                    <xdr:col>39</xdr:col>
                    <xdr:colOff>9525</xdr:colOff>
                    <xdr:row>5</xdr:row>
                    <xdr:rowOff>180975</xdr:rowOff>
                  </from>
                  <to>
                    <xdr:col>39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3" r:id="rId34" name="Check Box 31">
              <controlPr defaultSize="0" autoFill="0" autoLine="0" autoPict="0">
                <anchor moveWithCells="1">
                  <from>
                    <xdr:col>39</xdr:col>
                    <xdr:colOff>9525</xdr:colOff>
                    <xdr:row>4</xdr:row>
                    <xdr:rowOff>180975</xdr:rowOff>
                  </from>
                  <to>
                    <xdr:col>39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4" r:id="rId35" name="Check Box 32">
              <controlPr defaultSize="0" autoFill="0" autoLine="0" autoPict="0">
                <anchor moveWithCells="1">
                  <from>
                    <xdr:col>39</xdr:col>
                    <xdr:colOff>9525</xdr:colOff>
                    <xdr:row>3</xdr:row>
                    <xdr:rowOff>180975</xdr:rowOff>
                  </from>
                  <to>
                    <xdr:col>39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5" r:id="rId36" name="Check Box 33">
              <controlPr defaultSize="0" autoFill="0" autoLine="0" autoPict="0">
                <anchor moveWithCells="1">
                  <from>
                    <xdr:col>39</xdr:col>
                    <xdr:colOff>9525</xdr:colOff>
                    <xdr:row>2</xdr:row>
                    <xdr:rowOff>180975</xdr:rowOff>
                  </from>
                  <to>
                    <xdr:col>39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6" r:id="rId37" name="Check Box 34">
              <controlPr defaultSize="0" autoFill="0" autoLine="0" autoPict="0">
                <anchor moveWithCells="1">
                  <from>
                    <xdr:col>42</xdr:col>
                    <xdr:colOff>9525</xdr:colOff>
                    <xdr:row>34</xdr:row>
                    <xdr:rowOff>180975</xdr:rowOff>
                  </from>
                  <to>
                    <xdr:col>42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7" r:id="rId38" name="Check Box 35">
              <controlPr defaultSize="0" autoFill="0" autoLine="0" autoPict="0">
                <anchor moveWithCells="1">
                  <from>
                    <xdr:col>42</xdr:col>
                    <xdr:colOff>9525</xdr:colOff>
                    <xdr:row>33</xdr:row>
                    <xdr:rowOff>180975</xdr:rowOff>
                  </from>
                  <to>
                    <xdr:col>42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8" r:id="rId39" name="Check Box 36">
              <controlPr defaultSize="0" autoFill="0" autoLine="0" autoPict="0">
                <anchor moveWithCells="1">
                  <from>
                    <xdr:col>42</xdr:col>
                    <xdr:colOff>9525</xdr:colOff>
                    <xdr:row>32</xdr:row>
                    <xdr:rowOff>180975</xdr:rowOff>
                  </from>
                  <to>
                    <xdr:col>42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9" r:id="rId40" name="Check Box 37">
              <controlPr defaultSize="0" autoFill="0" autoLine="0" autoPict="0">
                <anchor moveWithCells="1">
                  <from>
                    <xdr:col>42</xdr:col>
                    <xdr:colOff>9525</xdr:colOff>
                    <xdr:row>31</xdr:row>
                    <xdr:rowOff>180975</xdr:rowOff>
                  </from>
                  <to>
                    <xdr:col>42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0" r:id="rId41" name="Check Box 38">
              <controlPr defaultSize="0" autoFill="0" autoLine="0" autoPict="0">
                <anchor moveWithCells="1">
                  <from>
                    <xdr:col>42</xdr:col>
                    <xdr:colOff>9525</xdr:colOff>
                    <xdr:row>30</xdr:row>
                    <xdr:rowOff>180975</xdr:rowOff>
                  </from>
                  <to>
                    <xdr:col>42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1" r:id="rId42" name="Check Box 39">
              <controlPr defaultSize="0" autoFill="0" autoLine="0" autoPict="0">
                <anchor moveWithCells="1">
                  <from>
                    <xdr:col>42</xdr:col>
                    <xdr:colOff>9525</xdr:colOff>
                    <xdr:row>29</xdr:row>
                    <xdr:rowOff>180975</xdr:rowOff>
                  </from>
                  <to>
                    <xdr:col>42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43" name="Check Box 40">
              <controlPr defaultSize="0" autoFill="0" autoLine="0" autoPict="0">
                <anchor moveWithCells="1">
                  <from>
                    <xdr:col>42</xdr:col>
                    <xdr:colOff>9525</xdr:colOff>
                    <xdr:row>28</xdr:row>
                    <xdr:rowOff>180975</xdr:rowOff>
                  </from>
                  <to>
                    <xdr:col>42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44" name="Check Box 41">
              <controlPr defaultSize="0" autoFill="0" autoLine="0" autoPict="0">
                <anchor moveWithCells="1">
                  <from>
                    <xdr:col>42</xdr:col>
                    <xdr:colOff>9525</xdr:colOff>
                    <xdr:row>27</xdr:row>
                    <xdr:rowOff>180975</xdr:rowOff>
                  </from>
                  <to>
                    <xdr:col>42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45" name="Check Box 42">
              <controlPr defaultSize="0" autoFill="0" autoLine="0" autoPict="0">
                <anchor moveWithCells="1">
                  <from>
                    <xdr:col>42</xdr:col>
                    <xdr:colOff>9525</xdr:colOff>
                    <xdr:row>26</xdr:row>
                    <xdr:rowOff>180975</xdr:rowOff>
                  </from>
                  <to>
                    <xdr:col>42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46" name="Check Box 43">
              <controlPr defaultSize="0" autoFill="0" autoLine="0" autoPict="0">
                <anchor moveWithCells="1">
                  <from>
                    <xdr:col>42</xdr:col>
                    <xdr:colOff>9525</xdr:colOff>
                    <xdr:row>25</xdr:row>
                    <xdr:rowOff>180975</xdr:rowOff>
                  </from>
                  <to>
                    <xdr:col>42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47" name="Check Box 44">
              <controlPr defaultSize="0" autoFill="0" autoLine="0" autoPict="0">
                <anchor moveWithCells="1">
                  <from>
                    <xdr:col>42</xdr:col>
                    <xdr:colOff>9525</xdr:colOff>
                    <xdr:row>24</xdr:row>
                    <xdr:rowOff>180975</xdr:rowOff>
                  </from>
                  <to>
                    <xdr:col>42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7" r:id="rId48" name="Check Box 45">
              <controlPr defaultSize="0" autoFill="0" autoLine="0" autoPict="0">
                <anchor moveWithCells="1">
                  <from>
                    <xdr:col>42</xdr:col>
                    <xdr:colOff>9525</xdr:colOff>
                    <xdr:row>23</xdr:row>
                    <xdr:rowOff>180975</xdr:rowOff>
                  </from>
                  <to>
                    <xdr:col>42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8" r:id="rId49" name="Check Box 46">
              <controlPr defaultSize="0" autoFill="0" autoLine="0" autoPict="0">
                <anchor moveWithCells="1">
                  <from>
                    <xdr:col>42</xdr:col>
                    <xdr:colOff>9525</xdr:colOff>
                    <xdr:row>22</xdr:row>
                    <xdr:rowOff>180975</xdr:rowOff>
                  </from>
                  <to>
                    <xdr:col>42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9" r:id="rId50" name="Check Box 47">
              <controlPr defaultSize="0" autoFill="0" autoLine="0" autoPict="0">
                <anchor moveWithCells="1">
                  <from>
                    <xdr:col>42</xdr:col>
                    <xdr:colOff>9525</xdr:colOff>
                    <xdr:row>21</xdr:row>
                    <xdr:rowOff>180975</xdr:rowOff>
                  </from>
                  <to>
                    <xdr:col>42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0" r:id="rId51" name="Check Box 48">
              <controlPr defaultSize="0" autoFill="0" autoLine="0" autoPict="0">
                <anchor moveWithCells="1">
                  <from>
                    <xdr:col>42</xdr:col>
                    <xdr:colOff>9525</xdr:colOff>
                    <xdr:row>20</xdr:row>
                    <xdr:rowOff>180975</xdr:rowOff>
                  </from>
                  <to>
                    <xdr:col>42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1" r:id="rId52" name="Check Box 49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180975</xdr:rowOff>
                  </from>
                  <to>
                    <xdr:col>42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2" r:id="rId53" name="Check Box 50">
              <controlPr defaultSize="0" autoFill="0" autoLine="0" autoPict="0">
                <anchor moveWithCells="1">
                  <from>
                    <xdr:col>42</xdr:col>
                    <xdr:colOff>9525</xdr:colOff>
                    <xdr:row>18</xdr:row>
                    <xdr:rowOff>180975</xdr:rowOff>
                  </from>
                  <to>
                    <xdr:col>42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3" r:id="rId54" name="Check Box 51">
              <controlPr defaultSize="0" autoFill="0" autoLine="0" autoPict="0">
                <anchor moveWithCells="1">
                  <from>
                    <xdr:col>42</xdr:col>
                    <xdr:colOff>9525</xdr:colOff>
                    <xdr:row>17</xdr:row>
                    <xdr:rowOff>180975</xdr:rowOff>
                  </from>
                  <to>
                    <xdr:col>42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4" r:id="rId55" name="Check Box 52">
              <controlPr defaultSize="0" autoFill="0" autoLine="0" autoPict="0">
                <anchor moveWithCells="1">
                  <from>
                    <xdr:col>42</xdr:col>
                    <xdr:colOff>9525</xdr:colOff>
                    <xdr:row>16</xdr:row>
                    <xdr:rowOff>180975</xdr:rowOff>
                  </from>
                  <to>
                    <xdr:col>42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5" r:id="rId56" name="Check Box 53">
              <controlPr defaultSize="0" autoFill="0" autoLine="0" autoPict="0">
                <anchor moveWithCells="1">
                  <from>
                    <xdr:col>42</xdr:col>
                    <xdr:colOff>9525</xdr:colOff>
                    <xdr:row>15</xdr:row>
                    <xdr:rowOff>180975</xdr:rowOff>
                  </from>
                  <to>
                    <xdr:col>42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6" r:id="rId57" name="Check Box 54">
              <controlPr defaultSize="0" autoFill="0" autoLine="0" autoPict="0">
                <anchor moveWithCells="1">
                  <from>
                    <xdr:col>42</xdr:col>
                    <xdr:colOff>9525</xdr:colOff>
                    <xdr:row>14</xdr:row>
                    <xdr:rowOff>180975</xdr:rowOff>
                  </from>
                  <to>
                    <xdr:col>42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7" r:id="rId58" name="Check Box 55">
              <controlPr defaultSize="0" autoFill="0" autoLine="0" autoPict="0">
                <anchor moveWithCells="1">
                  <from>
                    <xdr:col>42</xdr:col>
                    <xdr:colOff>9525</xdr:colOff>
                    <xdr:row>13</xdr:row>
                    <xdr:rowOff>180975</xdr:rowOff>
                  </from>
                  <to>
                    <xdr:col>42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8" r:id="rId59" name="Check Box 56">
              <controlPr defaultSize="0" autoFill="0" autoLine="0" autoPict="0">
                <anchor moveWithCells="1">
                  <from>
                    <xdr:col>42</xdr:col>
                    <xdr:colOff>9525</xdr:colOff>
                    <xdr:row>12</xdr:row>
                    <xdr:rowOff>180975</xdr:rowOff>
                  </from>
                  <to>
                    <xdr:col>42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9" r:id="rId60" name="Check Box 57">
              <controlPr defaultSize="0" autoFill="0" autoLine="0" autoPict="0">
                <anchor moveWithCells="1">
                  <from>
                    <xdr:col>42</xdr:col>
                    <xdr:colOff>9525</xdr:colOff>
                    <xdr:row>11</xdr:row>
                    <xdr:rowOff>180975</xdr:rowOff>
                  </from>
                  <to>
                    <xdr:col>42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0" r:id="rId61" name="Check Box 58">
              <controlPr defaultSize="0" autoFill="0" autoLine="0" autoPict="0">
                <anchor moveWithCells="1">
                  <from>
                    <xdr:col>42</xdr:col>
                    <xdr:colOff>9525</xdr:colOff>
                    <xdr:row>10</xdr:row>
                    <xdr:rowOff>180975</xdr:rowOff>
                  </from>
                  <to>
                    <xdr:col>42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1" r:id="rId62" name="Check Box 59">
              <controlPr defaultSize="0" autoFill="0" autoLine="0" autoPict="0">
                <anchor moveWithCells="1">
                  <from>
                    <xdr:col>42</xdr:col>
                    <xdr:colOff>9525</xdr:colOff>
                    <xdr:row>9</xdr:row>
                    <xdr:rowOff>180975</xdr:rowOff>
                  </from>
                  <to>
                    <xdr:col>42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2" r:id="rId63" name="Check Box 60">
              <controlPr defaultSize="0" autoFill="0" autoLine="0" autoPict="0">
                <anchor moveWithCells="1">
                  <from>
                    <xdr:col>42</xdr:col>
                    <xdr:colOff>9525</xdr:colOff>
                    <xdr:row>8</xdr:row>
                    <xdr:rowOff>180975</xdr:rowOff>
                  </from>
                  <to>
                    <xdr:col>42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3" r:id="rId64" name="Check Box 61">
              <controlPr defaultSize="0" autoFill="0" autoLine="0" autoPict="0">
                <anchor moveWithCells="1">
                  <from>
                    <xdr:col>42</xdr:col>
                    <xdr:colOff>9525</xdr:colOff>
                    <xdr:row>7</xdr:row>
                    <xdr:rowOff>180975</xdr:rowOff>
                  </from>
                  <to>
                    <xdr:col>42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4" r:id="rId65" name="Check Box 62">
              <controlPr defaultSize="0" autoFill="0" autoLine="0" autoPict="0">
                <anchor moveWithCells="1">
                  <from>
                    <xdr:col>42</xdr:col>
                    <xdr:colOff>9525</xdr:colOff>
                    <xdr:row>6</xdr:row>
                    <xdr:rowOff>180975</xdr:rowOff>
                  </from>
                  <to>
                    <xdr:col>42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5" r:id="rId66" name="Check Box 63">
              <controlPr defaultSize="0" autoFill="0" autoLine="0" autoPict="0">
                <anchor moveWithCells="1">
                  <from>
                    <xdr:col>42</xdr:col>
                    <xdr:colOff>9525</xdr:colOff>
                    <xdr:row>5</xdr:row>
                    <xdr:rowOff>180975</xdr:rowOff>
                  </from>
                  <to>
                    <xdr:col>42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6" r:id="rId67" name="Check Box 64">
              <controlPr defaultSize="0" autoFill="0" autoLine="0" autoPict="0">
                <anchor moveWithCells="1">
                  <from>
                    <xdr:col>42</xdr:col>
                    <xdr:colOff>9525</xdr:colOff>
                    <xdr:row>4</xdr:row>
                    <xdr:rowOff>180975</xdr:rowOff>
                  </from>
                  <to>
                    <xdr:col>42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7" r:id="rId68" name="Check Box 65">
              <controlPr defaultSize="0" autoFill="0" autoLine="0" autoPict="0">
                <anchor moveWithCells="1">
                  <from>
                    <xdr:col>42</xdr:col>
                    <xdr:colOff>9525</xdr:colOff>
                    <xdr:row>3</xdr:row>
                    <xdr:rowOff>180975</xdr:rowOff>
                  </from>
                  <to>
                    <xdr:col>42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8" r:id="rId69" name="Check Box 66">
              <controlPr defaultSize="0" autoFill="0" autoLine="0" autoPict="0">
                <anchor moveWithCells="1">
                  <from>
                    <xdr:col>42</xdr:col>
                    <xdr:colOff>9525</xdr:colOff>
                    <xdr:row>2</xdr:row>
                    <xdr:rowOff>180975</xdr:rowOff>
                  </from>
                  <to>
                    <xdr:col>42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9" r:id="rId70" name="Check Box 67">
              <controlPr defaultSize="0" autoFill="0" autoLine="0" autoPict="0">
                <anchor moveWithCells="1">
                  <from>
                    <xdr:col>36</xdr:col>
                    <xdr:colOff>0</xdr:colOff>
                    <xdr:row>34</xdr:row>
                    <xdr:rowOff>180975</xdr:rowOff>
                  </from>
                  <to>
                    <xdr:col>36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0" r:id="rId71" name="Check Box 68">
              <controlPr defaultSize="0" autoFill="0" autoLine="0" autoPict="0">
                <anchor moveWithCells="1">
                  <from>
                    <xdr:col>36</xdr:col>
                    <xdr:colOff>0</xdr:colOff>
                    <xdr:row>33</xdr:row>
                    <xdr:rowOff>180975</xdr:rowOff>
                  </from>
                  <to>
                    <xdr:col>36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1" r:id="rId72" name="Check Box 69">
              <controlPr defaultSize="0" autoFill="0" autoLine="0" autoPict="0">
                <anchor moveWithCells="1">
                  <from>
                    <xdr:col>36</xdr:col>
                    <xdr:colOff>0</xdr:colOff>
                    <xdr:row>32</xdr:row>
                    <xdr:rowOff>180975</xdr:rowOff>
                  </from>
                  <to>
                    <xdr:col>36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2" r:id="rId73" name="Check Box 70">
              <controlPr defaultSize="0" autoFill="0" autoLine="0" autoPict="0">
                <anchor moveWithCells="1">
                  <from>
                    <xdr:col>36</xdr:col>
                    <xdr:colOff>0</xdr:colOff>
                    <xdr:row>31</xdr:row>
                    <xdr:rowOff>180975</xdr:rowOff>
                  </from>
                  <to>
                    <xdr:col>36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3" r:id="rId74" name="Check Box 71">
              <controlPr defaultSize="0" autoFill="0" autoLine="0" autoPict="0">
                <anchor moveWithCells="1">
                  <from>
                    <xdr:col>36</xdr:col>
                    <xdr:colOff>0</xdr:colOff>
                    <xdr:row>30</xdr:row>
                    <xdr:rowOff>180975</xdr:rowOff>
                  </from>
                  <to>
                    <xdr:col>36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4" r:id="rId75" name="Check Box 72">
              <controlPr defaultSize="0" autoFill="0" autoLine="0" autoPict="0">
                <anchor moveWithCells="1">
                  <from>
                    <xdr:col>36</xdr:col>
                    <xdr:colOff>0</xdr:colOff>
                    <xdr:row>29</xdr:row>
                    <xdr:rowOff>180975</xdr:rowOff>
                  </from>
                  <to>
                    <xdr:col>36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5" r:id="rId76" name="Check Box 73">
              <controlPr defaultSize="0" autoFill="0" autoLine="0" autoPict="0">
                <anchor moveWithCells="1">
                  <from>
                    <xdr:col>36</xdr:col>
                    <xdr:colOff>0</xdr:colOff>
                    <xdr:row>28</xdr:row>
                    <xdr:rowOff>180975</xdr:rowOff>
                  </from>
                  <to>
                    <xdr:col>36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6" r:id="rId77" name="Check Box 74">
              <controlPr defaultSize="0" autoFill="0" autoLine="0" autoPict="0">
                <anchor moveWithCells="1">
                  <from>
                    <xdr:col>36</xdr:col>
                    <xdr:colOff>0</xdr:colOff>
                    <xdr:row>27</xdr:row>
                    <xdr:rowOff>180975</xdr:rowOff>
                  </from>
                  <to>
                    <xdr:col>36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7" r:id="rId78" name="Check Box 75">
              <controlPr defaultSize="0" autoFill="0" autoLine="0" autoPict="0">
                <anchor moveWithCells="1">
                  <from>
                    <xdr:col>36</xdr:col>
                    <xdr:colOff>0</xdr:colOff>
                    <xdr:row>26</xdr:row>
                    <xdr:rowOff>180975</xdr:rowOff>
                  </from>
                  <to>
                    <xdr:col>36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8" r:id="rId79" name="Check Box 76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180975</xdr:rowOff>
                  </from>
                  <to>
                    <xdr:col>36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9" r:id="rId80" name="Check Box 77">
              <controlPr defaultSize="0" autoFill="0" autoLine="0" autoPict="0">
                <anchor moveWithCells="1">
                  <from>
                    <xdr:col>36</xdr:col>
                    <xdr:colOff>0</xdr:colOff>
                    <xdr:row>24</xdr:row>
                    <xdr:rowOff>180975</xdr:rowOff>
                  </from>
                  <to>
                    <xdr:col>36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0" r:id="rId81" name="Check Box 78">
              <controlPr defaultSize="0" autoFill="0" autoLine="0" autoPict="0">
                <anchor moveWithCells="1">
                  <from>
                    <xdr:col>36</xdr:col>
                    <xdr:colOff>0</xdr:colOff>
                    <xdr:row>23</xdr:row>
                    <xdr:rowOff>180975</xdr:rowOff>
                  </from>
                  <to>
                    <xdr:col>36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1" r:id="rId82" name="Check Box 79">
              <controlPr defaultSize="0" autoFill="0" autoLine="0" autoPict="0">
                <anchor moveWithCells="1">
                  <from>
                    <xdr:col>36</xdr:col>
                    <xdr:colOff>0</xdr:colOff>
                    <xdr:row>22</xdr:row>
                    <xdr:rowOff>180975</xdr:rowOff>
                  </from>
                  <to>
                    <xdr:col>36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2" r:id="rId83" name="Check Box 80">
              <controlPr defaultSize="0" autoFill="0" autoLine="0" autoPict="0">
                <anchor moveWithCells="1">
                  <from>
                    <xdr:col>36</xdr:col>
                    <xdr:colOff>0</xdr:colOff>
                    <xdr:row>21</xdr:row>
                    <xdr:rowOff>180975</xdr:rowOff>
                  </from>
                  <to>
                    <xdr:col>36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3" r:id="rId84" name="Check Box 81">
              <controlPr defaultSize="0" autoFill="0" autoLine="0" autoPict="0">
                <anchor moveWithCells="1">
                  <from>
                    <xdr:col>36</xdr:col>
                    <xdr:colOff>0</xdr:colOff>
                    <xdr:row>20</xdr:row>
                    <xdr:rowOff>180975</xdr:rowOff>
                  </from>
                  <to>
                    <xdr:col>36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4" r:id="rId85" name="Check Box 82">
              <controlPr defaultSize="0" autoFill="0" autoLine="0" autoPict="0">
                <anchor moveWithCells="1">
                  <from>
                    <xdr:col>36</xdr:col>
                    <xdr:colOff>0</xdr:colOff>
                    <xdr:row>19</xdr:row>
                    <xdr:rowOff>180975</xdr:rowOff>
                  </from>
                  <to>
                    <xdr:col>36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5" r:id="rId86" name="Check Box 83">
              <controlPr defaultSize="0" autoFill="0" autoLine="0" autoPict="0">
                <anchor moveWithCells="1">
                  <from>
                    <xdr:col>36</xdr:col>
                    <xdr:colOff>0</xdr:colOff>
                    <xdr:row>18</xdr:row>
                    <xdr:rowOff>180975</xdr:rowOff>
                  </from>
                  <to>
                    <xdr:col>36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6" r:id="rId87" name="Check Box 84">
              <controlPr defaultSize="0" autoFill="0" autoLine="0" autoPict="0">
                <anchor moveWithCells="1">
                  <from>
                    <xdr:col>36</xdr:col>
                    <xdr:colOff>0</xdr:colOff>
                    <xdr:row>17</xdr:row>
                    <xdr:rowOff>180975</xdr:rowOff>
                  </from>
                  <to>
                    <xdr:col>36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7" r:id="rId88" name="Check Box 85">
              <controlPr defaultSize="0" autoFill="0" autoLine="0" autoPict="0">
                <anchor moveWithCells="1">
                  <from>
                    <xdr:col>36</xdr:col>
                    <xdr:colOff>0</xdr:colOff>
                    <xdr:row>16</xdr:row>
                    <xdr:rowOff>180975</xdr:rowOff>
                  </from>
                  <to>
                    <xdr:col>36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8" r:id="rId89" name="Check Box 86">
              <controlPr defaultSize="0" autoFill="0" autoLine="0" autoPict="0">
                <anchor moveWithCells="1">
                  <from>
                    <xdr:col>36</xdr:col>
                    <xdr:colOff>0</xdr:colOff>
                    <xdr:row>15</xdr:row>
                    <xdr:rowOff>180975</xdr:rowOff>
                  </from>
                  <to>
                    <xdr:col>36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9" r:id="rId90" name="Check Box 87">
              <controlPr defaultSize="0" autoFill="0" autoLine="0" autoPict="0">
                <anchor moveWithCells="1">
                  <from>
                    <xdr:col>36</xdr:col>
                    <xdr:colOff>0</xdr:colOff>
                    <xdr:row>14</xdr:row>
                    <xdr:rowOff>180975</xdr:rowOff>
                  </from>
                  <to>
                    <xdr:col>36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0" r:id="rId91" name="Check Box 88">
              <controlPr defaultSize="0" autoFill="0" autoLine="0" autoPict="0">
                <anchor moveWithCells="1">
                  <from>
                    <xdr:col>36</xdr:col>
                    <xdr:colOff>0</xdr:colOff>
                    <xdr:row>13</xdr:row>
                    <xdr:rowOff>180975</xdr:rowOff>
                  </from>
                  <to>
                    <xdr:col>36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1" r:id="rId92" name="Check Box 89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180975</xdr:rowOff>
                  </from>
                  <to>
                    <xdr:col>36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2" r:id="rId93" name="Check Box 90">
              <controlPr defaultSize="0" autoFill="0" autoLine="0" autoPict="0">
                <anchor moveWithCells="1">
                  <from>
                    <xdr:col>36</xdr:col>
                    <xdr:colOff>0</xdr:colOff>
                    <xdr:row>11</xdr:row>
                    <xdr:rowOff>180975</xdr:rowOff>
                  </from>
                  <to>
                    <xdr:col>36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3" r:id="rId94" name="Check Box 91">
              <controlPr defaultSize="0" autoFill="0" autoLine="0" autoPict="0">
                <anchor moveWithCells="1">
                  <from>
                    <xdr:col>36</xdr:col>
                    <xdr:colOff>0</xdr:colOff>
                    <xdr:row>10</xdr:row>
                    <xdr:rowOff>180975</xdr:rowOff>
                  </from>
                  <to>
                    <xdr:col>36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4" r:id="rId95" name="Check Box 92">
              <controlPr defaultSize="0" autoFill="0" autoLine="0" autoPict="0">
                <anchor moveWithCells="1">
                  <from>
                    <xdr:col>36</xdr:col>
                    <xdr:colOff>0</xdr:colOff>
                    <xdr:row>9</xdr:row>
                    <xdr:rowOff>180975</xdr:rowOff>
                  </from>
                  <to>
                    <xdr:col>36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5" r:id="rId96" name="Check Box 93">
              <controlPr defaultSize="0" autoFill="0" autoLine="0" autoPict="0">
                <anchor moveWithCells="1">
                  <from>
                    <xdr:col>36</xdr:col>
                    <xdr:colOff>0</xdr:colOff>
                    <xdr:row>8</xdr:row>
                    <xdr:rowOff>180975</xdr:rowOff>
                  </from>
                  <to>
                    <xdr:col>36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6" r:id="rId97" name="Check Box 94">
              <controlPr defaultSize="0" autoFill="0" autoLine="0" autoPict="0">
                <anchor moveWithCells="1">
                  <from>
                    <xdr:col>36</xdr:col>
                    <xdr:colOff>0</xdr:colOff>
                    <xdr:row>7</xdr:row>
                    <xdr:rowOff>180975</xdr:rowOff>
                  </from>
                  <to>
                    <xdr:col>36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7" r:id="rId98" name="Check Box 95">
              <controlPr defaultSize="0" autoFill="0" autoLine="0" autoPict="0">
                <anchor moveWithCells="1">
                  <from>
                    <xdr:col>36</xdr:col>
                    <xdr:colOff>0</xdr:colOff>
                    <xdr:row>6</xdr:row>
                    <xdr:rowOff>180975</xdr:rowOff>
                  </from>
                  <to>
                    <xdr:col>36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8" r:id="rId99" name="Check Box 96">
              <controlPr defaultSize="0" autoFill="0" autoLine="0" autoPict="0">
                <anchor moveWithCells="1">
                  <from>
                    <xdr:col>36</xdr:col>
                    <xdr:colOff>0</xdr:colOff>
                    <xdr:row>5</xdr:row>
                    <xdr:rowOff>180975</xdr:rowOff>
                  </from>
                  <to>
                    <xdr:col>36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9" r:id="rId100" name="Check Box 97">
              <controlPr defaultSize="0" autoFill="0" autoLine="0" autoPict="0">
                <anchor moveWithCells="1">
                  <from>
                    <xdr:col>36</xdr:col>
                    <xdr:colOff>0</xdr:colOff>
                    <xdr:row>4</xdr:row>
                    <xdr:rowOff>180975</xdr:rowOff>
                  </from>
                  <to>
                    <xdr:col>36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0" r:id="rId101" name="Check Box 98">
              <controlPr defaultSize="0" autoFill="0" autoLine="0" autoPict="0">
                <anchor moveWithCells="1">
                  <from>
                    <xdr:col>36</xdr:col>
                    <xdr:colOff>0</xdr:colOff>
                    <xdr:row>3</xdr:row>
                    <xdr:rowOff>180975</xdr:rowOff>
                  </from>
                  <to>
                    <xdr:col>36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1" r:id="rId102" name="Check Box 99">
              <controlPr defaultSize="0" autoFill="0" autoLine="0" autoPict="0">
                <anchor moveWithCells="1">
                  <from>
                    <xdr:col>36</xdr:col>
                    <xdr:colOff>0</xdr:colOff>
                    <xdr:row>2</xdr:row>
                    <xdr:rowOff>180975</xdr:rowOff>
                  </from>
                  <to>
                    <xdr:col>36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2" r:id="rId103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180975</xdr:rowOff>
                  </from>
                  <to>
                    <xdr:col>2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3" r:id="rId104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180975</xdr:rowOff>
                  </from>
                  <to>
                    <xdr:col>2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4" r:id="rId105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180975</xdr:rowOff>
                  </from>
                  <to>
                    <xdr:col>2</xdr:col>
                    <xdr:colOff>200025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5" r:id="rId106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180975</xdr:rowOff>
                  </from>
                  <to>
                    <xdr:col>2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6" r:id="rId107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180975</xdr:rowOff>
                  </from>
                  <to>
                    <xdr:col>2</xdr:col>
                    <xdr:colOff>200025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7" r:id="rId108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180975</xdr:rowOff>
                  </from>
                  <to>
                    <xdr:col>2</xdr:col>
                    <xdr:colOff>200025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8" r:id="rId109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180975</xdr:rowOff>
                  </from>
                  <to>
                    <xdr:col>2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9" r:id="rId110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180975</xdr:rowOff>
                  </from>
                  <to>
                    <xdr:col>2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0" r:id="rId111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180975</xdr:rowOff>
                  </from>
                  <to>
                    <xdr:col>2</xdr:col>
                    <xdr:colOff>200025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1" r:id="rId112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180975</xdr:rowOff>
                  </from>
                  <to>
                    <xdr:col>2</xdr:col>
                    <xdr:colOff>200025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2" r:id="rId113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180975</xdr:rowOff>
                  </from>
                  <to>
                    <xdr:col>2</xdr:col>
                    <xdr:colOff>200025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3" r:id="rId114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180975</xdr:rowOff>
                  </from>
                  <to>
                    <xdr:col>2</xdr:col>
                    <xdr:colOff>200025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4" r:id="rId115" name="Check Box 112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180975</xdr:rowOff>
                  </from>
                  <to>
                    <xdr:col>2</xdr:col>
                    <xdr:colOff>200025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5" r:id="rId116" name="Check Box 113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180975</xdr:rowOff>
                  </from>
                  <to>
                    <xdr:col>2</xdr:col>
                    <xdr:colOff>200025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6" r:id="rId117" name="Check Box 11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180975</xdr:rowOff>
                  </from>
                  <to>
                    <xdr:col>2</xdr:col>
                    <xdr:colOff>200025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7" r:id="rId118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2</xdr:col>
                    <xdr:colOff>200025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8" r:id="rId119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180975</xdr:rowOff>
                  </from>
                  <to>
                    <xdr:col>2</xdr:col>
                    <xdr:colOff>200025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9" r:id="rId120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180975</xdr:rowOff>
                  </from>
                  <to>
                    <xdr:col>2</xdr:col>
                    <xdr:colOff>200025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0" r:id="rId121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180975</xdr:rowOff>
                  </from>
                  <to>
                    <xdr:col>2</xdr:col>
                    <xdr:colOff>200025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1" r:id="rId122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180975</xdr:rowOff>
                  </from>
                  <to>
                    <xdr:col>2</xdr:col>
                    <xdr:colOff>200025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2" r:id="rId123" name="Check Box 120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180975</xdr:rowOff>
                  </from>
                  <to>
                    <xdr:col>2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3" r:id="rId124" name="Check Box 121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180975</xdr:rowOff>
                  </from>
                  <to>
                    <xdr:col>2</xdr:col>
                    <xdr:colOff>200025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4" r:id="rId125" name="Check Box 12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180975</xdr:rowOff>
                  </from>
                  <to>
                    <xdr:col>2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5" r:id="rId126" name="Check Box 123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180975</xdr:rowOff>
                  </from>
                  <to>
                    <xdr:col>2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6" r:id="rId127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180975</xdr:rowOff>
                  </from>
                  <to>
                    <xdr:col>2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7" r:id="rId128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180975</xdr:rowOff>
                  </from>
                  <to>
                    <xdr:col>2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8" r:id="rId129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2</xdr:col>
                    <xdr:colOff>200025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9" r:id="rId130" name="Check Box 127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2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0" r:id="rId131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2</xdr:col>
                    <xdr:colOff>200025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1" r:id="rId132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180975</xdr:rowOff>
                  </from>
                  <to>
                    <xdr:col>2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2" r:id="rId133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180975</xdr:rowOff>
                  </from>
                  <to>
                    <xdr:col>2</xdr:col>
                    <xdr:colOff>200025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3" r:id="rId134" name="Check Box 131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180975</xdr:rowOff>
                  </from>
                  <to>
                    <xdr:col>2</xdr:col>
                    <xdr:colOff>200025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4" r:id="rId135" name="Check Box 132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180975</xdr:rowOff>
                  </from>
                  <to>
                    <xdr:col>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данные!$B$3:$B$6</xm:f>
          </x14:formula1>
          <xm:sqref>G4:AG36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AK35"/>
  <sheetViews>
    <sheetView topLeftCell="T1" zoomScale="85" zoomScaleNormal="85" workbookViewId="0">
      <selection activeCell="I3" sqref="I3"/>
    </sheetView>
  </sheetViews>
  <sheetFormatPr defaultRowHeight="15" x14ac:dyDescent="0.25"/>
  <cols>
    <col min="1" max="1" width="3.42578125" customWidth="1"/>
    <col min="2" max="2" width="18.5703125" style="34" customWidth="1"/>
    <col min="3" max="3" width="14.28515625" style="34" customWidth="1"/>
    <col min="4" max="4" width="10.7109375" style="34" customWidth="1"/>
    <col min="5" max="5" width="11" style="34" customWidth="1"/>
    <col min="6" max="6" width="17.140625" customWidth="1"/>
    <col min="7" max="7" width="10.42578125" customWidth="1"/>
    <col min="8" max="8" width="17.140625" customWidth="1"/>
    <col min="9" max="9" width="8.28515625" style="48" customWidth="1"/>
    <col min="10" max="10" width="15.5703125" style="35" customWidth="1"/>
    <col min="11" max="11" width="9.140625" style="48"/>
    <col min="12" max="12" width="12" style="35" customWidth="1"/>
    <col min="13" max="13" width="8.140625" style="48" customWidth="1"/>
    <col min="14" max="14" width="19.5703125" style="35" customWidth="1"/>
    <col min="15" max="15" width="9" customWidth="1"/>
    <col min="16" max="16" width="19.7109375" customWidth="1"/>
    <col min="18" max="18" width="21.140625" customWidth="1"/>
    <col min="19" max="19" width="7.140625" customWidth="1"/>
    <col min="20" max="20" width="19.5703125" customWidth="1"/>
    <col min="22" max="22" width="17.5703125" customWidth="1"/>
    <col min="24" max="24" width="20.42578125" customWidth="1"/>
  </cols>
  <sheetData>
    <row r="2" spans="1:37" s="34" customFormat="1" x14ac:dyDescent="0.25">
      <c r="B2" s="214" t="s">
        <v>57</v>
      </c>
      <c r="C2" s="214"/>
      <c r="D2" s="214"/>
      <c r="E2" s="214"/>
      <c r="F2" s="215" t="s">
        <v>58</v>
      </c>
      <c r="G2" s="215"/>
      <c r="H2" s="215"/>
      <c r="I2" s="215"/>
      <c r="J2" s="214" t="s">
        <v>59</v>
      </c>
      <c r="K2" s="214"/>
      <c r="L2" s="214"/>
      <c r="M2" s="214"/>
      <c r="N2" s="215" t="s">
        <v>60</v>
      </c>
      <c r="O2" s="215"/>
      <c r="P2" s="215"/>
      <c r="Q2" s="215"/>
      <c r="R2" s="214" t="s">
        <v>61</v>
      </c>
      <c r="S2" s="214"/>
      <c r="T2" s="214"/>
      <c r="U2" s="214"/>
      <c r="V2" s="210" t="s">
        <v>62</v>
      </c>
      <c r="W2" s="210"/>
      <c r="X2" s="210"/>
      <c r="Y2" s="210"/>
      <c r="Z2" s="211" t="s">
        <v>63</v>
      </c>
      <c r="AA2" s="211"/>
      <c r="AB2" s="211"/>
      <c r="AC2" s="211"/>
      <c r="AD2" s="212" t="s">
        <v>64</v>
      </c>
      <c r="AE2" s="212"/>
      <c r="AF2" s="212"/>
      <c r="AG2" s="212"/>
      <c r="AH2" s="213" t="s">
        <v>11</v>
      </c>
      <c r="AI2" s="213"/>
      <c r="AJ2" s="213"/>
      <c r="AK2" s="213"/>
    </row>
    <row r="3" spans="1:37" x14ac:dyDescent="0.25">
      <c r="A3">
        <v>1</v>
      </c>
      <c r="B3" s="34" t="str">
        <f>IF(Сент!A4=TRUE,Сент!E4,"")</f>
        <v/>
      </c>
      <c r="C3" s="34" t="str">
        <f t="array" aca="1" ref="C3" ca="1">IF(ROW()-ROW(НетС)+1&gt;ROWS(ЕстьС)-COUNTBLANK(ЕстьС),"",INDIRECT(ADDRESS(SMALL((IF(ЕстьС&lt;&gt;"",ROW(ЕстьС),ROW()+ROWS(ЕстьС))),ROW()-ROW(НетС)+1),COLUMN(ЕстьС),4)))</f>
        <v/>
      </c>
      <c r="D3" s="34" t="str">
        <f>IF(Сент!A4=TRUE,Сент!F4,"")</f>
        <v/>
      </c>
      <c r="E3" s="34" t="str">
        <f t="array" aca="1" ref="E3" ca="1">IF(ROW()-ROW(НетС2)+1&gt;ROWS(ЕстьС2)-COUNTBLANK(ЕстьС2),"",INDIRECT(ADDRESS(SMALL((IF(ЕстьС2&lt;&gt;"",ROW(ЕстьС2),ROW()+ROWS(ЕстьС2))),ROW()-ROW(НетС2)+1),COLUMN(ЕстьС2),4)))</f>
        <v/>
      </c>
      <c r="F3" s="34" t="str">
        <f>IF(Окт!A4=TRUE,Окт!E4,"")</f>
        <v/>
      </c>
      <c r="G3" s="34" t="str">
        <f t="array" aca="1" ref="G3" ca="1">IF(ROW()-ROW(НетО1)+1&gt;ROWS(ЕстьО1)-COUNTBLANK(ЕстьО1),"",INDIRECT(ADDRESS(SMALL((IF(ЕстьО1&lt;&gt;"",ROW(ЕстьО1),ROW()+ROWS(ЕстьО1))),ROW()-ROW(НетО1)+1),COLUMN(ЕстьО1),4)))</f>
        <v/>
      </c>
      <c r="H3" s="34" t="str">
        <f>IF(Окт!A4=TRUE,Окт!F4,"")</f>
        <v/>
      </c>
      <c r="I3" s="34" t="str">
        <f t="array" aca="1" ref="I3" ca="1">IF(ROW()-ROW(Нетод)+1&gt;ROWS(Естьод)-COUNTBLANK(Естьод),"",INDIRECT(ADDRESS(SMALL((IF(Естьод&lt;&gt;"",ROW(Естьод),ROW()+ROWS(Естьод))),ROW()-ROW(Нетод)+1),COLUMN(Естьод),4)))</f>
        <v/>
      </c>
      <c r="J3" s="34" t="str">
        <f>IF(Нояб!A4=TRUE,Нояб!E4,"")</f>
        <v/>
      </c>
      <c r="K3" s="34" t="str">
        <f t="array" aca="1" ref="K3" ca="1">IF(ROW()-ROW(Нетн1)+1&gt;ROWS(Естьн1)-COUNTBLANK(Естьн1),"",INDIRECT(ADDRESS(SMALL((IF(Естьн1&lt;&gt;"",ROW(Естьн1),ROW()+ROWS(Естьн1))),ROW()-ROW(Нетн1)+1),COLUMN(Естьн1),4)))</f>
        <v/>
      </c>
      <c r="L3" s="34" t="str">
        <f>IF(Нояб!A4=TRUE,Нояб!F4,"")</f>
        <v/>
      </c>
      <c r="M3" s="34" t="str">
        <f t="array" aca="1" ref="M3" ca="1">IF(ROW()-ROW(Нетн2)+1&gt;ROWS(Естьн2)-COUNTBLANK(Естьн2),"",INDIRECT(ADDRESS(SMALL((IF(Естьн2&lt;&gt;"",ROW(Естьн2),ROW()+ROWS(Естьн2))),ROW()-ROW(Нетн2)+1),COLUMN(Естьн2),4)))</f>
        <v/>
      </c>
      <c r="N3" s="34" t="str">
        <f>IF(Дек!A4=TRUE,Дек!E4,"")</f>
        <v/>
      </c>
      <c r="O3" s="34" t="str">
        <f t="array" aca="1" ref="O3" ca="1">IF(ROW()-ROW(Нетд1)+1&gt;ROWS(Естьд1)-COUNTBLANK(Естьд1),"",INDIRECT(ADDRESS(SMALL((IF(Естьд1&lt;&gt;"",ROW(Естьд1),ROW()+ROWS(Естьд1))),ROW()-ROW(Нетд1)+1),COLUMN(Естьд1),4)))</f>
        <v/>
      </c>
      <c r="P3" s="34" t="str">
        <f>IF(Дек!A4=TRUE,Дек!F4,"")</f>
        <v/>
      </c>
      <c r="Q3" s="34" t="str">
        <f t="array" aca="1" ref="Q3" ca="1">IF(ROW()-ROW(Нетд2)+1&gt;ROWS(Естьд2)-COUNTBLANK(Естьд2),"",INDIRECT(ADDRESS(SMALL((IF(Естьд2&lt;&gt;"",ROW(Естьд2),ROW()+ROWS(Естьд2))),ROW()-ROW(Нетд2)+1),COLUMN(Естьд2),4)))</f>
        <v/>
      </c>
      <c r="R3" s="34" t="str">
        <f>IF(Янв!A4=TRUE,Янв!E4,"")</f>
        <v/>
      </c>
      <c r="S3" s="34" t="str">
        <f t="array" aca="1" ref="S3" ca="1">IF(ROW()-ROW(Нетя1)+1&gt;ROWS(Естья1)-COUNTBLANK(Естья1),"",INDIRECT(ADDRESS(SMALL((IF(Естья1&lt;&gt;"",ROW(Естья1),ROW()+ROWS(Естья1))),ROW()-ROW(Нетя1)+1),COLUMN(Естья1),4)))</f>
        <v/>
      </c>
      <c r="T3" s="34" t="str">
        <f>IF(Янв!A4=TRUE,Янв!F4,"")</f>
        <v/>
      </c>
      <c r="U3" s="34" t="str">
        <f t="array" aca="1" ref="U3" ca="1">IF(ROW()-ROW(Нетя2)+1&gt;ROWS(Естья2)-COUNTBLANK(Естья2),"",INDIRECT(ADDRESS(SMALL((IF(Естья2&lt;&gt;"",ROW(Естья2),ROW()+ROWS(Естья2))),ROW()-ROW(Нетя2)+1),COLUMN(Естья2),4)))</f>
        <v/>
      </c>
      <c r="V3" s="34" t="str">
        <f>IF(Февр!A4=TRUE,Февр!E4,"")</f>
        <v/>
      </c>
      <c r="W3" s="34" t="str">
        <f t="array" aca="1" ref="W3" ca="1">IF(ROW()-ROW(Нетф1)+1&gt;ROWS(Естьф1)-COUNTBLANK(Естьф1),"",INDIRECT(ADDRESS(SMALL((IF(Естьф1&lt;&gt;"",ROW(Естьф1),ROW()+ROWS(Естьф1))),ROW()-ROW(Нетф1)+1),COLUMN(Естьф1),4)))</f>
        <v/>
      </c>
      <c r="X3" s="34" t="str">
        <f>IF(Февр!A4=TRUE,Февр!F4,"")</f>
        <v/>
      </c>
      <c r="Y3" s="34" t="str">
        <f t="array" aca="1" ref="Y3" ca="1">IF(ROW()-ROW(Нетф2)+1&gt;ROWS(Естьф2)-COUNTBLANK(Естьф2),"",INDIRECT(ADDRESS(SMALL((IF(Естьф2&lt;&gt;"",ROW(Естьф2),ROW()+ROWS(Естьф2))),ROW()-ROW(Нетф2)+1),COLUMN(Естьф2),4)))</f>
        <v/>
      </c>
      <c r="Z3" s="34" t="str">
        <f>IF(Март!A4=TRUE,Март!E4,"")</f>
        <v/>
      </c>
      <c r="AA3" s="34" t="str">
        <f t="array" aca="1" ref="AA3" ca="1">IF(ROW()-ROW(Нетм1)+1&gt;ROWS(Естьм1)-COUNTBLANK(Естьм1),"",INDIRECT(ADDRESS(SMALL((IF(Естьм1&lt;&gt;"",ROW(Естьм1),ROW()+ROWS(Естьм1))),ROW()-ROW(Нетм1)+1),COLUMN(Естьм1),4)))</f>
        <v/>
      </c>
      <c r="AB3" s="34" t="str">
        <f>IF(Март!A4=TRUE,Март!F4,"")</f>
        <v/>
      </c>
      <c r="AC3" s="34" t="str">
        <f t="array" aca="1" ref="AC3" ca="1">IF(ROW()-ROW(Нетм2)+1&gt;ROWS(Естьм2)-COUNTBLANK(Естьм2),"",INDIRECT(ADDRESS(SMALL((IF(Естьм2&lt;&gt;"",ROW(Естьм2),ROW()+ROWS(Естьм2))),ROW()-ROW(Нетм2)+1),COLUMN(Естьм2),4)))</f>
        <v/>
      </c>
      <c r="AD3" s="34" t="str">
        <f>IF(Апр!A4=TRUE,Апр!E4,"")</f>
        <v/>
      </c>
      <c r="AE3" s="34" t="str">
        <f t="array" aca="1" ref="AE3" ca="1">IF(ROW()-ROW(Нета1)+1&gt;ROWS(Естьа1)-COUNTBLANK(Естьа1),"",INDIRECT(ADDRESS(SMALL((IF(Естьа1&lt;&gt;"",ROW(Естьа1),ROW()+ROWS(Естьа1))),ROW()-ROW(Нета1)+1),COLUMN(Естьа1),4)))</f>
        <v/>
      </c>
      <c r="AF3" s="34" t="str">
        <f>IF(Апр!A4=TRUE,Апр!F4,"")</f>
        <v/>
      </c>
      <c r="AG3" s="34" t="str">
        <f t="array" aca="1" ref="AG3" ca="1">IF(ROW()-ROW(Нета2)+1&gt;ROWS(Естьа2)-COUNTBLANK(Естьа2),"",INDIRECT(ADDRESS(SMALL((IF(Естьа2&lt;&gt;"",ROW(Естьа2),ROW()+ROWS(Естьа2))),ROW()-ROW(Нета2)+1),COLUMN(Естьа2),4)))</f>
        <v/>
      </c>
      <c r="AH3" s="34" t="str">
        <f>IF(Май!A4=TRUE,Май!E4,"")</f>
        <v/>
      </c>
      <c r="AI3" s="34" t="str">
        <f t="array" aca="1" ref="AI3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3" s="34" t="str">
        <f>IF(Май!A4=TRUE,Май!F4,"")</f>
        <v/>
      </c>
      <c r="AK3" s="34" t="str">
        <f t="array" aca="1" ref="AK3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4" spans="1:37" x14ac:dyDescent="0.25">
      <c r="A4">
        <v>2</v>
      </c>
      <c r="B4" s="34" t="str">
        <f>IF(Сент!A5=TRUE,Сент!E5,"")</f>
        <v/>
      </c>
      <c r="C4" s="34" t="str">
        <f t="array" aca="1" ref="C4" ca="1">IF(ROW()-ROW(НетС)+1&gt;ROWS(ЕстьС)-COUNTBLANK(ЕстьС),"",INDIRECT(ADDRESS(SMALL((IF(ЕстьС&lt;&gt;"",ROW(ЕстьС),ROW()+ROWS(ЕстьС))),ROW()-ROW(НетС)+1),COLUMN(ЕстьС),4)))</f>
        <v/>
      </c>
      <c r="D4" s="34" t="str">
        <f>IF(Сент!A5=TRUE,Сент!F5,"")</f>
        <v/>
      </c>
      <c r="E4" s="34" t="str">
        <f t="array" aca="1" ref="E4" ca="1">IF(ROW()-ROW(НетС2)+1&gt;ROWS(ЕстьС2)-COUNTBLANK(ЕстьС2),"",INDIRECT(ADDRESS(SMALL((IF(ЕстьС2&lt;&gt;"",ROW(ЕстьС2),ROW()+ROWS(ЕстьС2))),ROW()-ROW(НетС2)+1),COLUMN(ЕстьС2),4)))</f>
        <v/>
      </c>
      <c r="F4" s="34" t="str">
        <f>IF(Окт!A5=TRUE,Окт!E5,"")</f>
        <v/>
      </c>
      <c r="G4" s="34" t="str">
        <f t="array" aca="1" ref="G4" ca="1">IF(ROW()-ROW(НетО1)+1&gt;ROWS(ЕстьО1)-COUNTBLANK(ЕстьО1),"",INDIRECT(ADDRESS(SMALL((IF(ЕстьО1&lt;&gt;"",ROW(ЕстьО1),ROW()+ROWS(ЕстьО1))),ROW()-ROW(НетО1)+1),COLUMN(ЕстьО1),4)))</f>
        <v/>
      </c>
      <c r="H4" s="34" t="str">
        <f>IF(Окт!A5=TRUE,Окт!F5,"")</f>
        <v/>
      </c>
      <c r="I4" s="34" t="str">
        <f t="array" aca="1" ref="I4" ca="1">IF(ROW()-ROW(Нетод)+1&gt;ROWS(Естьод)-COUNTBLANK(Естьод),"",INDIRECT(ADDRESS(SMALL((IF(Естьод&lt;&gt;"",ROW(Естьод),ROW()+ROWS(Естьод))),ROW()-ROW(Нетод)+1),COLUMN(Естьод),4)))</f>
        <v/>
      </c>
      <c r="J4" s="34" t="str">
        <f>IF(Нояб!A5=TRUE,Нояб!E5,"")</f>
        <v/>
      </c>
      <c r="K4" s="34" t="str">
        <f t="array" aca="1" ref="K4" ca="1">IF(ROW()-ROW(Нетн1)+1&gt;ROWS(Естьн1)-COUNTBLANK(Естьн1),"",INDIRECT(ADDRESS(SMALL((IF(Естьн1&lt;&gt;"",ROW(Естьн1),ROW()+ROWS(Естьн1))),ROW()-ROW(Нетн1)+1),COLUMN(Естьн1),4)))</f>
        <v/>
      </c>
      <c r="L4" s="34" t="str">
        <f>IF(Нояб!A5=TRUE,Нояб!F5,"")</f>
        <v/>
      </c>
      <c r="M4" s="34" t="str">
        <f t="array" aca="1" ref="M4" ca="1">IF(ROW()-ROW(Нетн2)+1&gt;ROWS(Естьн2)-COUNTBLANK(Естьн2),"",INDIRECT(ADDRESS(SMALL((IF(Естьн2&lt;&gt;"",ROW(Естьн2),ROW()+ROWS(Естьн2))),ROW()-ROW(Нетн2)+1),COLUMN(Естьн2),4)))</f>
        <v/>
      </c>
      <c r="N4" s="34" t="str">
        <f>IF(Дек!A5=TRUE,Дек!E5,"")</f>
        <v/>
      </c>
      <c r="O4" s="34" t="str">
        <f t="array" aca="1" ref="O4" ca="1">IF(ROW()-ROW(Нетд1)+1&gt;ROWS(Естьд1)-COUNTBLANK(Естьд1),"",INDIRECT(ADDRESS(SMALL((IF(Естьд1&lt;&gt;"",ROW(Естьд1),ROW()+ROWS(Естьд1))),ROW()-ROW(Нетд1)+1),COLUMN(Естьд1),4)))</f>
        <v/>
      </c>
      <c r="P4" s="34" t="str">
        <f>IF(Дек!A5=TRUE,Дек!F5,"")</f>
        <v/>
      </c>
      <c r="Q4" s="34" t="str">
        <f t="array" aca="1" ref="Q4" ca="1">IF(ROW()-ROW(Нетд2)+1&gt;ROWS(Естьд2)-COUNTBLANK(Естьд2),"",INDIRECT(ADDRESS(SMALL((IF(Естьд2&lt;&gt;"",ROW(Естьд2),ROW()+ROWS(Естьд2))),ROW()-ROW(Нетд2)+1),COLUMN(Естьд2),4)))</f>
        <v/>
      </c>
      <c r="R4" s="34" t="str">
        <f>IF(Янв!A5=TRUE,Янв!E5,"")</f>
        <v/>
      </c>
      <c r="S4" s="34" t="str">
        <f t="array" aca="1" ref="S4" ca="1">IF(ROW()-ROW(Нетя1)+1&gt;ROWS(Естья1)-COUNTBLANK(Естья1),"",INDIRECT(ADDRESS(SMALL((IF(Естья1&lt;&gt;"",ROW(Естья1),ROW()+ROWS(Естья1))),ROW()-ROW(Нетя1)+1),COLUMN(Естья1),4)))</f>
        <v/>
      </c>
      <c r="T4" s="34" t="str">
        <f>IF(Янв!A5=TRUE,Янв!F5,"")</f>
        <v/>
      </c>
      <c r="U4" s="34" t="str">
        <f t="array" aca="1" ref="U4" ca="1">IF(ROW()-ROW(Нетя2)+1&gt;ROWS(Естья2)-COUNTBLANK(Естья2),"",INDIRECT(ADDRESS(SMALL((IF(Естья2&lt;&gt;"",ROW(Естья2),ROW()+ROWS(Естья2))),ROW()-ROW(Нетя2)+1),COLUMN(Естья2),4)))</f>
        <v/>
      </c>
      <c r="V4" s="34" t="str">
        <f>IF(Февр!A5=TRUE,Февр!E5,"")</f>
        <v/>
      </c>
      <c r="W4" s="34" t="str">
        <f t="array" aca="1" ref="W4" ca="1">IF(ROW()-ROW(Нетф1)+1&gt;ROWS(Естьф1)-COUNTBLANK(Естьф1),"",INDIRECT(ADDRESS(SMALL((IF(Естьф1&lt;&gt;"",ROW(Естьф1),ROW()+ROWS(Естьф1))),ROW()-ROW(Нетф1)+1),COLUMN(Естьф1),4)))</f>
        <v/>
      </c>
      <c r="X4" s="34" t="str">
        <f>IF(Февр!A5=TRUE,Февр!F5,"")</f>
        <v/>
      </c>
      <c r="Y4" s="34" t="str">
        <f t="array" aca="1" ref="Y4" ca="1">IF(ROW()-ROW(Нетф2)+1&gt;ROWS(Естьф2)-COUNTBLANK(Естьф2),"",INDIRECT(ADDRESS(SMALL((IF(Естьф2&lt;&gt;"",ROW(Естьф2),ROW()+ROWS(Естьф2))),ROW()-ROW(Нетф2)+1),COLUMN(Естьф2),4)))</f>
        <v/>
      </c>
      <c r="Z4" s="34" t="str">
        <f>IF(Март!A5=TRUE,Март!E5,"")</f>
        <v/>
      </c>
      <c r="AA4" s="34" t="str">
        <f t="array" aca="1" ref="AA4" ca="1">IF(ROW()-ROW(Нетм1)+1&gt;ROWS(Естьм1)-COUNTBLANK(Естьм1),"",INDIRECT(ADDRESS(SMALL((IF(Естьм1&lt;&gt;"",ROW(Естьм1),ROW()+ROWS(Естьм1))),ROW()-ROW(Нетм1)+1),COLUMN(Естьм1),4)))</f>
        <v/>
      </c>
      <c r="AB4" s="34" t="str">
        <f>IF(Март!A5=TRUE,Март!F5,"")</f>
        <v/>
      </c>
      <c r="AC4" s="34" t="str">
        <f t="array" aca="1" ref="AC4" ca="1">IF(ROW()-ROW(Нетм2)+1&gt;ROWS(Естьм2)-COUNTBLANK(Естьм2),"",INDIRECT(ADDRESS(SMALL((IF(Естьм2&lt;&gt;"",ROW(Естьм2),ROW()+ROWS(Естьм2))),ROW()-ROW(Нетм2)+1),COLUMN(Естьм2),4)))</f>
        <v/>
      </c>
      <c r="AD4" s="34" t="str">
        <f>IF(Апр!A5=TRUE,Апр!E5,"")</f>
        <v/>
      </c>
      <c r="AE4" s="34" t="str">
        <f t="array" aca="1" ref="AE4" ca="1">IF(ROW()-ROW(Нета1)+1&gt;ROWS(Естьа1)-COUNTBLANK(Естьа1),"",INDIRECT(ADDRESS(SMALL((IF(Естьа1&lt;&gt;"",ROW(Естьа1),ROW()+ROWS(Естьа1))),ROW()-ROW(Нета1)+1),COLUMN(Естьа1),4)))</f>
        <v/>
      </c>
      <c r="AF4" s="34" t="str">
        <f>IF(Апр!A5=TRUE,Апр!F5,"")</f>
        <v/>
      </c>
      <c r="AG4" s="34" t="str">
        <f t="array" aca="1" ref="AG4" ca="1">IF(ROW()-ROW(Нета2)+1&gt;ROWS(Естьа2)-COUNTBLANK(Естьа2),"",INDIRECT(ADDRESS(SMALL((IF(Естьа2&lt;&gt;"",ROW(Естьа2),ROW()+ROWS(Естьа2))),ROW()-ROW(Нета2)+1),COLUMN(Естьа2),4)))</f>
        <v/>
      </c>
      <c r="AH4" s="34" t="str">
        <f>IF(Май!A5=TRUE,Май!E5,"")</f>
        <v/>
      </c>
      <c r="AI4" s="34" t="str">
        <f t="array" aca="1" ref="AI4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4" s="34" t="str">
        <f>IF(Май!A5=TRUE,Май!F5,"")</f>
        <v/>
      </c>
      <c r="AK4" s="34" t="str">
        <f t="array" aca="1" ref="AK4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5" spans="1:37" x14ac:dyDescent="0.25">
      <c r="A5">
        <v>3</v>
      </c>
      <c r="B5" s="34" t="str">
        <f>IF(Сент!A6=TRUE,Сент!E6,"")</f>
        <v/>
      </c>
      <c r="C5" s="34" t="str">
        <f t="array" aca="1" ref="C5" ca="1">IF(ROW()-ROW(НетС)+1&gt;ROWS(ЕстьС)-COUNTBLANK(ЕстьС),"",INDIRECT(ADDRESS(SMALL((IF(ЕстьС&lt;&gt;"",ROW(ЕстьС),ROW()+ROWS(ЕстьС))),ROW()-ROW(НетС)+1),COLUMN(ЕстьС),4)))</f>
        <v/>
      </c>
      <c r="D5" s="34" t="str">
        <f>IF(Сент!A6=TRUE,Сент!F6,"")</f>
        <v/>
      </c>
      <c r="E5" s="34" t="str">
        <f t="array" aca="1" ref="E5" ca="1">IF(ROW()-ROW(НетС2)+1&gt;ROWS(ЕстьС2)-COUNTBLANK(ЕстьС2),"",INDIRECT(ADDRESS(SMALL((IF(ЕстьС2&lt;&gt;"",ROW(ЕстьС2),ROW()+ROWS(ЕстьС2))),ROW()-ROW(НетС2)+1),COLUMN(ЕстьС2),4)))</f>
        <v/>
      </c>
      <c r="F5" s="34" t="str">
        <f>IF(Окт!A6=TRUE,Окт!E6,"")</f>
        <v/>
      </c>
      <c r="G5" s="34" t="str">
        <f t="array" aca="1" ref="G5" ca="1">IF(ROW()-ROW(НетО1)+1&gt;ROWS(ЕстьО1)-COUNTBLANK(ЕстьО1),"",INDIRECT(ADDRESS(SMALL((IF(ЕстьО1&lt;&gt;"",ROW(ЕстьО1),ROW()+ROWS(ЕстьО1))),ROW()-ROW(НетО1)+1),COLUMN(ЕстьО1),4)))</f>
        <v/>
      </c>
      <c r="H5" s="34" t="str">
        <f>IF(Окт!A6=TRUE,Окт!F6,"")</f>
        <v/>
      </c>
      <c r="I5" s="34" t="str">
        <f t="array" aca="1" ref="I5" ca="1">IF(ROW()-ROW(Нетод)+1&gt;ROWS(Естьод)-COUNTBLANK(Естьод),"",INDIRECT(ADDRESS(SMALL((IF(Естьод&lt;&gt;"",ROW(Естьод),ROW()+ROWS(Естьод))),ROW()-ROW(Нетод)+1),COLUMN(Естьод),4)))</f>
        <v/>
      </c>
      <c r="J5" s="34" t="str">
        <f>IF(Нояб!A6=TRUE,Нояб!E6,"")</f>
        <v/>
      </c>
      <c r="K5" s="34" t="str">
        <f t="array" aca="1" ref="K5" ca="1">IF(ROW()-ROW(Нетн1)+1&gt;ROWS(Естьн1)-COUNTBLANK(Естьн1),"",INDIRECT(ADDRESS(SMALL((IF(Естьн1&lt;&gt;"",ROW(Естьн1),ROW()+ROWS(Естьн1))),ROW()-ROW(Нетн1)+1),COLUMN(Естьн1),4)))</f>
        <v/>
      </c>
      <c r="L5" s="34" t="str">
        <f>IF(Нояб!A6=TRUE,Нояб!F6,"")</f>
        <v/>
      </c>
      <c r="M5" s="34" t="str">
        <f t="array" aca="1" ref="M5" ca="1">IF(ROW()-ROW(Нетн2)+1&gt;ROWS(Естьн2)-COUNTBLANK(Естьн2),"",INDIRECT(ADDRESS(SMALL((IF(Естьн2&lt;&gt;"",ROW(Естьн2),ROW()+ROWS(Естьн2))),ROW()-ROW(Нетн2)+1),COLUMN(Естьн2),4)))</f>
        <v/>
      </c>
      <c r="N5" s="34" t="str">
        <f>IF(Дек!A6=TRUE,Дек!E6,"")</f>
        <v/>
      </c>
      <c r="O5" s="34" t="str">
        <f t="array" aca="1" ref="O5" ca="1">IF(ROW()-ROW(Нетд1)+1&gt;ROWS(Естьд1)-COUNTBLANK(Естьд1),"",INDIRECT(ADDRESS(SMALL((IF(Естьд1&lt;&gt;"",ROW(Естьд1),ROW()+ROWS(Естьд1))),ROW()-ROW(Нетд1)+1),COLUMN(Естьд1),4)))</f>
        <v/>
      </c>
      <c r="P5" s="34" t="str">
        <f>IF(Дек!A6=TRUE,Дек!F6,"")</f>
        <v/>
      </c>
      <c r="Q5" s="34" t="str">
        <f t="array" aca="1" ref="Q5" ca="1">IF(ROW()-ROW(Нетд2)+1&gt;ROWS(Естьд2)-COUNTBLANK(Естьд2),"",INDIRECT(ADDRESS(SMALL((IF(Естьд2&lt;&gt;"",ROW(Естьд2),ROW()+ROWS(Естьд2))),ROW()-ROW(Нетд2)+1),COLUMN(Естьд2),4)))</f>
        <v/>
      </c>
      <c r="R5" s="34" t="str">
        <f>IF(Янв!A6=TRUE,Янв!E6,"")</f>
        <v/>
      </c>
      <c r="S5" s="34" t="str">
        <f t="array" aca="1" ref="S5" ca="1">IF(ROW()-ROW(Нетя1)+1&gt;ROWS(Естья1)-COUNTBLANK(Естья1),"",INDIRECT(ADDRESS(SMALL((IF(Естья1&lt;&gt;"",ROW(Естья1),ROW()+ROWS(Естья1))),ROW()-ROW(Нетя1)+1),COLUMN(Естья1),4)))</f>
        <v/>
      </c>
      <c r="T5" s="34" t="str">
        <f>IF(Янв!A6=TRUE,Янв!F6,"")</f>
        <v/>
      </c>
      <c r="U5" s="34" t="str">
        <f t="array" aca="1" ref="U5" ca="1">IF(ROW()-ROW(Нетя2)+1&gt;ROWS(Естья2)-COUNTBLANK(Естья2),"",INDIRECT(ADDRESS(SMALL((IF(Естья2&lt;&gt;"",ROW(Естья2),ROW()+ROWS(Естья2))),ROW()-ROW(Нетя2)+1),COLUMN(Естья2),4)))</f>
        <v/>
      </c>
      <c r="V5" s="34" t="str">
        <f>IF(Февр!A6=TRUE,Февр!E6,"")</f>
        <v/>
      </c>
      <c r="W5" s="34" t="str">
        <f t="array" aca="1" ref="W5" ca="1">IF(ROW()-ROW(Нетф1)+1&gt;ROWS(Естьф1)-COUNTBLANK(Естьф1),"",INDIRECT(ADDRESS(SMALL((IF(Естьф1&lt;&gt;"",ROW(Естьф1),ROW()+ROWS(Естьф1))),ROW()-ROW(Нетф1)+1),COLUMN(Естьф1),4)))</f>
        <v/>
      </c>
      <c r="X5" s="34" t="str">
        <f>IF(Февр!A6=TRUE,Февр!F6,"")</f>
        <v/>
      </c>
      <c r="Y5" s="34" t="str">
        <f t="array" aca="1" ref="Y5" ca="1">IF(ROW()-ROW(Нетф2)+1&gt;ROWS(Естьф2)-COUNTBLANK(Естьф2),"",INDIRECT(ADDRESS(SMALL((IF(Естьф2&lt;&gt;"",ROW(Естьф2),ROW()+ROWS(Естьф2))),ROW()-ROW(Нетф2)+1),COLUMN(Естьф2),4)))</f>
        <v/>
      </c>
      <c r="Z5" s="34" t="str">
        <f>IF(Март!A6=TRUE,Март!E6,"")</f>
        <v/>
      </c>
      <c r="AA5" s="34" t="str">
        <f t="array" aca="1" ref="AA5" ca="1">IF(ROW()-ROW(Нетм1)+1&gt;ROWS(Естьм1)-COUNTBLANK(Естьм1),"",INDIRECT(ADDRESS(SMALL((IF(Естьм1&lt;&gt;"",ROW(Естьм1),ROW()+ROWS(Естьм1))),ROW()-ROW(Нетм1)+1),COLUMN(Естьм1),4)))</f>
        <v/>
      </c>
      <c r="AB5" s="34" t="str">
        <f>IF(Март!A6=TRUE,Март!F6,"")</f>
        <v/>
      </c>
      <c r="AC5" s="34" t="str">
        <f t="array" aca="1" ref="AC5" ca="1">IF(ROW()-ROW(Нетм2)+1&gt;ROWS(Естьм2)-COUNTBLANK(Естьм2),"",INDIRECT(ADDRESS(SMALL((IF(Естьм2&lt;&gt;"",ROW(Естьм2),ROW()+ROWS(Естьм2))),ROW()-ROW(Нетм2)+1),COLUMN(Естьм2),4)))</f>
        <v/>
      </c>
      <c r="AD5" s="34" t="str">
        <f>IF(Апр!A6=TRUE,Апр!E6,"")</f>
        <v/>
      </c>
      <c r="AE5" s="34" t="str">
        <f t="array" aca="1" ref="AE5" ca="1">IF(ROW()-ROW(Нета1)+1&gt;ROWS(Естьа1)-COUNTBLANK(Естьа1),"",INDIRECT(ADDRESS(SMALL((IF(Естьа1&lt;&gt;"",ROW(Естьа1),ROW()+ROWS(Естьа1))),ROW()-ROW(Нета1)+1),COLUMN(Естьа1),4)))</f>
        <v/>
      </c>
      <c r="AF5" s="34" t="str">
        <f>IF(Апр!A6=TRUE,Апр!F6,"")</f>
        <v/>
      </c>
      <c r="AG5" s="34" t="str">
        <f t="array" aca="1" ref="AG5" ca="1">IF(ROW()-ROW(Нета2)+1&gt;ROWS(Естьа2)-COUNTBLANK(Естьа2),"",INDIRECT(ADDRESS(SMALL((IF(Естьа2&lt;&gt;"",ROW(Естьа2),ROW()+ROWS(Естьа2))),ROW()-ROW(Нета2)+1),COLUMN(Естьа2),4)))</f>
        <v/>
      </c>
      <c r="AH5" s="34" t="str">
        <f>IF(Май!A6=TRUE,Май!E6,"")</f>
        <v/>
      </c>
      <c r="AI5" s="34" t="str">
        <f t="array" aca="1" ref="AI5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5" s="34" t="str">
        <f>IF(Май!A6=TRUE,Май!F6,"")</f>
        <v/>
      </c>
      <c r="AK5" s="34" t="str">
        <f t="array" aca="1" ref="AK5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6" spans="1:37" x14ac:dyDescent="0.25">
      <c r="A6">
        <v>4</v>
      </c>
      <c r="B6" s="34" t="str">
        <f>IF(Сент!A7=TRUE,Сент!E7,"")</f>
        <v/>
      </c>
      <c r="C6" s="34" t="str">
        <f t="array" aca="1" ref="C6" ca="1">IF(ROW()-ROW(НетС)+1&gt;ROWS(ЕстьС)-COUNTBLANK(ЕстьС),"",INDIRECT(ADDRESS(SMALL((IF(ЕстьС&lt;&gt;"",ROW(ЕстьС),ROW()+ROWS(ЕстьС))),ROW()-ROW(НетС)+1),COLUMN(ЕстьС),4)))</f>
        <v/>
      </c>
      <c r="D6" s="34" t="str">
        <f>IF(Сент!A7=TRUE,Сент!F7,"")</f>
        <v/>
      </c>
      <c r="E6" s="34" t="str">
        <f t="array" aca="1" ref="E6" ca="1">IF(ROW()-ROW(НетС2)+1&gt;ROWS(ЕстьС2)-COUNTBLANK(ЕстьС2),"",INDIRECT(ADDRESS(SMALL((IF(ЕстьС2&lt;&gt;"",ROW(ЕстьС2),ROW()+ROWS(ЕстьС2))),ROW()-ROW(НетС2)+1),COLUMN(ЕстьС2),4)))</f>
        <v/>
      </c>
      <c r="F6" s="34" t="str">
        <f>IF(Окт!A7=TRUE,Окт!E7,"")</f>
        <v/>
      </c>
      <c r="G6" s="34" t="str">
        <f t="array" aca="1" ref="G6" ca="1">IF(ROW()-ROW(НетО1)+1&gt;ROWS(ЕстьО1)-COUNTBLANK(ЕстьО1),"",INDIRECT(ADDRESS(SMALL((IF(ЕстьО1&lt;&gt;"",ROW(ЕстьО1),ROW()+ROWS(ЕстьО1))),ROW()-ROW(НетО1)+1),COLUMN(ЕстьО1),4)))</f>
        <v/>
      </c>
      <c r="H6" s="34" t="str">
        <f>IF(Окт!A7=TRUE,Окт!F7,"")</f>
        <v/>
      </c>
      <c r="I6" s="34" t="str">
        <f t="array" aca="1" ref="I6" ca="1">IF(ROW()-ROW(Нетод)+1&gt;ROWS(Естьод)-COUNTBLANK(Естьод),"",INDIRECT(ADDRESS(SMALL((IF(Естьод&lt;&gt;"",ROW(Естьод),ROW()+ROWS(Естьод))),ROW()-ROW(Нетод)+1),COLUMN(Естьод),4)))</f>
        <v/>
      </c>
      <c r="J6" s="34" t="str">
        <f>IF(Нояб!A7=TRUE,Нояб!E7,"")</f>
        <v/>
      </c>
      <c r="K6" s="34" t="str">
        <f t="array" aca="1" ref="K6" ca="1">IF(ROW()-ROW(Нетн1)+1&gt;ROWS(Естьн1)-COUNTBLANK(Естьн1),"",INDIRECT(ADDRESS(SMALL((IF(Естьн1&lt;&gt;"",ROW(Естьн1),ROW()+ROWS(Естьн1))),ROW()-ROW(Нетн1)+1),COLUMN(Естьн1),4)))</f>
        <v/>
      </c>
      <c r="L6" s="34" t="str">
        <f>IF(Нояб!A7=TRUE,Нояб!F7,"")</f>
        <v/>
      </c>
      <c r="M6" s="34" t="str">
        <f t="array" aca="1" ref="M6" ca="1">IF(ROW()-ROW(Нетн2)+1&gt;ROWS(Естьн2)-COUNTBLANK(Естьн2),"",INDIRECT(ADDRESS(SMALL((IF(Естьн2&lt;&gt;"",ROW(Естьн2),ROW()+ROWS(Естьн2))),ROW()-ROW(Нетн2)+1),COLUMN(Естьн2),4)))</f>
        <v/>
      </c>
      <c r="N6" s="34" t="str">
        <f>IF(Дек!A7=TRUE,Дек!E7,"")</f>
        <v/>
      </c>
      <c r="O6" s="34" t="str">
        <f t="array" aca="1" ref="O6" ca="1">IF(ROW()-ROW(Нетд1)+1&gt;ROWS(Естьд1)-COUNTBLANK(Естьд1),"",INDIRECT(ADDRESS(SMALL((IF(Естьд1&lt;&gt;"",ROW(Естьд1),ROW()+ROWS(Естьд1))),ROW()-ROW(Нетд1)+1),COLUMN(Естьд1),4)))</f>
        <v/>
      </c>
      <c r="P6" s="34" t="str">
        <f>IF(Дек!A7=TRUE,Дек!F7,"")</f>
        <v/>
      </c>
      <c r="Q6" s="34" t="str">
        <f t="array" aca="1" ref="Q6" ca="1">IF(ROW()-ROW(Нетд2)+1&gt;ROWS(Естьд2)-COUNTBLANK(Естьд2),"",INDIRECT(ADDRESS(SMALL((IF(Естьд2&lt;&gt;"",ROW(Естьд2),ROW()+ROWS(Естьд2))),ROW()-ROW(Нетд2)+1),COLUMN(Естьд2),4)))</f>
        <v/>
      </c>
      <c r="R6" s="34" t="str">
        <f>IF(Янв!A7=TRUE,Янв!E7,"")</f>
        <v/>
      </c>
      <c r="S6" s="34" t="str">
        <f t="array" aca="1" ref="S6" ca="1">IF(ROW()-ROW(Нетя1)+1&gt;ROWS(Естья1)-COUNTBLANK(Естья1),"",INDIRECT(ADDRESS(SMALL((IF(Естья1&lt;&gt;"",ROW(Естья1),ROW()+ROWS(Естья1))),ROW()-ROW(Нетя1)+1),COLUMN(Естья1),4)))</f>
        <v/>
      </c>
      <c r="T6" s="34" t="str">
        <f>IF(Янв!A7=TRUE,Янв!F7,"")</f>
        <v/>
      </c>
      <c r="U6" s="34" t="str">
        <f t="array" aca="1" ref="U6" ca="1">IF(ROW()-ROW(Нетя2)+1&gt;ROWS(Естья2)-COUNTBLANK(Естья2),"",INDIRECT(ADDRESS(SMALL((IF(Естья2&lt;&gt;"",ROW(Естья2),ROW()+ROWS(Естья2))),ROW()-ROW(Нетя2)+1),COLUMN(Естья2),4)))</f>
        <v/>
      </c>
      <c r="V6" s="34" t="str">
        <f>IF(Февр!A7=TRUE,Февр!E7,"")</f>
        <v/>
      </c>
      <c r="W6" s="34" t="str">
        <f t="array" aca="1" ref="W6" ca="1">IF(ROW()-ROW(Нетф1)+1&gt;ROWS(Естьф1)-COUNTBLANK(Естьф1),"",INDIRECT(ADDRESS(SMALL((IF(Естьф1&lt;&gt;"",ROW(Естьф1),ROW()+ROWS(Естьф1))),ROW()-ROW(Нетф1)+1),COLUMN(Естьф1),4)))</f>
        <v/>
      </c>
      <c r="X6" s="34" t="str">
        <f>IF(Февр!A7=TRUE,Февр!F7,"")</f>
        <v/>
      </c>
      <c r="Y6" s="34" t="str">
        <f t="array" aca="1" ref="Y6" ca="1">IF(ROW()-ROW(Нетф2)+1&gt;ROWS(Естьф2)-COUNTBLANK(Естьф2),"",INDIRECT(ADDRESS(SMALL((IF(Естьф2&lt;&gt;"",ROW(Естьф2),ROW()+ROWS(Естьф2))),ROW()-ROW(Нетф2)+1),COLUMN(Естьф2),4)))</f>
        <v/>
      </c>
      <c r="Z6" s="34" t="str">
        <f>IF(Март!A7=TRUE,Март!E7,"")</f>
        <v/>
      </c>
      <c r="AA6" s="34" t="str">
        <f t="array" aca="1" ref="AA6" ca="1">IF(ROW()-ROW(Нетм1)+1&gt;ROWS(Естьм1)-COUNTBLANK(Естьм1),"",INDIRECT(ADDRESS(SMALL((IF(Естьм1&lt;&gt;"",ROW(Естьм1),ROW()+ROWS(Естьм1))),ROW()-ROW(Нетм1)+1),COLUMN(Естьм1),4)))</f>
        <v/>
      </c>
      <c r="AB6" s="34" t="str">
        <f>IF(Март!A7=TRUE,Март!F7,"")</f>
        <v/>
      </c>
      <c r="AC6" s="34" t="str">
        <f t="array" aca="1" ref="AC6" ca="1">IF(ROW()-ROW(Нетм2)+1&gt;ROWS(Естьм2)-COUNTBLANK(Естьм2),"",INDIRECT(ADDRESS(SMALL((IF(Естьм2&lt;&gt;"",ROW(Естьм2),ROW()+ROWS(Естьм2))),ROW()-ROW(Нетм2)+1),COLUMN(Естьм2),4)))</f>
        <v/>
      </c>
      <c r="AD6" s="34" t="str">
        <f>IF(Апр!A7=TRUE,Апр!E7,"")</f>
        <v/>
      </c>
      <c r="AE6" s="34" t="str">
        <f t="array" aca="1" ref="AE6" ca="1">IF(ROW()-ROW(Нета1)+1&gt;ROWS(Естьа1)-COUNTBLANK(Естьа1),"",INDIRECT(ADDRESS(SMALL((IF(Естьа1&lt;&gt;"",ROW(Естьа1),ROW()+ROWS(Естьа1))),ROW()-ROW(Нета1)+1),COLUMN(Естьа1),4)))</f>
        <v/>
      </c>
      <c r="AF6" s="34" t="str">
        <f>IF(Апр!A7=TRUE,Апр!F7,"")</f>
        <v/>
      </c>
      <c r="AG6" s="34" t="str">
        <f t="array" aca="1" ref="AG6" ca="1">IF(ROW()-ROW(Нета2)+1&gt;ROWS(Естьа2)-COUNTBLANK(Естьа2),"",INDIRECT(ADDRESS(SMALL((IF(Естьа2&lt;&gt;"",ROW(Естьа2),ROW()+ROWS(Естьа2))),ROW()-ROW(Нета2)+1),COLUMN(Естьа2),4)))</f>
        <v/>
      </c>
      <c r="AH6" s="34" t="str">
        <f>IF(Май!A7=TRUE,Май!E7,"")</f>
        <v/>
      </c>
      <c r="AI6" s="34" t="str">
        <f t="array" aca="1" ref="AI6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6" s="34" t="str">
        <f>IF(Май!A7=TRUE,Май!F7,"")</f>
        <v/>
      </c>
      <c r="AK6" s="34" t="str">
        <f t="array" aca="1" ref="AK6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7" spans="1:37" x14ac:dyDescent="0.25">
      <c r="A7">
        <v>5</v>
      </c>
      <c r="B7" s="34" t="str">
        <f>IF(Сент!A8=TRUE,Сент!E8,"")</f>
        <v/>
      </c>
      <c r="C7" s="34" t="str">
        <f t="array" aca="1" ref="C7" ca="1">IF(ROW()-ROW(НетС)+1&gt;ROWS(ЕстьС)-COUNTBLANK(ЕстьС),"",INDIRECT(ADDRESS(SMALL((IF(ЕстьС&lt;&gt;"",ROW(ЕстьС),ROW()+ROWS(ЕстьС))),ROW()-ROW(НетС)+1),COLUMN(ЕстьС),4)))</f>
        <v/>
      </c>
      <c r="D7" s="34" t="str">
        <f>IF(Сент!A8=TRUE,Сент!F8,"")</f>
        <v/>
      </c>
      <c r="E7" s="34" t="str">
        <f t="array" aca="1" ref="E7" ca="1">IF(ROW()-ROW(НетС2)+1&gt;ROWS(ЕстьС2)-COUNTBLANK(ЕстьС2),"",INDIRECT(ADDRESS(SMALL((IF(ЕстьС2&lt;&gt;"",ROW(ЕстьС2),ROW()+ROWS(ЕстьС2))),ROW()-ROW(НетС2)+1),COLUMN(ЕстьС2),4)))</f>
        <v/>
      </c>
      <c r="F7" s="34" t="str">
        <f>IF(Окт!A8=TRUE,Окт!E8,"")</f>
        <v/>
      </c>
      <c r="G7" s="34" t="str">
        <f t="array" aca="1" ref="G7" ca="1">IF(ROW()-ROW(НетО1)+1&gt;ROWS(ЕстьО1)-COUNTBLANK(ЕстьО1),"",INDIRECT(ADDRESS(SMALL((IF(ЕстьО1&lt;&gt;"",ROW(ЕстьО1),ROW()+ROWS(ЕстьО1))),ROW()-ROW(НетО1)+1),COLUMN(ЕстьО1),4)))</f>
        <v/>
      </c>
      <c r="H7" s="34" t="str">
        <f>IF(Окт!A8=TRUE,Окт!F8,"")</f>
        <v/>
      </c>
      <c r="I7" s="34" t="str">
        <f t="array" aca="1" ref="I7" ca="1">IF(ROW()-ROW(Нетод)+1&gt;ROWS(Естьод)-COUNTBLANK(Естьод),"",INDIRECT(ADDRESS(SMALL((IF(Естьод&lt;&gt;"",ROW(Естьод),ROW()+ROWS(Естьод))),ROW()-ROW(Нетод)+1),COLUMN(Естьод),4)))</f>
        <v/>
      </c>
      <c r="J7" s="34" t="str">
        <f>IF(Нояб!A8=TRUE,Нояб!E8,"")</f>
        <v/>
      </c>
      <c r="K7" s="34" t="str">
        <f t="array" aca="1" ref="K7" ca="1">IF(ROW()-ROW(Нетн1)+1&gt;ROWS(Естьн1)-COUNTBLANK(Естьн1),"",INDIRECT(ADDRESS(SMALL((IF(Естьн1&lt;&gt;"",ROW(Естьн1),ROW()+ROWS(Естьн1))),ROW()-ROW(Нетн1)+1),COLUMN(Естьн1),4)))</f>
        <v/>
      </c>
      <c r="L7" s="34" t="str">
        <f>IF(Нояб!A8=TRUE,Нояб!F8,"")</f>
        <v/>
      </c>
      <c r="M7" s="34" t="str">
        <f t="array" aca="1" ref="M7" ca="1">IF(ROW()-ROW(Нетн2)+1&gt;ROWS(Естьн2)-COUNTBLANK(Естьн2),"",INDIRECT(ADDRESS(SMALL((IF(Естьн2&lt;&gt;"",ROW(Естьн2),ROW()+ROWS(Естьн2))),ROW()-ROW(Нетн2)+1),COLUMN(Естьн2),4)))</f>
        <v/>
      </c>
      <c r="N7" s="34" t="str">
        <f>IF(Дек!A8=TRUE,Дек!E8,"")</f>
        <v/>
      </c>
      <c r="O7" s="34" t="str">
        <f t="array" aca="1" ref="O7" ca="1">IF(ROW()-ROW(Нетд1)+1&gt;ROWS(Естьд1)-COUNTBLANK(Естьд1),"",INDIRECT(ADDRESS(SMALL((IF(Естьд1&lt;&gt;"",ROW(Естьд1),ROW()+ROWS(Естьд1))),ROW()-ROW(Нетд1)+1),COLUMN(Естьд1),4)))</f>
        <v/>
      </c>
      <c r="P7" s="34" t="str">
        <f>IF(Дек!A8=TRUE,Дек!F8,"")</f>
        <v/>
      </c>
      <c r="Q7" s="34" t="str">
        <f t="array" aca="1" ref="Q7" ca="1">IF(ROW()-ROW(Нетд2)+1&gt;ROWS(Естьд2)-COUNTBLANK(Естьд2),"",INDIRECT(ADDRESS(SMALL((IF(Естьд2&lt;&gt;"",ROW(Естьд2),ROW()+ROWS(Естьд2))),ROW()-ROW(Нетд2)+1),COLUMN(Естьд2),4)))</f>
        <v/>
      </c>
      <c r="R7" s="34" t="str">
        <f>IF(Янв!A8=TRUE,Янв!E8,"")</f>
        <v/>
      </c>
      <c r="S7" s="34" t="str">
        <f t="array" aca="1" ref="S7" ca="1">IF(ROW()-ROW(Нетя1)+1&gt;ROWS(Естья1)-COUNTBLANK(Естья1),"",INDIRECT(ADDRESS(SMALL((IF(Естья1&lt;&gt;"",ROW(Естья1),ROW()+ROWS(Естья1))),ROW()-ROW(Нетя1)+1),COLUMN(Естья1),4)))</f>
        <v/>
      </c>
      <c r="T7" s="34" t="str">
        <f>IF(Янв!A8=TRUE,Янв!F8,"")</f>
        <v/>
      </c>
      <c r="U7" s="34" t="str">
        <f t="array" aca="1" ref="U7" ca="1">IF(ROW()-ROW(Нетя2)+1&gt;ROWS(Естья2)-COUNTBLANK(Естья2),"",INDIRECT(ADDRESS(SMALL((IF(Естья2&lt;&gt;"",ROW(Естья2),ROW()+ROWS(Естья2))),ROW()-ROW(Нетя2)+1),COLUMN(Естья2),4)))</f>
        <v/>
      </c>
      <c r="V7" s="34" t="str">
        <f>IF(Февр!A8=TRUE,Февр!E8,"")</f>
        <v/>
      </c>
      <c r="W7" s="34" t="str">
        <f t="array" aca="1" ref="W7" ca="1">IF(ROW()-ROW(Нетф1)+1&gt;ROWS(Естьф1)-COUNTBLANK(Естьф1),"",INDIRECT(ADDRESS(SMALL((IF(Естьф1&lt;&gt;"",ROW(Естьф1),ROW()+ROWS(Естьф1))),ROW()-ROW(Нетф1)+1),COLUMN(Естьф1),4)))</f>
        <v/>
      </c>
      <c r="X7" s="34" t="str">
        <f>IF(Февр!A8=TRUE,Февр!F8,"")</f>
        <v/>
      </c>
      <c r="Y7" s="34" t="str">
        <f t="array" aca="1" ref="Y7" ca="1">IF(ROW()-ROW(Нетф2)+1&gt;ROWS(Естьф2)-COUNTBLANK(Естьф2),"",INDIRECT(ADDRESS(SMALL((IF(Естьф2&lt;&gt;"",ROW(Естьф2),ROW()+ROWS(Естьф2))),ROW()-ROW(Нетф2)+1),COLUMN(Естьф2),4)))</f>
        <v/>
      </c>
      <c r="Z7" s="34" t="str">
        <f>IF(Март!A8=TRUE,Март!E8,"")</f>
        <v/>
      </c>
      <c r="AA7" s="34" t="str">
        <f t="array" aca="1" ref="AA7" ca="1">IF(ROW()-ROW(Нетм1)+1&gt;ROWS(Естьм1)-COUNTBLANK(Естьм1),"",INDIRECT(ADDRESS(SMALL((IF(Естьм1&lt;&gt;"",ROW(Естьм1),ROW()+ROWS(Естьм1))),ROW()-ROW(Нетм1)+1),COLUMN(Естьм1),4)))</f>
        <v/>
      </c>
      <c r="AB7" s="34" t="str">
        <f>IF(Март!A8=TRUE,Март!F8,"")</f>
        <v/>
      </c>
      <c r="AC7" s="34" t="str">
        <f t="array" aca="1" ref="AC7" ca="1">IF(ROW()-ROW(Нетм2)+1&gt;ROWS(Естьм2)-COUNTBLANK(Естьм2),"",INDIRECT(ADDRESS(SMALL((IF(Естьм2&lt;&gt;"",ROW(Естьм2),ROW()+ROWS(Естьм2))),ROW()-ROW(Нетм2)+1),COLUMN(Естьм2),4)))</f>
        <v/>
      </c>
      <c r="AD7" s="34" t="str">
        <f>IF(Апр!A8=TRUE,Апр!E8,"")</f>
        <v/>
      </c>
      <c r="AE7" s="34" t="str">
        <f t="array" aca="1" ref="AE7" ca="1">IF(ROW()-ROW(Нета1)+1&gt;ROWS(Естьа1)-COUNTBLANK(Естьа1),"",INDIRECT(ADDRESS(SMALL((IF(Естьа1&lt;&gt;"",ROW(Естьа1),ROW()+ROWS(Естьа1))),ROW()-ROW(Нета1)+1),COLUMN(Естьа1),4)))</f>
        <v/>
      </c>
      <c r="AF7" s="34" t="str">
        <f>IF(Апр!A8=TRUE,Апр!F8,"")</f>
        <v/>
      </c>
      <c r="AG7" s="34" t="str">
        <f t="array" aca="1" ref="AG7" ca="1">IF(ROW()-ROW(Нета2)+1&gt;ROWS(Естьа2)-COUNTBLANK(Естьа2),"",INDIRECT(ADDRESS(SMALL((IF(Естьа2&lt;&gt;"",ROW(Естьа2),ROW()+ROWS(Естьа2))),ROW()-ROW(Нета2)+1),COLUMN(Естьа2),4)))</f>
        <v/>
      </c>
      <c r="AH7" s="34" t="str">
        <f>IF(Май!A8=TRUE,Май!E8,"")</f>
        <v/>
      </c>
      <c r="AI7" s="34" t="str">
        <f t="array" aca="1" ref="AI7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7" s="34" t="str">
        <f>IF(Май!A8=TRUE,Май!F8,"")</f>
        <v/>
      </c>
      <c r="AK7" s="34" t="str">
        <f t="array" aca="1" ref="AK7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8" spans="1:37" x14ac:dyDescent="0.25">
      <c r="A8">
        <v>6</v>
      </c>
      <c r="B8" s="34" t="str">
        <f>IF(Сент!A9=TRUE,Сент!E9,"")</f>
        <v/>
      </c>
      <c r="C8" s="34" t="str">
        <f t="array" aca="1" ref="C8" ca="1">IF(ROW()-ROW(НетС)+1&gt;ROWS(ЕстьС)-COUNTBLANK(ЕстьС),"",INDIRECT(ADDRESS(SMALL((IF(ЕстьС&lt;&gt;"",ROW(ЕстьС),ROW()+ROWS(ЕстьС))),ROW()-ROW(НетС)+1),COLUMN(ЕстьС),4)))</f>
        <v/>
      </c>
      <c r="D8" s="34" t="str">
        <f>IF(Сент!A9=TRUE,Сент!F9,"")</f>
        <v/>
      </c>
      <c r="E8" s="34" t="str">
        <f t="array" aca="1" ref="E8" ca="1">IF(ROW()-ROW(НетС2)+1&gt;ROWS(ЕстьС2)-COUNTBLANK(ЕстьС2),"",INDIRECT(ADDRESS(SMALL((IF(ЕстьС2&lt;&gt;"",ROW(ЕстьС2),ROW()+ROWS(ЕстьС2))),ROW()-ROW(НетС2)+1),COLUMN(ЕстьС2),4)))</f>
        <v/>
      </c>
      <c r="F8" s="34" t="str">
        <f>IF(Окт!A9=TRUE,Окт!E9,"")</f>
        <v/>
      </c>
      <c r="G8" s="34" t="str">
        <f t="array" aca="1" ref="G8" ca="1">IF(ROW()-ROW(НетО1)+1&gt;ROWS(ЕстьО1)-COUNTBLANK(ЕстьО1),"",INDIRECT(ADDRESS(SMALL((IF(ЕстьО1&lt;&gt;"",ROW(ЕстьО1),ROW()+ROWS(ЕстьО1))),ROW()-ROW(НетО1)+1),COLUMN(ЕстьО1),4)))</f>
        <v/>
      </c>
      <c r="H8" s="34" t="str">
        <f>IF(Окт!A9=TRUE,Окт!F9,"")</f>
        <v/>
      </c>
      <c r="I8" s="34" t="str">
        <f t="array" aca="1" ref="I8" ca="1">IF(ROW()-ROW(Нетод)+1&gt;ROWS(Естьод)-COUNTBLANK(Естьод),"",INDIRECT(ADDRESS(SMALL((IF(Естьод&lt;&gt;"",ROW(Естьод),ROW()+ROWS(Естьод))),ROW()-ROW(Нетод)+1),COLUMN(Естьод),4)))</f>
        <v/>
      </c>
      <c r="J8" s="34" t="str">
        <f>IF(Нояб!A9=TRUE,Нояб!E9,"")</f>
        <v/>
      </c>
      <c r="K8" s="34" t="str">
        <f t="array" aca="1" ref="K8" ca="1">IF(ROW()-ROW(Нетн1)+1&gt;ROWS(Естьн1)-COUNTBLANK(Естьн1),"",INDIRECT(ADDRESS(SMALL((IF(Естьн1&lt;&gt;"",ROW(Естьн1),ROW()+ROWS(Естьн1))),ROW()-ROW(Нетн1)+1),COLUMN(Естьн1),4)))</f>
        <v/>
      </c>
      <c r="L8" s="34" t="str">
        <f>IF(Нояб!A9=TRUE,Нояб!F9,"")</f>
        <v/>
      </c>
      <c r="M8" s="34" t="str">
        <f t="array" aca="1" ref="M8" ca="1">IF(ROW()-ROW(Нетн2)+1&gt;ROWS(Естьн2)-COUNTBLANK(Естьн2),"",INDIRECT(ADDRESS(SMALL((IF(Естьн2&lt;&gt;"",ROW(Естьн2),ROW()+ROWS(Естьн2))),ROW()-ROW(Нетн2)+1),COLUMN(Естьн2),4)))</f>
        <v/>
      </c>
      <c r="N8" s="34" t="str">
        <f>IF(Дек!A9=TRUE,Дек!E9,"")</f>
        <v/>
      </c>
      <c r="O8" s="34" t="str">
        <f t="array" aca="1" ref="O8" ca="1">IF(ROW()-ROW(Нетд1)+1&gt;ROWS(Естьд1)-COUNTBLANK(Естьд1),"",INDIRECT(ADDRESS(SMALL((IF(Естьд1&lt;&gt;"",ROW(Естьд1),ROW()+ROWS(Естьд1))),ROW()-ROW(Нетд1)+1),COLUMN(Естьд1),4)))</f>
        <v/>
      </c>
      <c r="P8" s="34" t="str">
        <f>IF(Дек!A9=TRUE,Дек!F9,"")</f>
        <v/>
      </c>
      <c r="Q8" s="34" t="str">
        <f t="array" aca="1" ref="Q8" ca="1">IF(ROW()-ROW(Нетд2)+1&gt;ROWS(Естьд2)-COUNTBLANK(Естьд2),"",INDIRECT(ADDRESS(SMALL((IF(Естьд2&lt;&gt;"",ROW(Естьд2),ROW()+ROWS(Естьд2))),ROW()-ROW(Нетд2)+1),COLUMN(Естьд2),4)))</f>
        <v/>
      </c>
      <c r="R8" s="34" t="str">
        <f>IF(Янв!A9=TRUE,Янв!E9,"")</f>
        <v/>
      </c>
      <c r="S8" s="34" t="str">
        <f t="array" aca="1" ref="S8" ca="1">IF(ROW()-ROW(Нетя1)+1&gt;ROWS(Естья1)-COUNTBLANK(Естья1),"",INDIRECT(ADDRESS(SMALL((IF(Естья1&lt;&gt;"",ROW(Естья1),ROW()+ROWS(Естья1))),ROW()-ROW(Нетя1)+1),COLUMN(Естья1),4)))</f>
        <v/>
      </c>
      <c r="T8" s="34" t="str">
        <f>IF(Янв!A9=TRUE,Янв!F9,"")</f>
        <v/>
      </c>
      <c r="U8" s="34" t="str">
        <f t="array" aca="1" ref="U8" ca="1">IF(ROW()-ROW(Нетя2)+1&gt;ROWS(Естья2)-COUNTBLANK(Естья2),"",INDIRECT(ADDRESS(SMALL((IF(Естья2&lt;&gt;"",ROW(Естья2),ROW()+ROWS(Естья2))),ROW()-ROW(Нетя2)+1),COLUMN(Естья2),4)))</f>
        <v/>
      </c>
      <c r="V8" s="34" t="str">
        <f>IF(Февр!A9=TRUE,Февр!E9,"")</f>
        <v/>
      </c>
      <c r="W8" s="34" t="str">
        <f t="array" aca="1" ref="W8" ca="1">IF(ROW()-ROW(Нетф1)+1&gt;ROWS(Естьф1)-COUNTBLANK(Естьф1),"",INDIRECT(ADDRESS(SMALL((IF(Естьф1&lt;&gt;"",ROW(Естьф1),ROW()+ROWS(Естьф1))),ROW()-ROW(Нетф1)+1),COLUMN(Естьф1),4)))</f>
        <v/>
      </c>
      <c r="X8" s="34" t="str">
        <f>IF(Февр!A9=TRUE,Февр!F9,"")</f>
        <v/>
      </c>
      <c r="Y8" s="34" t="str">
        <f t="array" aca="1" ref="Y8" ca="1">IF(ROW()-ROW(Нетф2)+1&gt;ROWS(Естьф2)-COUNTBLANK(Естьф2),"",INDIRECT(ADDRESS(SMALL((IF(Естьф2&lt;&gt;"",ROW(Естьф2),ROW()+ROWS(Естьф2))),ROW()-ROW(Нетф2)+1),COLUMN(Естьф2),4)))</f>
        <v/>
      </c>
      <c r="Z8" s="34" t="str">
        <f>IF(Март!A9=TRUE,Март!E9,"")</f>
        <v/>
      </c>
      <c r="AA8" s="34" t="str">
        <f t="array" aca="1" ref="AA8" ca="1">IF(ROW()-ROW(Нетм1)+1&gt;ROWS(Естьм1)-COUNTBLANK(Естьм1),"",INDIRECT(ADDRESS(SMALL((IF(Естьм1&lt;&gt;"",ROW(Естьм1),ROW()+ROWS(Естьм1))),ROW()-ROW(Нетм1)+1),COLUMN(Естьм1),4)))</f>
        <v/>
      </c>
      <c r="AB8" s="34" t="str">
        <f>IF(Март!A9=TRUE,Март!F9,"")</f>
        <v/>
      </c>
      <c r="AC8" s="34" t="str">
        <f t="array" aca="1" ref="AC8" ca="1">IF(ROW()-ROW(Нетм2)+1&gt;ROWS(Естьм2)-COUNTBLANK(Естьм2),"",INDIRECT(ADDRESS(SMALL((IF(Естьм2&lt;&gt;"",ROW(Естьм2),ROW()+ROWS(Естьм2))),ROW()-ROW(Нетм2)+1),COLUMN(Естьм2),4)))</f>
        <v/>
      </c>
      <c r="AD8" s="34" t="str">
        <f>IF(Апр!A9=TRUE,Апр!E9,"")</f>
        <v/>
      </c>
      <c r="AE8" s="34" t="str">
        <f t="array" aca="1" ref="AE8" ca="1">IF(ROW()-ROW(Нета1)+1&gt;ROWS(Естьа1)-COUNTBLANK(Естьа1),"",INDIRECT(ADDRESS(SMALL((IF(Естьа1&lt;&gt;"",ROW(Естьа1),ROW()+ROWS(Естьа1))),ROW()-ROW(Нета1)+1),COLUMN(Естьа1),4)))</f>
        <v/>
      </c>
      <c r="AF8" s="34" t="str">
        <f>IF(Апр!A9=TRUE,Апр!F9,"")</f>
        <v/>
      </c>
      <c r="AG8" s="34" t="str">
        <f t="array" aca="1" ref="AG8" ca="1">IF(ROW()-ROW(Нета2)+1&gt;ROWS(Естьа2)-COUNTBLANK(Естьа2),"",INDIRECT(ADDRESS(SMALL((IF(Естьа2&lt;&gt;"",ROW(Естьа2),ROW()+ROWS(Естьа2))),ROW()-ROW(Нета2)+1),COLUMN(Естьа2),4)))</f>
        <v/>
      </c>
      <c r="AH8" s="34" t="str">
        <f>IF(Май!A9=TRUE,Май!E9,"")</f>
        <v/>
      </c>
      <c r="AI8" s="34" t="str">
        <f t="array" aca="1" ref="AI8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8" s="34" t="str">
        <f>IF(Май!A9=TRUE,Май!F9,"")</f>
        <v/>
      </c>
      <c r="AK8" s="34" t="str">
        <f t="array" aca="1" ref="AK8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9" spans="1:37" x14ac:dyDescent="0.25">
      <c r="A9">
        <v>7</v>
      </c>
      <c r="B9" s="34" t="str">
        <f>IF(Сент!A10=TRUE,Сент!E10,"")</f>
        <v/>
      </c>
      <c r="C9" s="34" t="str">
        <f t="array" aca="1" ref="C9" ca="1">IF(ROW()-ROW(НетС)+1&gt;ROWS(ЕстьС)-COUNTBLANK(ЕстьС),"",INDIRECT(ADDRESS(SMALL((IF(ЕстьС&lt;&gt;"",ROW(ЕстьС),ROW()+ROWS(ЕстьС))),ROW()-ROW(НетС)+1),COLUMN(ЕстьС),4)))</f>
        <v/>
      </c>
      <c r="D9" s="34" t="str">
        <f>IF(Сент!A10=TRUE,Сент!F10,"")</f>
        <v/>
      </c>
      <c r="E9" s="34" t="str">
        <f t="array" aca="1" ref="E9" ca="1">IF(ROW()-ROW(НетС2)+1&gt;ROWS(ЕстьС2)-COUNTBLANK(ЕстьС2),"",INDIRECT(ADDRESS(SMALL((IF(ЕстьС2&lt;&gt;"",ROW(ЕстьС2),ROW()+ROWS(ЕстьС2))),ROW()-ROW(НетС2)+1),COLUMN(ЕстьС2),4)))</f>
        <v/>
      </c>
      <c r="F9" s="34" t="str">
        <f>IF(Окт!A10=TRUE,Окт!E10,"")</f>
        <v/>
      </c>
      <c r="G9" s="34" t="str">
        <f t="array" aca="1" ref="G9" ca="1">IF(ROW()-ROW(НетО1)+1&gt;ROWS(ЕстьО1)-COUNTBLANK(ЕстьО1),"",INDIRECT(ADDRESS(SMALL((IF(ЕстьО1&lt;&gt;"",ROW(ЕстьО1),ROW()+ROWS(ЕстьО1))),ROW()-ROW(НетО1)+1),COLUMN(ЕстьО1),4)))</f>
        <v/>
      </c>
      <c r="H9" s="34" t="str">
        <f>IF(Окт!A10=TRUE,Окт!F10,"")</f>
        <v/>
      </c>
      <c r="I9" s="34" t="str">
        <f t="array" aca="1" ref="I9" ca="1">IF(ROW()-ROW(Нетод)+1&gt;ROWS(Естьод)-COUNTBLANK(Естьод),"",INDIRECT(ADDRESS(SMALL((IF(Естьод&lt;&gt;"",ROW(Естьод),ROW()+ROWS(Естьод))),ROW()-ROW(Нетод)+1),COLUMN(Естьод),4)))</f>
        <v/>
      </c>
      <c r="J9" s="34" t="str">
        <f>IF(Нояб!A10=TRUE,Нояб!E10,"")</f>
        <v/>
      </c>
      <c r="K9" s="34" t="str">
        <f t="array" aca="1" ref="K9" ca="1">IF(ROW()-ROW(Нетн1)+1&gt;ROWS(Естьн1)-COUNTBLANK(Естьн1),"",INDIRECT(ADDRESS(SMALL((IF(Естьн1&lt;&gt;"",ROW(Естьн1),ROW()+ROWS(Естьн1))),ROW()-ROW(Нетн1)+1),COLUMN(Естьн1),4)))</f>
        <v/>
      </c>
      <c r="L9" s="34" t="str">
        <f>IF(Нояб!A10=TRUE,Нояб!F10,"")</f>
        <v/>
      </c>
      <c r="M9" s="34" t="str">
        <f t="array" aca="1" ref="M9" ca="1">IF(ROW()-ROW(Нетн2)+1&gt;ROWS(Естьн2)-COUNTBLANK(Естьн2),"",INDIRECT(ADDRESS(SMALL((IF(Естьн2&lt;&gt;"",ROW(Естьн2),ROW()+ROWS(Естьн2))),ROW()-ROW(Нетн2)+1),COLUMN(Естьн2),4)))</f>
        <v/>
      </c>
      <c r="N9" s="34" t="str">
        <f>IF(Дек!A10=TRUE,Дек!E10,"")</f>
        <v/>
      </c>
      <c r="O9" s="34" t="str">
        <f t="array" aca="1" ref="O9" ca="1">IF(ROW()-ROW(Нетд1)+1&gt;ROWS(Естьд1)-COUNTBLANK(Естьд1),"",INDIRECT(ADDRESS(SMALL((IF(Естьд1&lt;&gt;"",ROW(Естьд1),ROW()+ROWS(Естьд1))),ROW()-ROW(Нетд1)+1),COLUMN(Естьд1),4)))</f>
        <v/>
      </c>
      <c r="P9" s="34" t="str">
        <f>IF(Дек!A10=TRUE,Дек!F10,"")</f>
        <v/>
      </c>
      <c r="Q9" s="34" t="str">
        <f t="array" aca="1" ref="Q9" ca="1">IF(ROW()-ROW(Нетд2)+1&gt;ROWS(Естьд2)-COUNTBLANK(Естьд2),"",INDIRECT(ADDRESS(SMALL((IF(Естьд2&lt;&gt;"",ROW(Естьд2),ROW()+ROWS(Естьд2))),ROW()-ROW(Нетд2)+1),COLUMN(Естьд2),4)))</f>
        <v/>
      </c>
      <c r="R9" s="34" t="str">
        <f>IF(Янв!A10=TRUE,Янв!E10,"")</f>
        <v/>
      </c>
      <c r="S9" s="34" t="str">
        <f t="array" aca="1" ref="S9" ca="1">IF(ROW()-ROW(Нетя1)+1&gt;ROWS(Естья1)-COUNTBLANK(Естья1),"",INDIRECT(ADDRESS(SMALL((IF(Естья1&lt;&gt;"",ROW(Естья1),ROW()+ROWS(Естья1))),ROW()-ROW(Нетя1)+1),COLUMN(Естья1),4)))</f>
        <v/>
      </c>
      <c r="T9" s="34" t="str">
        <f>IF(Янв!A10=TRUE,Янв!F10,"")</f>
        <v/>
      </c>
      <c r="U9" s="34" t="str">
        <f t="array" aca="1" ref="U9" ca="1">IF(ROW()-ROW(Нетя2)+1&gt;ROWS(Естья2)-COUNTBLANK(Естья2),"",INDIRECT(ADDRESS(SMALL((IF(Естья2&lt;&gt;"",ROW(Естья2),ROW()+ROWS(Естья2))),ROW()-ROW(Нетя2)+1),COLUMN(Естья2),4)))</f>
        <v/>
      </c>
      <c r="V9" s="34" t="str">
        <f>IF(Февр!A10=TRUE,Февр!E10,"")</f>
        <v/>
      </c>
      <c r="W9" s="34" t="str">
        <f t="array" aca="1" ref="W9" ca="1">IF(ROW()-ROW(Нетф1)+1&gt;ROWS(Естьф1)-COUNTBLANK(Естьф1),"",INDIRECT(ADDRESS(SMALL((IF(Естьф1&lt;&gt;"",ROW(Естьф1),ROW()+ROWS(Естьф1))),ROW()-ROW(Нетф1)+1),COLUMN(Естьф1),4)))</f>
        <v/>
      </c>
      <c r="X9" s="34" t="str">
        <f>IF(Февр!A10=TRUE,Февр!F10,"")</f>
        <v/>
      </c>
      <c r="Y9" s="34" t="str">
        <f t="array" aca="1" ref="Y9" ca="1">IF(ROW()-ROW(Нетф2)+1&gt;ROWS(Естьф2)-COUNTBLANK(Естьф2),"",INDIRECT(ADDRESS(SMALL((IF(Естьф2&lt;&gt;"",ROW(Естьф2),ROW()+ROWS(Естьф2))),ROW()-ROW(Нетф2)+1),COLUMN(Естьф2),4)))</f>
        <v/>
      </c>
      <c r="Z9" s="34" t="str">
        <f>IF(Март!A10=TRUE,Март!E10,"")</f>
        <v/>
      </c>
      <c r="AA9" s="34" t="str">
        <f t="array" aca="1" ref="AA9" ca="1">IF(ROW()-ROW(Нетм1)+1&gt;ROWS(Естьм1)-COUNTBLANK(Естьм1),"",INDIRECT(ADDRESS(SMALL((IF(Естьм1&lt;&gt;"",ROW(Естьм1),ROW()+ROWS(Естьм1))),ROW()-ROW(Нетм1)+1),COLUMN(Естьм1),4)))</f>
        <v/>
      </c>
      <c r="AB9" s="34" t="str">
        <f>IF(Март!A10=TRUE,Март!F10,"")</f>
        <v/>
      </c>
      <c r="AC9" s="34" t="str">
        <f t="array" aca="1" ref="AC9" ca="1">IF(ROW()-ROW(Нетм2)+1&gt;ROWS(Естьм2)-COUNTBLANK(Естьм2),"",INDIRECT(ADDRESS(SMALL((IF(Естьм2&lt;&gt;"",ROW(Естьм2),ROW()+ROWS(Естьм2))),ROW()-ROW(Нетм2)+1),COLUMN(Естьм2),4)))</f>
        <v/>
      </c>
      <c r="AD9" s="34" t="str">
        <f>IF(Апр!A10=TRUE,Апр!E10,"")</f>
        <v/>
      </c>
      <c r="AE9" s="34" t="str">
        <f t="array" aca="1" ref="AE9" ca="1">IF(ROW()-ROW(Нета1)+1&gt;ROWS(Естьа1)-COUNTBLANK(Естьа1),"",INDIRECT(ADDRESS(SMALL((IF(Естьа1&lt;&gt;"",ROW(Естьа1),ROW()+ROWS(Естьа1))),ROW()-ROW(Нета1)+1),COLUMN(Естьа1),4)))</f>
        <v/>
      </c>
      <c r="AF9" s="34" t="str">
        <f>IF(Апр!A10=TRUE,Апр!F10,"")</f>
        <v/>
      </c>
      <c r="AG9" s="34" t="str">
        <f t="array" aca="1" ref="AG9" ca="1">IF(ROW()-ROW(Нета2)+1&gt;ROWS(Естьа2)-COUNTBLANK(Естьа2),"",INDIRECT(ADDRESS(SMALL((IF(Естьа2&lt;&gt;"",ROW(Естьа2),ROW()+ROWS(Естьа2))),ROW()-ROW(Нета2)+1),COLUMN(Естьа2),4)))</f>
        <v/>
      </c>
      <c r="AH9" s="34" t="str">
        <f>IF(Май!A10=TRUE,Май!E10,"")</f>
        <v/>
      </c>
      <c r="AI9" s="34" t="str">
        <f t="array" aca="1" ref="AI9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9" s="34" t="str">
        <f>IF(Май!A10=TRUE,Май!F10,"")</f>
        <v/>
      </c>
      <c r="AK9" s="34" t="str">
        <f t="array" aca="1" ref="AK9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10" spans="1:37" x14ac:dyDescent="0.25">
      <c r="A10">
        <v>8</v>
      </c>
      <c r="B10" s="34" t="str">
        <f>IF(Сент!A11=TRUE,Сент!E11,"")</f>
        <v/>
      </c>
      <c r="C10" s="34" t="str">
        <f t="array" aca="1" ref="C10" ca="1">IF(ROW()-ROW(НетС)+1&gt;ROWS(ЕстьС)-COUNTBLANK(ЕстьС),"",INDIRECT(ADDRESS(SMALL((IF(ЕстьС&lt;&gt;"",ROW(ЕстьС),ROW()+ROWS(ЕстьС))),ROW()-ROW(НетС)+1),COLUMN(ЕстьС),4)))</f>
        <v/>
      </c>
      <c r="D10" s="34" t="str">
        <f>IF(Сент!A11=TRUE,Сент!F11,"")</f>
        <v/>
      </c>
      <c r="E10" s="34" t="str">
        <f t="array" aca="1" ref="E10" ca="1">IF(ROW()-ROW(НетС2)+1&gt;ROWS(ЕстьС2)-COUNTBLANK(ЕстьС2),"",INDIRECT(ADDRESS(SMALL((IF(ЕстьС2&lt;&gt;"",ROW(ЕстьС2),ROW()+ROWS(ЕстьС2))),ROW()-ROW(НетС2)+1),COLUMN(ЕстьС2),4)))</f>
        <v/>
      </c>
      <c r="F10" s="34" t="str">
        <f>IF(Окт!A11=TRUE,Окт!E11,"")</f>
        <v/>
      </c>
      <c r="G10" s="34" t="str">
        <f t="array" aca="1" ref="G10" ca="1">IF(ROW()-ROW(НетО1)+1&gt;ROWS(ЕстьО1)-COUNTBLANK(ЕстьО1),"",INDIRECT(ADDRESS(SMALL((IF(ЕстьО1&lt;&gt;"",ROW(ЕстьО1),ROW()+ROWS(ЕстьО1))),ROW()-ROW(НетО1)+1),COLUMN(ЕстьО1),4)))</f>
        <v/>
      </c>
      <c r="H10" s="34" t="str">
        <f>IF(Окт!A11=TRUE,Окт!F11,"")</f>
        <v/>
      </c>
      <c r="I10" s="34" t="str">
        <f t="array" aca="1" ref="I10" ca="1">IF(ROW()-ROW(Нетод)+1&gt;ROWS(Естьод)-COUNTBLANK(Естьод),"",INDIRECT(ADDRESS(SMALL((IF(Естьод&lt;&gt;"",ROW(Естьод),ROW()+ROWS(Естьод))),ROW()-ROW(Нетод)+1),COLUMN(Естьод),4)))</f>
        <v/>
      </c>
      <c r="J10" s="34" t="str">
        <f>IF(Нояб!A11=TRUE,Нояб!E11,"")</f>
        <v/>
      </c>
      <c r="K10" s="34" t="str">
        <f t="array" aca="1" ref="K10" ca="1">IF(ROW()-ROW(Нетн1)+1&gt;ROWS(Естьн1)-COUNTBLANK(Естьн1),"",INDIRECT(ADDRESS(SMALL((IF(Естьн1&lt;&gt;"",ROW(Естьн1),ROW()+ROWS(Естьн1))),ROW()-ROW(Нетн1)+1),COLUMN(Естьн1),4)))</f>
        <v/>
      </c>
      <c r="L10" s="34" t="str">
        <f>IF(Нояб!A11=TRUE,Нояб!F11,"")</f>
        <v/>
      </c>
      <c r="M10" s="34" t="str">
        <f t="array" aca="1" ref="M10" ca="1">IF(ROW()-ROW(Нетн2)+1&gt;ROWS(Естьн2)-COUNTBLANK(Естьн2),"",INDIRECT(ADDRESS(SMALL((IF(Естьн2&lt;&gt;"",ROW(Естьн2),ROW()+ROWS(Естьн2))),ROW()-ROW(Нетн2)+1),COLUMN(Естьн2),4)))</f>
        <v/>
      </c>
      <c r="N10" s="34" t="str">
        <f>IF(Дек!A11=TRUE,Дек!E11,"")</f>
        <v/>
      </c>
      <c r="O10" s="34" t="str">
        <f t="array" aca="1" ref="O10" ca="1">IF(ROW()-ROW(Нетд1)+1&gt;ROWS(Естьд1)-COUNTBLANK(Естьд1),"",INDIRECT(ADDRESS(SMALL((IF(Естьд1&lt;&gt;"",ROW(Естьд1),ROW()+ROWS(Естьд1))),ROW()-ROW(Нетд1)+1),COLUMN(Естьд1),4)))</f>
        <v/>
      </c>
      <c r="P10" s="34" t="str">
        <f>IF(Дек!A11=TRUE,Дек!F11,"")</f>
        <v/>
      </c>
      <c r="Q10" s="34" t="str">
        <f t="array" aca="1" ref="Q10" ca="1">IF(ROW()-ROW(Нетд2)+1&gt;ROWS(Естьд2)-COUNTBLANK(Естьд2),"",INDIRECT(ADDRESS(SMALL((IF(Естьд2&lt;&gt;"",ROW(Естьд2),ROW()+ROWS(Естьд2))),ROW()-ROW(Нетд2)+1),COLUMN(Естьд2),4)))</f>
        <v/>
      </c>
      <c r="R10" s="34" t="str">
        <f>IF(Янв!A11=TRUE,Янв!E11,"")</f>
        <v/>
      </c>
      <c r="S10" s="34" t="str">
        <f t="array" aca="1" ref="S10" ca="1">IF(ROW()-ROW(Нетя1)+1&gt;ROWS(Естья1)-COUNTBLANK(Естья1),"",INDIRECT(ADDRESS(SMALL((IF(Естья1&lt;&gt;"",ROW(Естья1),ROW()+ROWS(Естья1))),ROW()-ROW(Нетя1)+1),COLUMN(Естья1),4)))</f>
        <v/>
      </c>
      <c r="T10" s="34" t="str">
        <f>IF(Янв!A11=TRUE,Янв!F11,"")</f>
        <v/>
      </c>
      <c r="U10" s="34" t="str">
        <f t="array" aca="1" ref="U10" ca="1">IF(ROW()-ROW(Нетя2)+1&gt;ROWS(Естья2)-COUNTBLANK(Естья2),"",INDIRECT(ADDRESS(SMALL((IF(Естья2&lt;&gt;"",ROW(Естья2),ROW()+ROWS(Естья2))),ROW()-ROW(Нетя2)+1),COLUMN(Естья2),4)))</f>
        <v/>
      </c>
      <c r="V10" s="34" t="str">
        <f>IF(Февр!A11=TRUE,Февр!E11,"")</f>
        <v/>
      </c>
      <c r="W10" s="34" t="str">
        <f t="array" aca="1" ref="W10" ca="1">IF(ROW()-ROW(Нетф1)+1&gt;ROWS(Естьф1)-COUNTBLANK(Естьф1),"",INDIRECT(ADDRESS(SMALL((IF(Естьф1&lt;&gt;"",ROW(Естьф1),ROW()+ROWS(Естьф1))),ROW()-ROW(Нетф1)+1),COLUMN(Естьф1),4)))</f>
        <v/>
      </c>
      <c r="X10" s="34" t="str">
        <f>IF(Февр!A11=TRUE,Февр!F11,"")</f>
        <v/>
      </c>
      <c r="Y10" s="34" t="str">
        <f t="array" aca="1" ref="Y10" ca="1">IF(ROW()-ROW(Нетф2)+1&gt;ROWS(Естьф2)-COUNTBLANK(Естьф2),"",INDIRECT(ADDRESS(SMALL((IF(Естьф2&lt;&gt;"",ROW(Естьф2),ROW()+ROWS(Естьф2))),ROW()-ROW(Нетф2)+1),COLUMN(Естьф2),4)))</f>
        <v/>
      </c>
      <c r="Z10" s="34" t="str">
        <f>IF(Март!A11=TRUE,Март!E11,"")</f>
        <v/>
      </c>
      <c r="AA10" s="34" t="str">
        <f t="array" aca="1" ref="AA10" ca="1">IF(ROW()-ROW(Нетм1)+1&gt;ROWS(Естьм1)-COUNTBLANK(Естьм1),"",INDIRECT(ADDRESS(SMALL((IF(Естьм1&lt;&gt;"",ROW(Естьм1),ROW()+ROWS(Естьм1))),ROW()-ROW(Нетм1)+1),COLUMN(Естьм1),4)))</f>
        <v/>
      </c>
      <c r="AB10" s="34" t="str">
        <f>IF(Март!A11=TRUE,Март!F11,"")</f>
        <v/>
      </c>
      <c r="AC10" s="34" t="str">
        <f t="array" aca="1" ref="AC10" ca="1">IF(ROW()-ROW(Нетм2)+1&gt;ROWS(Естьм2)-COUNTBLANK(Естьм2),"",INDIRECT(ADDRESS(SMALL((IF(Естьм2&lt;&gt;"",ROW(Естьм2),ROW()+ROWS(Естьм2))),ROW()-ROW(Нетм2)+1),COLUMN(Естьм2),4)))</f>
        <v/>
      </c>
      <c r="AD10" s="34" t="str">
        <f>IF(Апр!A11=TRUE,Апр!E11,"")</f>
        <v/>
      </c>
      <c r="AE10" s="34" t="str">
        <f t="array" aca="1" ref="AE10" ca="1">IF(ROW()-ROW(Нета1)+1&gt;ROWS(Естьа1)-COUNTBLANK(Естьа1),"",INDIRECT(ADDRESS(SMALL((IF(Естьа1&lt;&gt;"",ROW(Естьа1),ROW()+ROWS(Естьа1))),ROW()-ROW(Нета1)+1),COLUMN(Естьа1),4)))</f>
        <v/>
      </c>
      <c r="AF10" s="34" t="str">
        <f>IF(Апр!A11=TRUE,Апр!F11,"")</f>
        <v/>
      </c>
      <c r="AG10" s="34" t="str">
        <f t="array" aca="1" ref="AG10" ca="1">IF(ROW()-ROW(Нета2)+1&gt;ROWS(Естьа2)-COUNTBLANK(Естьа2),"",INDIRECT(ADDRESS(SMALL((IF(Естьа2&lt;&gt;"",ROW(Естьа2),ROW()+ROWS(Естьа2))),ROW()-ROW(Нета2)+1),COLUMN(Естьа2),4)))</f>
        <v/>
      </c>
      <c r="AH10" s="34" t="str">
        <f>IF(Май!A11=TRUE,Май!E11,"")</f>
        <v/>
      </c>
      <c r="AI10" s="34" t="str">
        <f t="array" aca="1" ref="AI10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10" s="34" t="str">
        <f>IF(Май!A11=TRUE,Май!F11,"")</f>
        <v/>
      </c>
      <c r="AK10" s="34" t="str">
        <f t="array" aca="1" ref="AK10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11" spans="1:37" x14ac:dyDescent="0.25">
      <c r="A11">
        <v>9</v>
      </c>
      <c r="B11" s="34" t="str">
        <f>IF(Сент!A12=TRUE,Сент!E12,"")</f>
        <v/>
      </c>
      <c r="C11" s="34" t="str">
        <f t="array" aca="1" ref="C11" ca="1">IF(ROW()-ROW(НетС)+1&gt;ROWS(ЕстьС)-COUNTBLANK(ЕстьС),"",INDIRECT(ADDRESS(SMALL((IF(ЕстьС&lt;&gt;"",ROW(ЕстьС),ROW()+ROWS(ЕстьС))),ROW()-ROW(НетС)+1),COLUMN(ЕстьС),4)))</f>
        <v/>
      </c>
      <c r="D11" s="34" t="str">
        <f>IF(Сент!A12=TRUE,Сент!F12,"")</f>
        <v/>
      </c>
      <c r="E11" s="34" t="str">
        <f t="array" aca="1" ref="E11" ca="1">IF(ROW()-ROW(НетС2)+1&gt;ROWS(ЕстьС2)-COUNTBLANK(ЕстьС2),"",INDIRECT(ADDRESS(SMALL((IF(ЕстьС2&lt;&gt;"",ROW(ЕстьС2),ROW()+ROWS(ЕстьС2))),ROW()-ROW(НетС2)+1),COLUMN(ЕстьС2),4)))</f>
        <v/>
      </c>
      <c r="F11" s="34" t="str">
        <f>IF(Окт!A12=TRUE,Окт!E12,"")</f>
        <v/>
      </c>
      <c r="G11" s="34" t="str">
        <f t="array" aca="1" ref="G11" ca="1">IF(ROW()-ROW(НетО1)+1&gt;ROWS(ЕстьО1)-COUNTBLANK(ЕстьО1),"",INDIRECT(ADDRESS(SMALL((IF(ЕстьО1&lt;&gt;"",ROW(ЕстьО1),ROW()+ROWS(ЕстьО1))),ROW()-ROW(НетО1)+1),COLUMN(ЕстьО1),4)))</f>
        <v/>
      </c>
      <c r="H11" s="34" t="str">
        <f>IF(Окт!A12=TRUE,Окт!F12,"")</f>
        <v/>
      </c>
      <c r="I11" s="34" t="str">
        <f t="array" aca="1" ref="I11" ca="1">IF(ROW()-ROW(Нетод)+1&gt;ROWS(Естьод)-COUNTBLANK(Естьод),"",INDIRECT(ADDRESS(SMALL((IF(Естьод&lt;&gt;"",ROW(Естьод),ROW()+ROWS(Естьод))),ROW()-ROW(Нетод)+1),COLUMN(Естьод),4)))</f>
        <v/>
      </c>
      <c r="J11" s="34" t="str">
        <f>IF(Нояб!A12=TRUE,Нояб!E12,"")</f>
        <v/>
      </c>
      <c r="K11" s="34" t="str">
        <f t="array" aca="1" ref="K11" ca="1">IF(ROW()-ROW(Нетн1)+1&gt;ROWS(Естьн1)-COUNTBLANK(Естьн1),"",INDIRECT(ADDRESS(SMALL((IF(Естьн1&lt;&gt;"",ROW(Естьн1),ROW()+ROWS(Естьн1))),ROW()-ROW(Нетн1)+1),COLUMN(Естьн1),4)))</f>
        <v/>
      </c>
      <c r="L11" s="34" t="str">
        <f>IF(Нояб!A12=TRUE,Нояб!F12,"")</f>
        <v/>
      </c>
      <c r="M11" s="34" t="str">
        <f t="array" aca="1" ref="M11" ca="1">IF(ROW()-ROW(Нетн2)+1&gt;ROWS(Естьн2)-COUNTBLANK(Естьн2),"",INDIRECT(ADDRESS(SMALL((IF(Естьн2&lt;&gt;"",ROW(Естьн2),ROW()+ROWS(Естьн2))),ROW()-ROW(Нетн2)+1),COLUMN(Естьн2),4)))</f>
        <v/>
      </c>
      <c r="N11" s="34" t="str">
        <f>IF(Дек!A12=TRUE,Дек!E12,"")</f>
        <v/>
      </c>
      <c r="O11" s="34" t="str">
        <f t="array" aca="1" ref="O11" ca="1">IF(ROW()-ROW(Нетд1)+1&gt;ROWS(Естьд1)-COUNTBLANK(Естьд1),"",INDIRECT(ADDRESS(SMALL((IF(Естьд1&lt;&gt;"",ROW(Естьд1),ROW()+ROWS(Естьд1))),ROW()-ROW(Нетд1)+1),COLUMN(Естьд1),4)))</f>
        <v/>
      </c>
      <c r="P11" s="34" t="str">
        <f>IF(Дек!A12=TRUE,Дек!F12,"")</f>
        <v/>
      </c>
      <c r="Q11" s="34" t="str">
        <f t="array" aca="1" ref="Q11" ca="1">IF(ROW()-ROW(Нетд2)+1&gt;ROWS(Естьд2)-COUNTBLANK(Естьд2),"",INDIRECT(ADDRESS(SMALL((IF(Естьд2&lt;&gt;"",ROW(Естьд2),ROW()+ROWS(Естьд2))),ROW()-ROW(Нетд2)+1),COLUMN(Естьд2),4)))</f>
        <v/>
      </c>
      <c r="R11" s="34" t="str">
        <f>IF(Янв!A12=TRUE,Янв!E12,"")</f>
        <v/>
      </c>
      <c r="S11" s="34" t="str">
        <f t="array" aca="1" ref="S11" ca="1">IF(ROW()-ROW(Нетя1)+1&gt;ROWS(Естья1)-COUNTBLANK(Естья1),"",INDIRECT(ADDRESS(SMALL((IF(Естья1&lt;&gt;"",ROW(Естья1),ROW()+ROWS(Естья1))),ROW()-ROW(Нетя1)+1),COLUMN(Естья1),4)))</f>
        <v/>
      </c>
      <c r="T11" s="34" t="str">
        <f>IF(Янв!A12=TRUE,Янв!F12,"")</f>
        <v/>
      </c>
      <c r="U11" s="34" t="str">
        <f t="array" aca="1" ref="U11" ca="1">IF(ROW()-ROW(Нетя2)+1&gt;ROWS(Естья2)-COUNTBLANK(Естья2),"",INDIRECT(ADDRESS(SMALL((IF(Естья2&lt;&gt;"",ROW(Естья2),ROW()+ROWS(Естья2))),ROW()-ROW(Нетя2)+1),COLUMN(Естья2),4)))</f>
        <v/>
      </c>
      <c r="V11" s="34" t="str">
        <f>IF(Февр!A12=TRUE,Февр!E12,"")</f>
        <v/>
      </c>
      <c r="W11" s="34" t="str">
        <f t="array" aca="1" ref="W11" ca="1">IF(ROW()-ROW(Нетф1)+1&gt;ROWS(Естьф1)-COUNTBLANK(Естьф1),"",INDIRECT(ADDRESS(SMALL((IF(Естьф1&lt;&gt;"",ROW(Естьф1),ROW()+ROWS(Естьф1))),ROW()-ROW(Нетф1)+1),COLUMN(Естьф1),4)))</f>
        <v/>
      </c>
      <c r="X11" s="34" t="str">
        <f>IF(Февр!A12=TRUE,Февр!F12,"")</f>
        <v/>
      </c>
      <c r="Y11" s="34" t="str">
        <f t="array" aca="1" ref="Y11" ca="1">IF(ROW()-ROW(Нетф2)+1&gt;ROWS(Естьф2)-COUNTBLANK(Естьф2),"",INDIRECT(ADDRESS(SMALL((IF(Естьф2&lt;&gt;"",ROW(Естьф2),ROW()+ROWS(Естьф2))),ROW()-ROW(Нетф2)+1),COLUMN(Естьф2),4)))</f>
        <v/>
      </c>
      <c r="Z11" s="34" t="str">
        <f>IF(Март!A12=TRUE,Март!E12,"")</f>
        <v/>
      </c>
      <c r="AA11" s="34" t="str">
        <f t="array" aca="1" ref="AA11" ca="1">IF(ROW()-ROW(Нетм1)+1&gt;ROWS(Естьм1)-COUNTBLANK(Естьм1),"",INDIRECT(ADDRESS(SMALL((IF(Естьм1&lt;&gt;"",ROW(Естьм1),ROW()+ROWS(Естьм1))),ROW()-ROW(Нетм1)+1),COLUMN(Естьм1),4)))</f>
        <v/>
      </c>
      <c r="AB11" s="34" t="str">
        <f>IF(Март!A12=TRUE,Март!F12,"")</f>
        <v/>
      </c>
      <c r="AC11" s="34" t="str">
        <f t="array" aca="1" ref="AC11" ca="1">IF(ROW()-ROW(Нетм2)+1&gt;ROWS(Естьм2)-COUNTBLANK(Естьм2),"",INDIRECT(ADDRESS(SMALL((IF(Естьм2&lt;&gt;"",ROW(Естьм2),ROW()+ROWS(Естьм2))),ROW()-ROW(Нетм2)+1),COLUMN(Естьм2),4)))</f>
        <v/>
      </c>
      <c r="AD11" s="34" t="str">
        <f>IF(Апр!A12=TRUE,Апр!E12,"")</f>
        <v/>
      </c>
      <c r="AE11" s="34" t="str">
        <f t="array" aca="1" ref="AE11" ca="1">IF(ROW()-ROW(Нета1)+1&gt;ROWS(Естьа1)-COUNTBLANK(Естьа1),"",INDIRECT(ADDRESS(SMALL((IF(Естьа1&lt;&gt;"",ROW(Естьа1),ROW()+ROWS(Естьа1))),ROW()-ROW(Нета1)+1),COLUMN(Естьа1),4)))</f>
        <v/>
      </c>
      <c r="AF11" s="34" t="str">
        <f>IF(Апр!A12=TRUE,Апр!F12,"")</f>
        <v/>
      </c>
      <c r="AG11" s="34" t="str">
        <f t="array" aca="1" ref="AG11" ca="1">IF(ROW()-ROW(Нета2)+1&gt;ROWS(Естьа2)-COUNTBLANK(Естьа2),"",INDIRECT(ADDRESS(SMALL((IF(Естьа2&lt;&gt;"",ROW(Естьа2),ROW()+ROWS(Естьа2))),ROW()-ROW(Нета2)+1),COLUMN(Естьа2),4)))</f>
        <v/>
      </c>
      <c r="AH11" s="34" t="str">
        <f>IF(Май!A12=TRUE,Май!E12,"")</f>
        <v/>
      </c>
      <c r="AI11" s="34" t="str">
        <f t="array" aca="1" ref="AI11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11" s="34" t="str">
        <f>IF(Май!A12=TRUE,Май!F12,"")</f>
        <v/>
      </c>
      <c r="AK11" s="34" t="str">
        <f t="array" aca="1" ref="AK11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12" spans="1:37" x14ac:dyDescent="0.25">
      <c r="A12">
        <v>10</v>
      </c>
      <c r="B12" s="34" t="str">
        <f>IF(Сент!A13=TRUE,Сент!E13,"")</f>
        <v/>
      </c>
      <c r="C12" s="34" t="str">
        <f t="array" aca="1" ref="C12" ca="1">IF(ROW()-ROW(НетС)+1&gt;ROWS(ЕстьС)-COUNTBLANK(ЕстьС),"",INDIRECT(ADDRESS(SMALL((IF(ЕстьС&lt;&gt;"",ROW(ЕстьС),ROW()+ROWS(ЕстьС))),ROW()-ROW(НетС)+1),COLUMN(ЕстьС),4)))</f>
        <v/>
      </c>
      <c r="D12" s="34" t="str">
        <f>IF(Сент!A13=TRUE,Сент!F13,"")</f>
        <v/>
      </c>
      <c r="E12" s="34" t="str">
        <f t="array" aca="1" ref="E12" ca="1">IF(ROW()-ROW(НетС2)+1&gt;ROWS(ЕстьС2)-COUNTBLANK(ЕстьС2),"",INDIRECT(ADDRESS(SMALL((IF(ЕстьС2&lt;&gt;"",ROW(ЕстьС2),ROW()+ROWS(ЕстьС2))),ROW()-ROW(НетС2)+1),COLUMN(ЕстьС2),4)))</f>
        <v/>
      </c>
      <c r="F12" s="34" t="str">
        <f>IF(Окт!A13=TRUE,Окт!E13,"")</f>
        <v/>
      </c>
      <c r="G12" s="34" t="str">
        <f t="array" aca="1" ref="G12" ca="1">IF(ROW()-ROW(НетО1)+1&gt;ROWS(ЕстьО1)-COUNTBLANK(ЕстьО1),"",INDIRECT(ADDRESS(SMALL((IF(ЕстьО1&lt;&gt;"",ROW(ЕстьО1),ROW()+ROWS(ЕстьО1))),ROW()-ROW(НетО1)+1),COLUMN(ЕстьО1),4)))</f>
        <v/>
      </c>
      <c r="H12" s="34" t="str">
        <f>IF(Окт!A13=TRUE,Окт!F13,"")</f>
        <v/>
      </c>
      <c r="I12" s="34" t="str">
        <f t="array" aca="1" ref="I12" ca="1">IF(ROW()-ROW(Нетод)+1&gt;ROWS(Естьод)-COUNTBLANK(Естьод),"",INDIRECT(ADDRESS(SMALL((IF(Естьод&lt;&gt;"",ROW(Естьод),ROW()+ROWS(Естьод))),ROW()-ROW(Нетод)+1),COLUMN(Естьод),4)))</f>
        <v/>
      </c>
      <c r="J12" s="34" t="str">
        <f>IF(Нояб!A13=TRUE,Нояб!E13,"")</f>
        <v/>
      </c>
      <c r="K12" s="34" t="str">
        <f t="array" aca="1" ref="K12" ca="1">IF(ROW()-ROW(Нетн1)+1&gt;ROWS(Естьн1)-COUNTBLANK(Естьн1),"",INDIRECT(ADDRESS(SMALL((IF(Естьн1&lt;&gt;"",ROW(Естьн1),ROW()+ROWS(Естьн1))),ROW()-ROW(Нетн1)+1),COLUMN(Естьн1),4)))</f>
        <v/>
      </c>
      <c r="L12" s="34" t="str">
        <f>IF(Нояб!A13=TRUE,Нояб!F13,"")</f>
        <v/>
      </c>
      <c r="M12" s="34" t="str">
        <f t="array" aca="1" ref="M12" ca="1">IF(ROW()-ROW(Нетн2)+1&gt;ROWS(Естьн2)-COUNTBLANK(Естьн2),"",INDIRECT(ADDRESS(SMALL((IF(Естьн2&lt;&gt;"",ROW(Естьн2),ROW()+ROWS(Естьн2))),ROW()-ROW(Нетн2)+1),COLUMN(Естьн2),4)))</f>
        <v/>
      </c>
      <c r="N12" s="34" t="str">
        <f>IF(Дек!A13=TRUE,Дек!E13,"")</f>
        <v/>
      </c>
      <c r="O12" s="34" t="str">
        <f t="array" aca="1" ref="O12" ca="1">IF(ROW()-ROW(Нетд1)+1&gt;ROWS(Естьд1)-COUNTBLANK(Естьд1),"",INDIRECT(ADDRESS(SMALL((IF(Естьд1&lt;&gt;"",ROW(Естьд1),ROW()+ROWS(Естьд1))),ROW()-ROW(Нетд1)+1),COLUMN(Естьд1),4)))</f>
        <v/>
      </c>
      <c r="P12" s="34" t="str">
        <f>IF(Дек!A13=TRUE,Дек!F13,"")</f>
        <v/>
      </c>
      <c r="Q12" s="34" t="str">
        <f t="array" aca="1" ref="Q12" ca="1">IF(ROW()-ROW(Нетд2)+1&gt;ROWS(Естьд2)-COUNTBLANK(Естьд2),"",INDIRECT(ADDRESS(SMALL((IF(Естьд2&lt;&gt;"",ROW(Естьд2),ROW()+ROWS(Естьд2))),ROW()-ROW(Нетд2)+1),COLUMN(Естьд2),4)))</f>
        <v/>
      </c>
      <c r="R12" s="34" t="str">
        <f>IF(Янв!A13=TRUE,Янв!E13,"")</f>
        <v/>
      </c>
      <c r="S12" s="34" t="str">
        <f t="array" aca="1" ref="S12" ca="1">IF(ROW()-ROW(Нетя1)+1&gt;ROWS(Естья1)-COUNTBLANK(Естья1),"",INDIRECT(ADDRESS(SMALL((IF(Естья1&lt;&gt;"",ROW(Естья1),ROW()+ROWS(Естья1))),ROW()-ROW(Нетя1)+1),COLUMN(Естья1),4)))</f>
        <v/>
      </c>
      <c r="T12" s="34" t="str">
        <f>IF(Янв!A13=TRUE,Янв!F13,"")</f>
        <v/>
      </c>
      <c r="U12" s="34" t="str">
        <f t="array" aca="1" ref="U12" ca="1">IF(ROW()-ROW(Нетя2)+1&gt;ROWS(Естья2)-COUNTBLANK(Естья2),"",INDIRECT(ADDRESS(SMALL((IF(Естья2&lt;&gt;"",ROW(Естья2),ROW()+ROWS(Естья2))),ROW()-ROW(Нетя2)+1),COLUMN(Естья2),4)))</f>
        <v/>
      </c>
      <c r="V12" s="34" t="str">
        <f>IF(Февр!A13=TRUE,Февр!E13,"")</f>
        <v/>
      </c>
      <c r="W12" s="34" t="str">
        <f t="array" aca="1" ref="W12" ca="1">IF(ROW()-ROW(Нетф1)+1&gt;ROWS(Естьф1)-COUNTBLANK(Естьф1),"",INDIRECT(ADDRESS(SMALL((IF(Естьф1&lt;&gt;"",ROW(Естьф1),ROW()+ROWS(Естьф1))),ROW()-ROW(Нетф1)+1),COLUMN(Естьф1),4)))</f>
        <v/>
      </c>
      <c r="X12" s="34" t="str">
        <f>IF(Февр!A13=TRUE,Февр!F13,"")</f>
        <v/>
      </c>
      <c r="Y12" s="34" t="str">
        <f t="array" aca="1" ref="Y12" ca="1">IF(ROW()-ROW(Нетф2)+1&gt;ROWS(Естьф2)-COUNTBLANK(Естьф2),"",INDIRECT(ADDRESS(SMALL((IF(Естьф2&lt;&gt;"",ROW(Естьф2),ROW()+ROWS(Естьф2))),ROW()-ROW(Нетф2)+1),COLUMN(Естьф2),4)))</f>
        <v/>
      </c>
      <c r="Z12" s="34" t="str">
        <f>IF(Март!A13=TRUE,Март!E13,"")</f>
        <v/>
      </c>
      <c r="AA12" s="34" t="str">
        <f t="array" aca="1" ref="AA12" ca="1">IF(ROW()-ROW(Нетм1)+1&gt;ROWS(Естьм1)-COUNTBLANK(Естьм1),"",INDIRECT(ADDRESS(SMALL((IF(Естьм1&lt;&gt;"",ROW(Естьм1),ROW()+ROWS(Естьм1))),ROW()-ROW(Нетм1)+1),COLUMN(Естьм1),4)))</f>
        <v/>
      </c>
      <c r="AB12" s="34" t="str">
        <f>IF(Март!A13=TRUE,Март!F13,"")</f>
        <v/>
      </c>
      <c r="AC12" s="34" t="str">
        <f t="array" aca="1" ref="AC12" ca="1">IF(ROW()-ROW(Нетм2)+1&gt;ROWS(Естьм2)-COUNTBLANK(Естьм2),"",INDIRECT(ADDRESS(SMALL((IF(Естьм2&lt;&gt;"",ROW(Естьм2),ROW()+ROWS(Естьм2))),ROW()-ROW(Нетм2)+1),COLUMN(Естьм2),4)))</f>
        <v/>
      </c>
      <c r="AD12" s="34" t="str">
        <f>IF(Апр!A13=TRUE,Апр!E13,"")</f>
        <v/>
      </c>
      <c r="AE12" s="34" t="str">
        <f t="array" aca="1" ref="AE12" ca="1">IF(ROW()-ROW(Нета1)+1&gt;ROWS(Естьа1)-COUNTBLANK(Естьа1),"",INDIRECT(ADDRESS(SMALL((IF(Естьа1&lt;&gt;"",ROW(Естьа1),ROW()+ROWS(Естьа1))),ROW()-ROW(Нета1)+1),COLUMN(Естьа1),4)))</f>
        <v/>
      </c>
      <c r="AF12" s="34" t="str">
        <f>IF(Апр!A13=TRUE,Апр!F13,"")</f>
        <v/>
      </c>
      <c r="AG12" s="34" t="str">
        <f t="array" aca="1" ref="AG12" ca="1">IF(ROW()-ROW(Нета2)+1&gt;ROWS(Естьа2)-COUNTBLANK(Естьа2),"",INDIRECT(ADDRESS(SMALL((IF(Естьа2&lt;&gt;"",ROW(Естьа2),ROW()+ROWS(Естьа2))),ROW()-ROW(Нета2)+1),COLUMN(Естьа2),4)))</f>
        <v/>
      </c>
      <c r="AH12" s="34" t="str">
        <f>IF(Май!A13=TRUE,Май!E13,"")</f>
        <v/>
      </c>
      <c r="AI12" s="34" t="str">
        <f t="array" aca="1" ref="AI12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12" s="34" t="str">
        <f>IF(Май!A13=TRUE,Май!F13,"")</f>
        <v/>
      </c>
      <c r="AK12" s="34" t="str">
        <f t="array" aca="1" ref="AK12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13" spans="1:37" x14ac:dyDescent="0.25">
      <c r="A13">
        <v>11</v>
      </c>
      <c r="B13" s="34" t="str">
        <f>IF(Сент!A14=TRUE,Сент!E14,"")</f>
        <v/>
      </c>
      <c r="C13" s="34" t="str">
        <f t="array" aca="1" ref="C13" ca="1">IF(ROW()-ROW(НетС)+1&gt;ROWS(ЕстьС)-COUNTBLANK(ЕстьС),"",INDIRECT(ADDRESS(SMALL((IF(ЕстьС&lt;&gt;"",ROW(ЕстьС),ROW()+ROWS(ЕстьС))),ROW()-ROW(НетС)+1),COLUMN(ЕстьС),4)))</f>
        <v/>
      </c>
      <c r="D13" s="34" t="str">
        <f>IF(Сент!A14=TRUE,Сент!F14,"")</f>
        <v/>
      </c>
      <c r="E13" s="34" t="str">
        <f t="array" aca="1" ref="E13" ca="1">IF(ROW()-ROW(НетС2)+1&gt;ROWS(ЕстьС2)-COUNTBLANK(ЕстьС2),"",INDIRECT(ADDRESS(SMALL((IF(ЕстьС2&lt;&gt;"",ROW(ЕстьС2),ROW()+ROWS(ЕстьС2))),ROW()-ROW(НетС2)+1),COLUMN(ЕстьС2),4)))</f>
        <v/>
      </c>
      <c r="F13" s="34" t="str">
        <f>IF(Окт!A14=TRUE,Окт!E14,"")</f>
        <v/>
      </c>
      <c r="G13" s="34" t="str">
        <f t="array" aca="1" ref="G13" ca="1">IF(ROW()-ROW(НетО1)+1&gt;ROWS(ЕстьО1)-COUNTBLANK(ЕстьО1),"",INDIRECT(ADDRESS(SMALL((IF(ЕстьО1&lt;&gt;"",ROW(ЕстьО1),ROW()+ROWS(ЕстьО1))),ROW()-ROW(НетО1)+1),COLUMN(ЕстьО1),4)))</f>
        <v/>
      </c>
      <c r="H13" s="34" t="str">
        <f>IF(Окт!A14=TRUE,Окт!F14,"")</f>
        <v/>
      </c>
      <c r="I13" s="34" t="str">
        <f t="array" aca="1" ref="I13" ca="1">IF(ROW()-ROW(Нетод)+1&gt;ROWS(Естьод)-COUNTBLANK(Естьод),"",INDIRECT(ADDRESS(SMALL((IF(Естьод&lt;&gt;"",ROW(Естьод),ROW()+ROWS(Естьод))),ROW()-ROW(Нетод)+1),COLUMN(Естьод),4)))</f>
        <v/>
      </c>
      <c r="J13" s="34" t="str">
        <f>IF(Нояб!A14=TRUE,Нояб!E14,"")</f>
        <v/>
      </c>
      <c r="K13" s="34" t="str">
        <f t="array" aca="1" ref="K13" ca="1">IF(ROW()-ROW(Нетн1)+1&gt;ROWS(Естьн1)-COUNTBLANK(Естьн1),"",INDIRECT(ADDRESS(SMALL((IF(Естьн1&lt;&gt;"",ROW(Естьн1),ROW()+ROWS(Естьн1))),ROW()-ROW(Нетн1)+1),COLUMN(Естьн1),4)))</f>
        <v/>
      </c>
      <c r="L13" s="34" t="str">
        <f>IF(Нояб!A14=TRUE,Нояб!F14,"")</f>
        <v/>
      </c>
      <c r="M13" s="34" t="str">
        <f t="array" aca="1" ref="M13" ca="1">IF(ROW()-ROW(Нетн2)+1&gt;ROWS(Естьн2)-COUNTBLANK(Естьн2),"",INDIRECT(ADDRESS(SMALL((IF(Естьн2&lt;&gt;"",ROW(Естьн2),ROW()+ROWS(Естьн2))),ROW()-ROW(Нетн2)+1),COLUMN(Естьн2),4)))</f>
        <v/>
      </c>
      <c r="N13" s="34" t="str">
        <f>IF(Дек!A14=TRUE,Дек!E14,"")</f>
        <v/>
      </c>
      <c r="O13" s="34" t="str">
        <f t="array" aca="1" ref="O13" ca="1">IF(ROW()-ROW(Нетд1)+1&gt;ROWS(Естьд1)-COUNTBLANK(Естьд1),"",INDIRECT(ADDRESS(SMALL((IF(Естьд1&lt;&gt;"",ROW(Естьд1),ROW()+ROWS(Естьд1))),ROW()-ROW(Нетд1)+1),COLUMN(Естьд1),4)))</f>
        <v/>
      </c>
      <c r="P13" s="34" t="str">
        <f>IF(Дек!A14=TRUE,Дек!F14,"")</f>
        <v/>
      </c>
      <c r="Q13" s="34" t="str">
        <f t="array" aca="1" ref="Q13" ca="1">IF(ROW()-ROW(Нетд2)+1&gt;ROWS(Естьд2)-COUNTBLANK(Естьд2),"",INDIRECT(ADDRESS(SMALL((IF(Естьд2&lt;&gt;"",ROW(Естьд2),ROW()+ROWS(Естьд2))),ROW()-ROW(Нетд2)+1),COLUMN(Естьд2),4)))</f>
        <v/>
      </c>
      <c r="R13" s="34" t="str">
        <f>IF(Янв!A14=TRUE,Янв!E14,"")</f>
        <v/>
      </c>
      <c r="S13" s="34" t="str">
        <f t="array" aca="1" ref="S13" ca="1">IF(ROW()-ROW(Нетя1)+1&gt;ROWS(Естья1)-COUNTBLANK(Естья1),"",INDIRECT(ADDRESS(SMALL((IF(Естья1&lt;&gt;"",ROW(Естья1),ROW()+ROWS(Естья1))),ROW()-ROW(Нетя1)+1),COLUMN(Естья1),4)))</f>
        <v/>
      </c>
      <c r="T13" s="34" t="str">
        <f>IF(Янв!A14=TRUE,Янв!F14,"")</f>
        <v/>
      </c>
      <c r="U13" s="34" t="str">
        <f t="array" aca="1" ref="U13" ca="1">IF(ROW()-ROW(Нетя2)+1&gt;ROWS(Естья2)-COUNTBLANK(Естья2),"",INDIRECT(ADDRESS(SMALL((IF(Естья2&lt;&gt;"",ROW(Естья2),ROW()+ROWS(Естья2))),ROW()-ROW(Нетя2)+1),COLUMN(Естья2),4)))</f>
        <v/>
      </c>
      <c r="V13" s="34" t="str">
        <f>IF(Февр!A14=TRUE,Февр!E14,"")</f>
        <v/>
      </c>
      <c r="W13" s="34" t="str">
        <f t="array" aca="1" ref="W13" ca="1">IF(ROW()-ROW(Нетф1)+1&gt;ROWS(Естьф1)-COUNTBLANK(Естьф1),"",INDIRECT(ADDRESS(SMALL((IF(Естьф1&lt;&gt;"",ROW(Естьф1),ROW()+ROWS(Естьф1))),ROW()-ROW(Нетф1)+1),COLUMN(Естьф1),4)))</f>
        <v/>
      </c>
      <c r="X13" s="34" t="str">
        <f>IF(Февр!A14=TRUE,Февр!F14,"")</f>
        <v/>
      </c>
      <c r="Y13" s="34" t="str">
        <f t="array" aca="1" ref="Y13" ca="1">IF(ROW()-ROW(Нетф2)+1&gt;ROWS(Естьф2)-COUNTBLANK(Естьф2),"",INDIRECT(ADDRESS(SMALL((IF(Естьф2&lt;&gt;"",ROW(Естьф2),ROW()+ROWS(Естьф2))),ROW()-ROW(Нетф2)+1),COLUMN(Естьф2),4)))</f>
        <v/>
      </c>
      <c r="Z13" s="34" t="str">
        <f>IF(Март!A14=TRUE,Март!E14,"")</f>
        <v/>
      </c>
      <c r="AA13" s="34" t="str">
        <f t="array" aca="1" ref="AA13" ca="1">IF(ROW()-ROW(Нетм1)+1&gt;ROWS(Естьм1)-COUNTBLANK(Естьм1),"",INDIRECT(ADDRESS(SMALL((IF(Естьм1&lt;&gt;"",ROW(Естьм1),ROW()+ROWS(Естьм1))),ROW()-ROW(Нетм1)+1),COLUMN(Естьм1),4)))</f>
        <v/>
      </c>
      <c r="AB13" s="34" t="str">
        <f>IF(Март!A14=TRUE,Март!F14,"")</f>
        <v/>
      </c>
      <c r="AC13" s="34" t="str">
        <f t="array" aca="1" ref="AC13" ca="1">IF(ROW()-ROW(Нетм2)+1&gt;ROWS(Естьм2)-COUNTBLANK(Естьм2),"",INDIRECT(ADDRESS(SMALL((IF(Естьм2&lt;&gt;"",ROW(Естьм2),ROW()+ROWS(Естьм2))),ROW()-ROW(Нетм2)+1),COLUMN(Естьм2),4)))</f>
        <v/>
      </c>
      <c r="AD13" s="34" t="str">
        <f>IF(Апр!A14=TRUE,Апр!E14,"")</f>
        <v/>
      </c>
      <c r="AE13" s="34" t="str">
        <f t="array" aca="1" ref="AE13" ca="1">IF(ROW()-ROW(Нета1)+1&gt;ROWS(Естьа1)-COUNTBLANK(Естьа1),"",INDIRECT(ADDRESS(SMALL((IF(Естьа1&lt;&gt;"",ROW(Естьа1),ROW()+ROWS(Естьа1))),ROW()-ROW(Нета1)+1),COLUMN(Естьа1),4)))</f>
        <v/>
      </c>
      <c r="AF13" s="34" t="str">
        <f>IF(Апр!A14=TRUE,Апр!F14,"")</f>
        <v/>
      </c>
      <c r="AG13" s="34" t="str">
        <f t="array" aca="1" ref="AG13" ca="1">IF(ROW()-ROW(Нета2)+1&gt;ROWS(Естьа2)-COUNTBLANK(Естьа2),"",INDIRECT(ADDRESS(SMALL((IF(Естьа2&lt;&gt;"",ROW(Естьа2),ROW()+ROWS(Естьа2))),ROW()-ROW(Нета2)+1),COLUMN(Естьа2),4)))</f>
        <v/>
      </c>
      <c r="AH13" s="34" t="str">
        <f>IF(Май!A14=TRUE,Май!E14,"")</f>
        <v/>
      </c>
      <c r="AI13" s="34" t="str">
        <f t="array" aca="1" ref="AI13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13" s="34" t="str">
        <f>IF(Май!A14=TRUE,Май!F14,"")</f>
        <v/>
      </c>
      <c r="AK13" s="34" t="str">
        <f t="array" aca="1" ref="AK13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14" spans="1:37" x14ac:dyDescent="0.25">
      <c r="A14">
        <v>12</v>
      </c>
      <c r="B14" s="34" t="str">
        <f>IF(Сент!A15=TRUE,Сент!E15,"")</f>
        <v/>
      </c>
      <c r="C14" s="34" t="str">
        <f t="array" aca="1" ref="C14" ca="1">IF(ROW()-ROW(НетС)+1&gt;ROWS(ЕстьС)-COUNTBLANK(ЕстьС),"",INDIRECT(ADDRESS(SMALL((IF(ЕстьС&lt;&gt;"",ROW(ЕстьС),ROW()+ROWS(ЕстьС))),ROW()-ROW(НетС)+1),COLUMN(ЕстьС),4)))</f>
        <v/>
      </c>
      <c r="D14" s="34" t="str">
        <f>IF(Сент!A15=TRUE,Сент!F15,"")</f>
        <v/>
      </c>
      <c r="E14" s="34" t="str">
        <f t="array" aca="1" ref="E14" ca="1">IF(ROW()-ROW(НетС2)+1&gt;ROWS(ЕстьС2)-COUNTBLANK(ЕстьС2),"",INDIRECT(ADDRESS(SMALL((IF(ЕстьС2&lt;&gt;"",ROW(ЕстьС2),ROW()+ROWS(ЕстьС2))),ROW()-ROW(НетС2)+1),COLUMN(ЕстьС2),4)))</f>
        <v/>
      </c>
      <c r="F14" s="34" t="str">
        <f>IF(Окт!A15=TRUE,Окт!E15,"")</f>
        <v/>
      </c>
      <c r="G14" s="34" t="str">
        <f t="array" aca="1" ref="G14" ca="1">IF(ROW()-ROW(НетО1)+1&gt;ROWS(ЕстьО1)-COUNTBLANK(ЕстьО1),"",INDIRECT(ADDRESS(SMALL((IF(ЕстьО1&lt;&gt;"",ROW(ЕстьО1),ROW()+ROWS(ЕстьО1))),ROW()-ROW(НетО1)+1),COLUMN(ЕстьО1),4)))</f>
        <v/>
      </c>
      <c r="H14" s="34" t="str">
        <f>IF(Окт!A15=TRUE,Окт!F15,"")</f>
        <v/>
      </c>
      <c r="I14" s="34" t="str">
        <f t="array" aca="1" ref="I14" ca="1">IF(ROW()-ROW(Нетод)+1&gt;ROWS(Естьод)-COUNTBLANK(Естьод),"",INDIRECT(ADDRESS(SMALL((IF(Естьод&lt;&gt;"",ROW(Естьод),ROW()+ROWS(Естьод))),ROW()-ROW(Нетод)+1),COLUMN(Естьод),4)))</f>
        <v/>
      </c>
      <c r="J14" s="34" t="str">
        <f>IF(Нояб!A15=TRUE,Нояб!E15,"")</f>
        <v/>
      </c>
      <c r="K14" s="34" t="str">
        <f t="array" aca="1" ref="K14" ca="1">IF(ROW()-ROW(Нетн1)+1&gt;ROWS(Естьн1)-COUNTBLANK(Естьн1),"",INDIRECT(ADDRESS(SMALL((IF(Естьн1&lt;&gt;"",ROW(Естьн1),ROW()+ROWS(Естьн1))),ROW()-ROW(Нетн1)+1),COLUMN(Естьн1),4)))</f>
        <v/>
      </c>
      <c r="L14" s="34" t="str">
        <f>IF(Нояб!A15=TRUE,Нояб!F15,"")</f>
        <v/>
      </c>
      <c r="M14" s="34" t="str">
        <f t="array" aca="1" ref="M14" ca="1">IF(ROW()-ROW(Нетн2)+1&gt;ROWS(Естьн2)-COUNTBLANK(Естьн2),"",INDIRECT(ADDRESS(SMALL((IF(Естьн2&lt;&gt;"",ROW(Естьн2),ROW()+ROWS(Естьн2))),ROW()-ROW(Нетн2)+1),COLUMN(Естьн2),4)))</f>
        <v/>
      </c>
      <c r="N14" s="34" t="str">
        <f>IF(Дек!A15=TRUE,Дек!E15,"")</f>
        <v/>
      </c>
      <c r="O14" s="34" t="str">
        <f t="array" aca="1" ref="O14" ca="1">IF(ROW()-ROW(Нетд1)+1&gt;ROWS(Естьд1)-COUNTBLANK(Естьд1),"",INDIRECT(ADDRESS(SMALL((IF(Естьд1&lt;&gt;"",ROW(Естьд1),ROW()+ROWS(Естьд1))),ROW()-ROW(Нетд1)+1),COLUMN(Естьд1),4)))</f>
        <v/>
      </c>
      <c r="P14" s="34" t="str">
        <f>IF(Дек!A15=TRUE,Дек!F15,"")</f>
        <v/>
      </c>
      <c r="Q14" s="34" t="str">
        <f t="array" aca="1" ref="Q14" ca="1">IF(ROW()-ROW(Нетд2)+1&gt;ROWS(Естьд2)-COUNTBLANK(Естьд2),"",INDIRECT(ADDRESS(SMALL((IF(Естьд2&lt;&gt;"",ROW(Естьд2),ROW()+ROWS(Естьд2))),ROW()-ROW(Нетд2)+1),COLUMN(Естьд2),4)))</f>
        <v/>
      </c>
      <c r="R14" s="34" t="str">
        <f>IF(Янв!A15=TRUE,Янв!E15,"")</f>
        <v/>
      </c>
      <c r="S14" s="34" t="str">
        <f t="array" aca="1" ref="S14" ca="1">IF(ROW()-ROW(Нетя1)+1&gt;ROWS(Естья1)-COUNTBLANK(Естья1),"",INDIRECT(ADDRESS(SMALL((IF(Естья1&lt;&gt;"",ROW(Естья1),ROW()+ROWS(Естья1))),ROW()-ROW(Нетя1)+1),COLUMN(Естья1),4)))</f>
        <v/>
      </c>
      <c r="T14" s="34" t="str">
        <f>IF(Янв!A15=TRUE,Янв!F15,"")</f>
        <v/>
      </c>
      <c r="U14" s="34" t="str">
        <f t="array" aca="1" ref="U14" ca="1">IF(ROW()-ROW(Нетя2)+1&gt;ROWS(Естья2)-COUNTBLANK(Естья2),"",INDIRECT(ADDRESS(SMALL((IF(Естья2&lt;&gt;"",ROW(Естья2),ROW()+ROWS(Естья2))),ROW()-ROW(Нетя2)+1),COLUMN(Естья2),4)))</f>
        <v/>
      </c>
      <c r="V14" s="34" t="str">
        <f>IF(Февр!A15=TRUE,Февр!E15,"")</f>
        <v/>
      </c>
      <c r="W14" s="34" t="str">
        <f t="array" aca="1" ref="W14" ca="1">IF(ROW()-ROW(Нетф1)+1&gt;ROWS(Естьф1)-COUNTBLANK(Естьф1),"",INDIRECT(ADDRESS(SMALL((IF(Естьф1&lt;&gt;"",ROW(Естьф1),ROW()+ROWS(Естьф1))),ROW()-ROW(Нетф1)+1),COLUMN(Естьф1),4)))</f>
        <v/>
      </c>
      <c r="X14" s="34" t="str">
        <f>IF(Февр!A15=TRUE,Февр!F15,"")</f>
        <v/>
      </c>
      <c r="Y14" s="34" t="str">
        <f t="array" aca="1" ref="Y14" ca="1">IF(ROW()-ROW(Нетф2)+1&gt;ROWS(Естьф2)-COUNTBLANK(Естьф2),"",INDIRECT(ADDRESS(SMALL((IF(Естьф2&lt;&gt;"",ROW(Естьф2),ROW()+ROWS(Естьф2))),ROW()-ROW(Нетф2)+1),COLUMN(Естьф2),4)))</f>
        <v/>
      </c>
      <c r="Z14" s="34" t="str">
        <f>IF(Март!A15=TRUE,Март!E15,"")</f>
        <v/>
      </c>
      <c r="AA14" s="34" t="str">
        <f t="array" aca="1" ref="AA14" ca="1">IF(ROW()-ROW(Нетм1)+1&gt;ROWS(Естьм1)-COUNTBLANK(Естьм1),"",INDIRECT(ADDRESS(SMALL((IF(Естьм1&lt;&gt;"",ROW(Естьм1),ROW()+ROWS(Естьм1))),ROW()-ROW(Нетм1)+1),COLUMN(Естьм1),4)))</f>
        <v/>
      </c>
      <c r="AB14" s="34" t="str">
        <f>IF(Март!A15=TRUE,Март!F15,"")</f>
        <v/>
      </c>
      <c r="AC14" s="34" t="str">
        <f t="array" aca="1" ref="AC14" ca="1">IF(ROW()-ROW(Нетм2)+1&gt;ROWS(Естьм2)-COUNTBLANK(Естьм2),"",INDIRECT(ADDRESS(SMALL((IF(Естьм2&lt;&gt;"",ROW(Естьм2),ROW()+ROWS(Естьм2))),ROW()-ROW(Нетм2)+1),COLUMN(Естьм2),4)))</f>
        <v/>
      </c>
      <c r="AD14" s="34" t="str">
        <f>IF(Апр!A15=TRUE,Апр!E15,"")</f>
        <v/>
      </c>
      <c r="AE14" s="34" t="str">
        <f t="array" aca="1" ref="AE14" ca="1">IF(ROW()-ROW(Нета1)+1&gt;ROWS(Естьа1)-COUNTBLANK(Естьа1),"",INDIRECT(ADDRESS(SMALL((IF(Естьа1&lt;&gt;"",ROW(Естьа1),ROW()+ROWS(Естьа1))),ROW()-ROW(Нета1)+1),COLUMN(Естьа1),4)))</f>
        <v/>
      </c>
      <c r="AF14" s="34" t="str">
        <f>IF(Апр!A15=TRUE,Апр!F15,"")</f>
        <v/>
      </c>
      <c r="AG14" s="34" t="str">
        <f t="array" aca="1" ref="AG14" ca="1">IF(ROW()-ROW(Нета2)+1&gt;ROWS(Естьа2)-COUNTBLANK(Естьа2),"",INDIRECT(ADDRESS(SMALL((IF(Естьа2&lt;&gt;"",ROW(Естьа2),ROW()+ROWS(Естьа2))),ROW()-ROW(Нета2)+1),COLUMN(Естьа2),4)))</f>
        <v/>
      </c>
      <c r="AH14" s="34" t="str">
        <f>IF(Май!A15=TRUE,Май!E15,"")</f>
        <v/>
      </c>
      <c r="AI14" s="34" t="str">
        <f t="array" aca="1" ref="AI14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14" s="34" t="str">
        <f>IF(Май!A15=TRUE,Май!F15,"")</f>
        <v/>
      </c>
      <c r="AK14" s="34" t="str">
        <f t="array" aca="1" ref="AK14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15" spans="1:37" x14ac:dyDescent="0.25">
      <c r="A15">
        <v>13</v>
      </c>
      <c r="B15" s="34" t="str">
        <f>IF(Сент!A16=TRUE,Сент!E16,"")</f>
        <v/>
      </c>
      <c r="C15" s="34" t="str">
        <f t="array" aca="1" ref="C15" ca="1">IF(ROW()-ROW(НетС)+1&gt;ROWS(ЕстьС)-COUNTBLANK(ЕстьС),"",INDIRECT(ADDRESS(SMALL((IF(ЕстьС&lt;&gt;"",ROW(ЕстьС),ROW()+ROWS(ЕстьС))),ROW()-ROW(НетС)+1),COLUMN(ЕстьС),4)))</f>
        <v/>
      </c>
      <c r="D15" s="34" t="str">
        <f>IF(Сент!A16=TRUE,Сент!F16,"")</f>
        <v/>
      </c>
      <c r="E15" s="34" t="str">
        <f t="array" aca="1" ref="E15" ca="1">IF(ROW()-ROW(НетС2)+1&gt;ROWS(ЕстьС2)-COUNTBLANK(ЕстьС2),"",INDIRECT(ADDRESS(SMALL((IF(ЕстьС2&lt;&gt;"",ROW(ЕстьС2),ROW()+ROWS(ЕстьС2))),ROW()-ROW(НетС2)+1),COLUMN(ЕстьС2),4)))</f>
        <v/>
      </c>
      <c r="F15" s="34" t="str">
        <f>IF(Окт!A16=TRUE,Окт!E16,"")</f>
        <v/>
      </c>
      <c r="G15" s="34" t="str">
        <f t="array" aca="1" ref="G15" ca="1">IF(ROW()-ROW(НетО1)+1&gt;ROWS(ЕстьО1)-COUNTBLANK(ЕстьО1),"",INDIRECT(ADDRESS(SMALL((IF(ЕстьО1&lt;&gt;"",ROW(ЕстьО1),ROW()+ROWS(ЕстьО1))),ROW()-ROW(НетО1)+1),COLUMN(ЕстьО1),4)))</f>
        <v/>
      </c>
      <c r="H15" s="34" t="str">
        <f>IF(Окт!A16=TRUE,Окт!F16,"")</f>
        <v/>
      </c>
      <c r="I15" s="34" t="str">
        <f t="array" aca="1" ref="I15" ca="1">IF(ROW()-ROW(Нетод)+1&gt;ROWS(Естьод)-COUNTBLANK(Естьод),"",INDIRECT(ADDRESS(SMALL((IF(Естьод&lt;&gt;"",ROW(Естьод),ROW()+ROWS(Естьод))),ROW()-ROW(Нетод)+1),COLUMN(Естьод),4)))</f>
        <v/>
      </c>
      <c r="J15" s="34" t="str">
        <f>IF(Нояб!A16=TRUE,Нояб!E16,"")</f>
        <v/>
      </c>
      <c r="K15" s="34" t="str">
        <f t="array" aca="1" ref="K15" ca="1">IF(ROW()-ROW(Нетн1)+1&gt;ROWS(Естьн1)-COUNTBLANK(Естьн1),"",INDIRECT(ADDRESS(SMALL((IF(Естьн1&lt;&gt;"",ROW(Естьн1),ROW()+ROWS(Естьн1))),ROW()-ROW(Нетн1)+1),COLUMN(Естьн1),4)))</f>
        <v/>
      </c>
      <c r="L15" s="34" t="str">
        <f>IF(Нояб!A16=TRUE,Нояб!F16,"")</f>
        <v/>
      </c>
      <c r="M15" s="34" t="str">
        <f t="array" aca="1" ref="M15" ca="1">IF(ROW()-ROW(Нетн2)+1&gt;ROWS(Естьн2)-COUNTBLANK(Естьн2),"",INDIRECT(ADDRESS(SMALL((IF(Естьн2&lt;&gt;"",ROW(Естьн2),ROW()+ROWS(Естьн2))),ROW()-ROW(Нетн2)+1),COLUMN(Естьн2),4)))</f>
        <v/>
      </c>
      <c r="N15" s="34" t="str">
        <f>IF(Дек!A16=TRUE,Дек!E16,"")</f>
        <v/>
      </c>
      <c r="O15" s="34" t="str">
        <f t="array" aca="1" ref="O15" ca="1">IF(ROW()-ROW(Нетд1)+1&gt;ROWS(Естьд1)-COUNTBLANK(Естьд1),"",INDIRECT(ADDRESS(SMALL((IF(Естьд1&lt;&gt;"",ROW(Естьд1),ROW()+ROWS(Естьд1))),ROW()-ROW(Нетд1)+1),COLUMN(Естьд1),4)))</f>
        <v/>
      </c>
      <c r="P15" s="34" t="str">
        <f>IF(Дек!A16=TRUE,Дек!F16,"")</f>
        <v/>
      </c>
      <c r="Q15" s="34" t="str">
        <f t="array" aca="1" ref="Q15" ca="1">IF(ROW()-ROW(Нетд2)+1&gt;ROWS(Естьд2)-COUNTBLANK(Естьд2),"",INDIRECT(ADDRESS(SMALL((IF(Естьд2&lt;&gt;"",ROW(Естьд2),ROW()+ROWS(Естьд2))),ROW()-ROW(Нетд2)+1),COLUMN(Естьд2),4)))</f>
        <v/>
      </c>
      <c r="R15" s="34" t="str">
        <f>IF(Янв!A16=TRUE,Янв!E16,"")</f>
        <v/>
      </c>
      <c r="S15" s="34" t="str">
        <f t="array" aca="1" ref="S15" ca="1">IF(ROW()-ROW(Нетя1)+1&gt;ROWS(Естья1)-COUNTBLANK(Естья1),"",INDIRECT(ADDRESS(SMALL((IF(Естья1&lt;&gt;"",ROW(Естья1),ROW()+ROWS(Естья1))),ROW()-ROW(Нетя1)+1),COLUMN(Естья1),4)))</f>
        <v/>
      </c>
      <c r="T15" s="34" t="str">
        <f>IF(Янв!A16=TRUE,Янв!F16,"")</f>
        <v/>
      </c>
      <c r="U15" s="34" t="str">
        <f t="array" aca="1" ref="U15" ca="1">IF(ROW()-ROW(Нетя2)+1&gt;ROWS(Естья2)-COUNTBLANK(Естья2),"",INDIRECT(ADDRESS(SMALL((IF(Естья2&lt;&gt;"",ROW(Естья2),ROW()+ROWS(Естья2))),ROW()-ROW(Нетя2)+1),COLUMN(Естья2),4)))</f>
        <v/>
      </c>
      <c r="V15" s="34" t="str">
        <f>IF(Февр!A16=TRUE,Февр!E16,"")</f>
        <v/>
      </c>
      <c r="W15" s="34" t="str">
        <f t="array" aca="1" ref="W15" ca="1">IF(ROW()-ROW(Нетф1)+1&gt;ROWS(Естьф1)-COUNTBLANK(Естьф1),"",INDIRECT(ADDRESS(SMALL((IF(Естьф1&lt;&gt;"",ROW(Естьф1),ROW()+ROWS(Естьф1))),ROW()-ROW(Нетф1)+1),COLUMN(Естьф1),4)))</f>
        <v/>
      </c>
      <c r="X15" s="34" t="str">
        <f>IF(Февр!A16=TRUE,Февр!F16,"")</f>
        <v/>
      </c>
      <c r="Y15" s="34" t="str">
        <f t="array" aca="1" ref="Y15" ca="1">IF(ROW()-ROW(Нетф2)+1&gt;ROWS(Естьф2)-COUNTBLANK(Естьф2),"",INDIRECT(ADDRESS(SMALL((IF(Естьф2&lt;&gt;"",ROW(Естьф2),ROW()+ROWS(Естьф2))),ROW()-ROW(Нетф2)+1),COLUMN(Естьф2),4)))</f>
        <v/>
      </c>
      <c r="Z15" s="34" t="str">
        <f>IF(Март!A16=TRUE,Март!E16,"")</f>
        <v/>
      </c>
      <c r="AA15" s="34" t="str">
        <f t="array" aca="1" ref="AA15" ca="1">IF(ROW()-ROW(Нетм1)+1&gt;ROWS(Естьм1)-COUNTBLANK(Естьм1),"",INDIRECT(ADDRESS(SMALL((IF(Естьм1&lt;&gt;"",ROW(Естьм1),ROW()+ROWS(Естьм1))),ROW()-ROW(Нетм1)+1),COLUMN(Естьм1),4)))</f>
        <v/>
      </c>
      <c r="AB15" s="34" t="str">
        <f>IF(Март!A16=TRUE,Март!F16,"")</f>
        <v/>
      </c>
      <c r="AC15" s="34" t="str">
        <f t="array" aca="1" ref="AC15" ca="1">IF(ROW()-ROW(Нетм2)+1&gt;ROWS(Естьм2)-COUNTBLANK(Естьм2),"",INDIRECT(ADDRESS(SMALL((IF(Естьм2&lt;&gt;"",ROW(Естьм2),ROW()+ROWS(Естьм2))),ROW()-ROW(Нетм2)+1),COLUMN(Естьм2),4)))</f>
        <v/>
      </c>
      <c r="AD15" s="34" t="str">
        <f>IF(Апр!A16=TRUE,Апр!E16,"")</f>
        <v/>
      </c>
      <c r="AE15" s="34" t="str">
        <f t="array" aca="1" ref="AE15" ca="1">IF(ROW()-ROW(Нета1)+1&gt;ROWS(Естьа1)-COUNTBLANK(Естьа1),"",INDIRECT(ADDRESS(SMALL((IF(Естьа1&lt;&gt;"",ROW(Естьа1),ROW()+ROWS(Естьа1))),ROW()-ROW(Нета1)+1),COLUMN(Естьа1),4)))</f>
        <v/>
      </c>
      <c r="AF15" s="34" t="str">
        <f>IF(Апр!A16=TRUE,Апр!F16,"")</f>
        <v/>
      </c>
      <c r="AG15" s="34" t="str">
        <f t="array" aca="1" ref="AG15" ca="1">IF(ROW()-ROW(Нета2)+1&gt;ROWS(Естьа2)-COUNTBLANK(Естьа2),"",INDIRECT(ADDRESS(SMALL((IF(Естьа2&lt;&gt;"",ROW(Естьа2),ROW()+ROWS(Естьа2))),ROW()-ROW(Нета2)+1),COLUMN(Естьа2),4)))</f>
        <v/>
      </c>
      <c r="AH15" s="34" t="str">
        <f>IF(Май!A16=TRUE,Май!E16,"")</f>
        <v/>
      </c>
      <c r="AI15" s="34" t="str">
        <f t="array" aca="1" ref="AI15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15" s="34" t="str">
        <f>IF(Май!A16=TRUE,Май!F16,"")</f>
        <v/>
      </c>
      <c r="AK15" s="34" t="str">
        <f t="array" aca="1" ref="AK15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16" spans="1:37" x14ac:dyDescent="0.25">
      <c r="A16">
        <v>14</v>
      </c>
      <c r="B16" s="34" t="str">
        <f>IF(Сент!A17=TRUE,Сент!E17,"")</f>
        <v/>
      </c>
      <c r="C16" s="34" t="str">
        <f t="array" aca="1" ref="C16" ca="1">IF(ROW()-ROW(НетС)+1&gt;ROWS(ЕстьС)-COUNTBLANK(ЕстьС),"",INDIRECT(ADDRESS(SMALL((IF(ЕстьС&lt;&gt;"",ROW(ЕстьС),ROW()+ROWS(ЕстьС))),ROW()-ROW(НетС)+1),COLUMN(ЕстьС),4)))</f>
        <v/>
      </c>
      <c r="D16" s="34" t="str">
        <f>IF(Сент!A17=TRUE,Сент!F17,"")</f>
        <v/>
      </c>
      <c r="E16" s="34" t="str">
        <f t="array" aca="1" ref="E16" ca="1">IF(ROW()-ROW(НетС2)+1&gt;ROWS(ЕстьС2)-COUNTBLANK(ЕстьС2),"",INDIRECT(ADDRESS(SMALL((IF(ЕстьС2&lt;&gt;"",ROW(ЕстьС2),ROW()+ROWS(ЕстьС2))),ROW()-ROW(НетС2)+1),COLUMN(ЕстьС2),4)))</f>
        <v/>
      </c>
      <c r="F16" s="34" t="str">
        <f>IF(Окт!A17=TRUE,Окт!E17,"")</f>
        <v/>
      </c>
      <c r="G16" s="34" t="str">
        <f t="array" aca="1" ref="G16" ca="1">IF(ROW()-ROW(НетО1)+1&gt;ROWS(ЕстьО1)-COUNTBLANK(ЕстьО1),"",INDIRECT(ADDRESS(SMALL((IF(ЕстьО1&lt;&gt;"",ROW(ЕстьО1),ROW()+ROWS(ЕстьО1))),ROW()-ROW(НетО1)+1),COLUMN(ЕстьО1),4)))</f>
        <v/>
      </c>
      <c r="H16" s="34" t="str">
        <f>IF(Окт!A17=TRUE,Окт!F17,"")</f>
        <v/>
      </c>
      <c r="I16" s="34" t="str">
        <f t="array" aca="1" ref="I16" ca="1">IF(ROW()-ROW(Нетод)+1&gt;ROWS(Естьод)-COUNTBLANK(Естьод),"",INDIRECT(ADDRESS(SMALL((IF(Естьод&lt;&gt;"",ROW(Естьод),ROW()+ROWS(Естьод))),ROW()-ROW(Нетод)+1),COLUMN(Естьод),4)))</f>
        <v/>
      </c>
      <c r="J16" s="34" t="str">
        <f>IF(Нояб!A17=TRUE,Нояб!E17,"")</f>
        <v/>
      </c>
      <c r="K16" s="34" t="str">
        <f t="array" aca="1" ref="K16" ca="1">IF(ROW()-ROW(Нетн1)+1&gt;ROWS(Естьн1)-COUNTBLANK(Естьн1),"",INDIRECT(ADDRESS(SMALL((IF(Естьн1&lt;&gt;"",ROW(Естьн1),ROW()+ROWS(Естьн1))),ROW()-ROW(Нетн1)+1),COLUMN(Естьн1),4)))</f>
        <v/>
      </c>
      <c r="L16" s="34" t="str">
        <f>IF(Нояб!A17=TRUE,Нояб!F17,"")</f>
        <v/>
      </c>
      <c r="M16" s="34" t="str">
        <f t="array" aca="1" ref="M16" ca="1">IF(ROW()-ROW(Нетн2)+1&gt;ROWS(Естьн2)-COUNTBLANK(Естьн2),"",INDIRECT(ADDRESS(SMALL((IF(Естьн2&lt;&gt;"",ROW(Естьн2),ROW()+ROWS(Естьн2))),ROW()-ROW(Нетн2)+1),COLUMN(Естьн2),4)))</f>
        <v/>
      </c>
      <c r="N16" s="34" t="str">
        <f>IF(Дек!A17=TRUE,Дек!E17,"")</f>
        <v/>
      </c>
      <c r="O16" s="34" t="str">
        <f t="array" aca="1" ref="O16" ca="1">IF(ROW()-ROW(Нетд1)+1&gt;ROWS(Естьд1)-COUNTBLANK(Естьд1),"",INDIRECT(ADDRESS(SMALL((IF(Естьд1&lt;&gt;"",ROW(Естьд1),ROW()+ROWS(Естьд1))),ROW()-ROW(Нетд1)+1),COLUMN(Естьд1),4)))</f>
        <v/>
      </c>
      <c r="P16" s="34" t="str">
        <f>IF(Дек!A17=TRUE,Дек!F17,"")</f>
        <v/>
      </c>
      <c r="Q16" s="34" t="str">
        <f t="array" aca="1" ref="Q16" ca="1">IF(ROW()-ROW(Нетд2)+1&gt;ROWS(Естьд2)-COUNTBLANK(Естьд2),"",INDIRECT(ADDRESS(SMALL((IF(Естьд2&lt;&gt;"",ROW(Естьд2),ROW()+ROWS(Естьд2))),ROW()-ROW(Нетд2)+1),COLUMN(Естьд2),4)))</f>
        <v/>
      </c>
      <c r="R16" s="34" t="str">
        <f>IF(Янв!A17=TRUE,Янв!E17,"")</f>
        <v/>
      </c>
      <c r="S16" s="34" t="str">
        <f t="array" aca="1" ref="S16" ca="1">IF(ROW()-ROW(Нетя1)+1&gt;ROWS(Естья1)-COUNTBLANK(Естья1),"",INDIRECT(ADDRESS(SMALL((IF(Естья1&lt;&gt;"",ROW(Естья1),ROW()+ROWS(Естья1))),ROW()-ROW(Нетя1)+1),COLUMN(Естья1),4)))</f>
        <v/>
      </c>
      <c r="T16" s="34" t="str">
        <f>IF(Янв!A17=TRUE,Янв!F17,"")</f>
        <v/>
      </c>
      <c r="U16" s="34" t="str">
        <f t="array" aca="1" ref="U16" ca="1">IF(ROW()-ROW(Нетя2)+1&gt;ROWS(Естья2)-COUNTBLANK(Естья2),"",INDIRECT(ADDRESS(SMALL((IF(Естья2&lt;&gt;"",ROW(Естья2),ROW()+ROWS(Естья2))),ROW()-ROW(Нетя2)+1),COLUMN(Естья2),4)))</f>
        <v/>
      </c>
      <c r="V16" s="34" t="str">
        <f>IF(Февр!A17=TRUE,Февр!E17,"")</f>
        <v/>
      </c>
      <c r="W16" s="34" t="str">
        <f t="array" aca="1" ref="W16" ca="1">IF(ROW()-ROW(Нетф1)+1&gt;ROWS(Естьф1)-COUNTBLANK(Естьф1),"",INDIRECT(ADDRESS(SMALL((IF(Естьф1&lt;&gt;"",ROW(Естьф1),ROW()+ROWS(Естьф1))),ROW()-ROW(Нетф1)+1),COLUMN(Естьф1),4)))</f>
        <v/>
      </c>
      <c r="X16" s="34" t="str">
        <f>IF(Февр!A17=TRUE,Февр!F17,"")</f>
        <v/>
      </c>
      <c r="Y16" s="34" t="str">
        <f t="array" aca="1" ref="Y16" ca="1">IF(ROW()-ROW(Нетф2)+1&gt;ROWS(Естьф2)-COUNTBLANK(Естьф2),"",INDIRECT(ADDRESS(SMALL((IF(Естьф2&lt;&gt;"",ROW(Естьф2),ROW()+ROWS(Естьф2))),ROW()-ROW(Нетф2)+1),COLUMN(Естьф2),4)))</f>
        <v/>
      </c>
      <c r="Z16" s="34" t="str">
        <f>IF(Март!A17=TRUE,Март!E17,"")</f>
        <v/>
      </c>
      <c r="AA16" s="34" t="str">
        <f t="array" aca="1" ref="AA16" ca="1">IF(ROW()-ROW(Нетм1)+1&gt;ROWS(Естьм1)-COUNTBLANK(Естьм1),"",INDIRECT(ADDRESS(SMALL((IF(Естьм1&lt;&gt;"",ROW(Естьм1),ROW()+ROWS(Естьм1))),ROW()-ROW(Нетм1)+1),COLUMN(Естьм1),4)))</f>
        <v/>
      </c>
      <c r="AB16" s="34" t="str">
        <f>IF(Март!A17=TRUE,Март!F17,"")</f>
        <v/>
      </c>
      <c r="AC16" s="34" t="str">
        <f t="array" aca="1" ref="AC16" ca="1">IF(ROW()-ROW(Нетм2)+1&gt;ROWS(Естьм2)-COUNTBLANK(Естьм2),"",INDIRECT(ADDRESS(SMALL((IF(Естьм2&lt;&gt;"",ROW(Естьм2),ROW()+ROWS(Естьм2))),ROW()-ROW(Нетм2)+1),COLUMN(Естьм2),4)))</f>
        <v/>
      </c>
      <c r="AD16" s="34" t="str">
        <f>IF(Апр!A17=TRUE,Апр!E17,"")</f>
        <v/>
      </c>
      <c r="AE16" s="34" t="str">
        <f t="array" aca="1" ref="AE16" ca="1">IF(ROW()-ROW(Нета1)+1&gt;ROWS(Естьа1)-COUNTBLANK(Естьа1),"",INDIRECT(ADDRESS(SMALL((IF(Естьа1&lt;&gt;"",ROW(Естьа1),ROW()+ROWS(Естьа1))),ROW()-ROW(Нета1)+1),COLUMN(Естьа1),4)))</f>
        <v/>
      </c>
      <c r="AF16" s="34" t="str">
        <f>IF(Апр!A17=TRUE,Апр!F17,"")</f>
        <v/>
      </c>
      <c r="AG16" s="34" t="str">
        <f t="array" aca="1" ref="AG16" ca="1">IF(ROW()-ROW(Нета2)+1&gt;ROWS(Естьа2)-COUNTBLANK(Естьа2),"",INDIRECT(ADDRESS(SMALL((IF(Естьа2&lt;&gt;"",ROW(Естьа2),ROW()+ROWS(Естьа2))),ROW()-ROW(Нета2)+1),COLUMN(Естьа2),4)))</f>
        <v/>
      </c>
      <c r="AH16" s="34" t="str">
        <f>IF(Май!A17=TRUE,Май!E17,"")</f>
        <v/>
      </c>
      <c r="AI16" s="34" t="str">
        <f t="array" aca="1" ref="AI16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16" s="34" t="str">
        <f>IF(Май!A17=TRUE,Май!F17,"")</f>
        <v/>
      </c>
      <c r="AK16" s="34" t="str">
        <f t="array" aca="1" ref="AK16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17" spans="1:37" x14ac:dyDescent="0.25">
      <c r="A17">
        <v>15</v>
      </c>
      <c r="B17" s="34" t="str">
        <f>IF(Сент!A18=TRUE,Сент!E18,"")</f>
        <v/>
      </c>
      <c r="C17" s="34" t="str">
        <f t="array" aca="1" ref="C17" ca="1">IF(ROW()-ROW(НетС)+1&gt;ROWS(ЕстьС)-COUNTBLANK(ЕстьС),"",INDIRECT(ADDRESS(SMALL((IF(ЕстьС&lt;&gt;"",ROW(ЕстьС),ROW()+ROWS(ЕстьС))),ROW()-ROW(НетС)+1),COLUMN(ЕстьС),4)))</f>
        <v/>
      </c>
      <c r="D17" s="34" t="str">
        <f>IF(Сент!A18=TRUE,Сент!F18,"")</f>
        <v/>
      </c>
      <c r="E17" s="34" t="str">
        <f t="array" aca="1" ref="E17" ca="1">IF(ROW()-ROW(НетС2)+1&gt;ROWS(ЕстьС2)-COUNTBLANK(ЕстьС2),"",INDIRECT(ADDRESS(SMALL((IF(ЕстьС2&lt;&gt;"",ROW(ЕстьС2),ROW()+ROWS(ЕстьС2))),ROW()-ROW(НетС2)+1),COLUMN(ЕстьС2),4)))</f>
        <v/>
      </c>
      <c r="F17" s="34" t="str">
        <f>IF(Окт!A18=TRUE,Окт!E18,"")</f>
        <v/>
      </c>
      <c r="G17" s="34" t="str">
        <f t="array" aca="1" ref="G17" ca="1">IF(ROW()-ROW(НетО1)+1&gt;ROWS(ЕстьО1)-COUNTBLANK(ЕстьО1),"",INDIRECT(ADDRESS(SMALL((IF(ЕстьО1&lt;&gt;"",ROW(ЕстьО1),ROW()+ROWS(ЕстьО1))),ROW()-ROW(НетО1)+1),COLUMN(ЕстьО1),4)))</f>
        <v/>
      </c>
      <c r="H17" s="34" t="str">
        <f>IF(Окт!A18=TRUE,Окт!F18,"")</f>
        <v/>
      </c>
      <c r="I17" s="34" t="str">
        <f t="array" aca="1" ref="I17" ca="1">IF(ROW()-ROW(Нетод)+1&gt;ROWS(Естьод)-COUNTBLANK(Естьод),"",INDIRECT(ADDRESS(SMALL((IF(Естьод&lt;&gt;"",ROW(Естьод),ROW()+ROWS(Естьод))),ROW()-ROW(Нетод)+1),COLUMN(Естьод),4)))</f>
        <v/>
      </c>
      <c r="J17" s="34" t="str">
        <f>IF(Нояб!A18=TRUE,Нояб!E18,"")</f>
        <v/>
      </c>
      <c r="K17" s="34" t="str">
        <f t="array" aca="1" ref="K17" ca="1">IF(ROW()-ROW(Нетн1)+1&gt;ROWS(Естьн1)-COUNTBLANK(Естьн1),"",INDIRECT(ADDRESS(SMALL((IF(Естьн1&lt;&gt;"",ROW(Естьн1),ROW()+ROWS(Естьн1))),ROW()-ROW(Нетн1)+1),COLUMN(Естьн1),4)))</f>
        <v/>
      </c>
      <c r="L17" s="34" t="str">
        <f>IF(Нояб!A18=TRUE,Нояб!F18,"")</f>
        <v/>
      </c>
      <c r="M17" s="34" t="str">
        <f t="array" aca="1" ref="M17" ca="1">IF(ROW()-ROW(Нетн2)+1&gt;ROWS(Естьн2)-COUNTBLANK(Естьн2),"",INDIRECT(ADDRESS(SMALL((IF(Естьн2&lt;&gt;"",ROW(Естьн2),ROW()+ROWS(Естьн2))),ROW()-ROW(Нетн2)+1),COLUMN(Естьн2),4)))</f>
        <v/>
      </c>
      <c r="N17" s="34" t="str">
        <f>IF(Дек!A18=TRUE,Дек!E18,"")</f>
        <v/>
      </c>
      <c r="O17" s="34" t="str">
        <f t="array" aca="1" ref="O17" ca="1">IF(ROW()-ROW(Нетд1)+1&gt;ROWS(Естьд1)-COUNTBLANK(Естьд1),"",INDIRECT(ADDRESS(SMALL((IF(Естьд1&lt;&gt;"",ROW(Естьд1),ROW()+ROWS(Естьд1))),ROW()-ROW(Нетд1)+1),COLUMN(Естьд1),4)))</f>
        <v/>
      </c>
      <c r="P17" s="34" t="str">
        <f>IF(Дек!A18=TRUE,Дек!F18,"")</f>
        <v/>
      </c>
      <c r="Q17" s="34" t="str">
        <f t="array" aca="1" ref="Q17" ca="1">IF(ROW()-ROW(Нетд2)+1&gt;ROWS(Естьд2)-COUNTBLANK(Естьд2),"",INDIRECT(ADDRESS(SMALL((IF(Естьд2&lt;&gt;"",ROW(Естьд2),ROW()+ROWS(Естьд2))),ROW()-ROW(Нетд2)+1),COLUMN(Естьд2),4)))</f>
        <v/>
      </c>
      <c r="R17" s="34" t="str">
        <f>IF(Янв!A18=TRUE,Янв!E18,"")</f>
        <v/>
      </c>
      <c r="S17" s="34" t="str">
        <f t="array" aca="1" ref="S17" ca="1">IF(ROW()-ROW(Нетя1)+1&gt;ROWS(Естья1)-COUNTBLANK(Естья1),"",INDIRECT(ADDRESS(SMALL((IF(Естья1&lt;&gt;"",ROW(Естья1),ROW()+ROWS(Естья1))),ROW()-ROW(Нетя1)+1),COLUMN(Естья1),4)))</f>
        <v/>
      </c>
      <c r="T17" s="34" t="str">
        <f>IF(Янв!A18=TRUE,Янв!F18,"")</f>
        <v/>
      </c>
      <c r="U17" s="34" t="str">
        <f t="array" aca="1" ref="U17" ca="1">IF(ROW()-ROW(Нетя2)+1&gt;ROWS(Естья2)-COUNTBLANK(Естья2),"",INDIRECT(ADDRESS(SMALL((IF(Естья2&lt;&gt;"",ROW(Естья2),ROW()+ROWS(Естья2))),ROW()-ROW(Нетя2)+1),COLUMN(Естья2),4)))</f>
        <v/>
      </c>
      <c r="V17" s="34" t="str">
        <f>IF(Февр!A18=TRUE,Февр!E18,"")</f>
        <v/>
      </c>
      <c r="W17" s="34" t="str">
        <f t="array" aca="1" ref="W17" ca="1">IF(ROW()-ROW(Нетф1)+1&gt;ROWS(Естьф1)-COUNTBLANK(Естьф1),"",INDIRECT(ADDRESS(SMALL((IF(Естьф1&lt;&gt;"",ROW(Естьф1),ROW()+ROWS(Естьф1))),ROW()-ROW(Нетф1)+1),COLUMN(Естьф1),4)))</f>
        <v/>
      </c>
      <c r="X17" s="34" t="str">
        <f>IF(Февр!A18=TRUE,Февр!F18,"")</f>
        <v/>
      </c>
      <c r="Y17" s="34" t="str">
        <f t="array" aca="1" ref="Y17" ca="1">IF(ROW()-ROW(Нетф2)+1&gt;ROWS(Естьф2)-COUNTBLANK(Естьф2),"",INDIRECT(ADDRESS(SMALL((IF(Естьф2&lt;&gt;"",ROW(Естьф2),ROW()+ROWS(Естьф2))),ROW()-ROW(Нетф2)+1),COLUMN(Естьф2),4)))</f>
        <v/>
      </c>
      <c r="Z17" s="34" t="str">
        <f>IF(Март!A18=TRUE,Март!E18,"")</f>
        <v/>
      </c>
      <c r="AA17" s="34" t="str">
        <f t="array" aca="1" ref="AA17" ca="1">IF(ROW()-ROW(Нетм1)+1&gt;ROWS(Естьм1)-COUNTBLANK(Естьм1),"",INDIRECT(ADDRESS(SMALL((IF(Естьм1&lt;&gt;"",ROW(Естьм1),ROW()+ROWS(Естьм1))),ROW()-ROW(Нетм1)+1),COLUMN(Естьм1),4)))</f>
        <v/>
      </c>
      <c r="AB17" s="34" t="str">
        <f>IF(Март!A18=TRUE,Март!F18,"")</f>
        <v/>
      </c>
      <c r="AC17" s="34" t="str">
        <f t="array" aca="1" ref="AC17" ca="1">IF(ROW()-ROW(Нетм2)+1&gt;ROWS(Естьм2)-COUNTBLANK(Естьм2),"",INDIRECT(ADDRESS(SMALL((IF(Естьм2&lt;&gt;"",ROW(Естьм2),ROW()+ROWS(Естьм2))),ROW()-ROW(Нетм2)+1),COLUMN(Естьм2),4)))</f>
        <v/>
      </c>
      <c r="AD17" s="34" t="str">
        <f>IF(Апр!A18=TRUE,Апр!E18,"")</f>
        <v/>
      </c>
      <c r="AE17" s="34" t="str">
        <f t="array" aca="1" ref="AE17" ca="1">IF(ROW()-ROW(Нета1)+1&gt;ROWS(Естьа1)-COUNTBLANK(Естьа1),"",INDIRECT(ADDRESS(SMALL((IF(Естьа1&lt;&gt;"",ROW(Естьа1),ROW()+ROWS(Естьа1))),ROW()-ROW(Нета1)+1),COLUMN(Естьа1),4)))</f>
        <v/>
      </c>
      <c r="AF17" s="34" t="str">
        <f>IF(Апр!A18=TRUE,Апр!F18,"")</f>
        <v/>
      </c>
      <c r="AG17" s="34" t="str">
        <f t="array" aca="1" ref="AG17" ca="1">IF(ROW()-ROW(Нета2)+1&gt;ROWS(Естьа2)-COUNTBLANK(Естьа2),"",INDIRECT(ADDRESS(SMALL((IF(Естьа2&lt;&gt;"",ROW(Естьа2),ROW()+ROWS(Естьа2))),ROW()-ROW(Нета2)+1),COLUMN(Естьа2),4)))</f>
        <v/>
      </c>
      <c r="AH17" s="34" t="str">
        <f>IF(Май!A18=TRUE,Май!E18,"")</f>
        <v/>
      </c>
      <c r="AI17" s="34" t="str">
        <f t="array" aca="1" ref="AI17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17" s="34" t="str">
        <f>IF(Май!A18=TRUE,Май!F18,"")</f>
        <v/>
      </c>
      <c r="AK17" s="34" t="str">
        <f t="array" aca="1" ref="AK17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18" spans="1:37" x14ac:dyDescent="0.25">
      <c r="A18">
        <v>16</v>
      </c>
      <c r="B18" s="34" t="str">
        <f>IF(Сент!A19=TRUE,Сент!E19,"")</f>
        <v/>
      </c>
      <c r="C18" s="34" t="str">
        <f t="array" aca="1" ref="C18" ca="1">IF(ROW()-ROW(НетС)+1&gt;ROWS(ЕстьС)-COUNTBLANK(ЕстьС),"",INDIRECT(ADDRESS(SMALL((IF(ЕстьС&lt;&gt;"",ROW(ЕстьС),ROW()+ROWS(ЕстьС))),ROW()-ROW(НетС)+1),COLUMN(ЕстьС),4)))</f>
        <v/>
      </c>
      <c r="D18" s="34" t="str">
        <f>IF(Сент!A19=TRUE,Сент!F19,"")</f>
        <v/>
      </c>
      <c r="E18" s="34" t="str">
        <f t="array" aca="1" ref="E18" ca="1">IF(ROW()-ROW(НетС2)+1&gt;ROWS(ЕстьС2)-COUNTBLANK(ЕстьС2),"",INDIRECT(ADDRESS(SMALL((IF(ЕстьС2&lt;&gt;"",ROW(ЕстьС2),ROW()+ROWS(ЕстьС2))),ROW()-ROW(НетС2)+1),COLUMN(ЕстьС2),4)))</f>
        <v/>
      </c>
      <c r="F18" s="34" t="str">
        <f>IF(Окт!A19=TRUE,Окт!E19,"")</f>
        <v/>
      </c>
      <c r="G18" s="34" t="str">
        <f t="array" aca="1" ref="G18" ca="1">IF(ROW()-ROW(НетО1)+1&gt;ROWS(ЕстьО1)-COUNTBLANK(ЕстьО1),"",INDIRECT(ADDRESS(SMALL((IF(ЕстьО1&lt;&gt;"",ROW(ЕстьО1),ROW()+ROWS(ЕстьО1))),ROW()-ROW(НетО1)+1),COLUMN(ЕстьО1),4)))</f>
        <v/>
      </c>
      <c r="H18" s="34" t="str">
        <f>IF(Окт!A19=TRUE,Окт!F19,"")</f>
        <v/>
      </c>
      <c r="I18" s="34" t="str">
        <f t="array" aca="1" ref="I18" ca="1">IF(ROW()-ROW(Нетод)+1&gt;ROWS(Естьод)-COUNTBLANK(Естьод),"",INDIRECT(ADDRESS(SMALL((IF(Естьод&lt;&gt;"",ROW(Естьод),ROW()+ROWS(Естьод))),ROW()-ROW(Нетод)+1),COLUMN(Естьод),4)))</f>
        <v/>
      </c>
      <c r="J18" s="34" t="str">
        <f>IF(Нояб!A19=TRUE,Нояб!E19,"")</f>
        <v/>
      </c>
      <c r="K18" s="34" t="str">
        <f t="array" aca="1" ref="K18" ca="1">IF(ROW()-ROW(Нетн1)+1&gt;ROWS(Естьн1)-COUNTBLANK(Естьн1),"",INDIRECT(ADDRESS(SMALL((IF(Естьн1&lt;&gt;"",ROW(Естьн1),ROW()+ROWS(Естьн1))),ROW()-ROW(Нетн1)+1),COLUMN(Естьн1),4)))</f>
        <v/>
      </c>
      <c r="L18" s="34" t="str">
        <f>IF(Нояб!A19=TRUE,Нояб!F19,"")</f>
        <v/>
      </c>
      <c r="M18" s="34" t="str">
        <f t="array" aca="1" ref="M18" ca="1">IF(ROW()-ROW(Нетн2)+1&gt;ROWS(Естьн2)-COUNTBLANK(Естьн2),"",INDIRECT(ADDRESS(SMALL((IF(Естьн2&lt;&gt;"",ROW(Естьн2),ROW()+ROWS(Естьн2))),ROW()-ROW(Нетн2)+1),COLUMN(Естьн2),4)))</f>
        <v/>
      </c>
      <c r="N18" s="34" t="str">
        <f>IF(Дек!A19=TRUE,Дек!E19,"")</f>
        <v/>
      </c>
      <c r="O18" s="34" t="str">
        <f t="array" aca="1" ref="O18" ca="1">IF(ROW()-ROW(Нетд1)+1&gt;ROWS(Естьд1)-COUNTBLANK(Естьд1),"",INDIRECT(ADDRESS(SMALL((IF(Естьд1&lt;&gt;"",ROW(Естьд1),ROW()+ROWS(Естьд1))),ROW()-ROW(Нетд1)+1),COLUMN(Естьд1),4)))</f>
        <v/>
      </c>
      <c r="P18" s="34" t="str">
        <f>IF(Дек!A19=TRUE,Дек!F19,"")</f>
        <v/>
      </c>
      <c r="Q18" s="34" t="str">
        <f t="array" aca="1" ref="Q18" ca="1">IF(ROW()-ROW(Нетд2)+1&gt;ROWS(Естьд2)-COUNTBLANK(Естьд2),"",INDIRECT(ADDRESS(SMALL((IF(Естьд2&lt;&gt;"",ROW(Естьд2),ROW()+ROWS(Естьд2))),ROW()-ROW(Нетд2)+1),COLUMN(Естьд2),4)))</f>
        <v/>
      </c>
      <c r="R18" s="34" t="str">
        <f>IF(Янв!A19=TRUE,Янв!E19,"")</f>
        <v/>
      </c>
      <c r="S18" s="34" t="str">
        <f t="array" aca="1" ref="S18" ca="1">IF(ROW()-ROW(Нетя1)+1&gt;ROWS(Естья1)-COUNTBLANK(Естья1),"",INDIRECT(ADDRESS(SMALL((IF(Естья1&lt;&gt;"",ROW(Естья1),ROW()+ROWS(Естья1))),ROW()-ROW(Нетя1)+1),COLUMN(Естья1),4)))</f>
        <v/>
      </c>
      <c r="T18" s="34" t="str">
        <f>IF(Янв!A19=TRUE,Янв!F19,"")</f>
        <v/>
      </c>
      <c r="U18" s="34" t="str">
        <f t="array" aca="1" ref="U18" ca="1">IF(ROW()-ROW(Нетя2)+1&gt;ROWS(Естья2)-COUNTBLANK(Естья2),"",INDIRECT(ADDRESS(SMALL((IF(Естья2&lt;&gt;"",ROW(Естья2),ROW()+ROWS(Естья2))),ROW()-ROW(Нетя2)+1),COLUMN(Естья2),4)))</f>
        <v/>
      </c>
      <c r="V18" s="34" t="str">
        <f>IF(Февр!A19=TRUE,Февр!E19,"")</f>
        <v/>
      </c>
      <c r="W18" s="34" t="str">
        <f t="array" aca="1" ref="W18" ca="1">IF(ROW()-ROW(Нетф1)+1&gt;ROWS(Естьф1)-COUNTBLANK(Естьф1),"",INDIRECT(ADDRESS(SMALL((IF(Естьф1&lt;&gt;"",ROW(Естьф1),ROW()+ROWS(Естьф1))),ROW()-ROW(Нетф1)+1),COLUMN(Естьф1),4)))</f>
        <v/>
      </c>
      <c r="X18" s="34" t="str">
        <f>IF(Февр!A19=TRUE,Февр!F19,"")</f>
        <v/>
      </c>
      <c r="Y18" s="34" t="str">
        <f t="array" aca="1" ref="Y18" ca="1">IF(ROW()-ROW(Нетф2)+1&gt;ROWS(Естьф2)-COUNTBLANK(Естьф2),"",INDIRECT(ADDRESS(SMALL((IF(Естьф2&lt;&gt;"",ROW(Естьф2),ROW()+ROWS(Естьф2))),ROW()-ROW(Нетф2)+1),COLUMN(Естьф2),4)))</f>
        <v/>
      </c>
      <c r="Z18" s="34" t="str">
        <f>IF(Март!A19=TRUE,Март!E19,"")</f>
        <v/>
      </c>
      <c r="AA18" s="34" t="str">
        <f t="array" aca="1" ref="AA18" ca="1">IF(ROW()-ROW(Нетм1)+1&gt;ROWS(Естьм1)-COUNTBLANK(Естьм1),"",INDIRECT(ADDRESS(SMALL((IF(Естьм1&lt;&gt;"",ROW(Естьм1),ROW()+ROWS(Естьм1))),ROW()-ROW(Нетм1)+1),COLUMN(Естьм1),4)))</f>
        <v/>
      </c>
      <c r="AB18" s="34" t="str">
        <f>IF(Март!A19=TRUE,Март!F19,"")</f>
        <v/>
      </c>
      <c r="AC18" s="34" t="str">
        <f t="array" aca="1" ref="AC18" ca="1">IF(ROW()-ROW(Нетм2)+1&gt;ROWS(Естьм2)-COUNTBLANK(Естьм2),"",INDIRECT(ADDRESS(SMALL((IF(Естьм2&lt;&gt;"",ROW(Естьм2),ROW()+ROWS(Естьм2))),ROW()-ROW(Нетм2)+1),COLUMN(Естьм2),4)))</f>
        <v/>
      </c>
      <c r="AD18" s="34" t="str">
        <f>IF(Апр!A19=TRUE,Апр!E19,"")</f>
        <v/>
      </c>
      <c r="AE18" s="34" t="str">
        <f t="array" aca="1" ref="AE18" ca="1">IF(ROW()-ROW(Нета1)+1&gt;ROWS(Естьа1)-COUNTBLANK(Естьа1),"",INDIRECT(ADDRESS(SMALL((IF(Естьа1&lt;&gt;"",ROW(Естьа1),ROW()+ROWS(Естьа1))),ROW()-ROW(Нета1)+1),COLUMN(Естьа1),4)))</f>
        <v/>
      </c>
      <c r="AF18" s="34" t="str">
        <f>IF(Апр!A19=TRUE,Апр!F19,"")</f>
        <v/>
      </c>
      <c r="AG18" s="34" t="str">
        <f t="array" aca="1" ref="AG18" ca="1">IF(ROW()-ROW(Нета2)+1&gt;ROWS(Естьа2)-COUNTBLANK(Естьа2),"",INDIRECT(ADDRESS(SMALL((IF(Естьа2&lt;&gt;"",ROW(Естьа2),ROW()+ROWS(Естьа2))),ROW()-ROW(Нета2)+1),COLUMN(Естьа2),4)))</f>
        <v/>
      </c>
      <c r="AH18" s="34" t="str">
        <f>IF(Май!A19=TRUE,Май!E19,"")</f>
        <v/>
      </c>
      <c r="AI18" s="34" t="str">
        <f t="array" aca="1" ref="AI18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18" s="34" t="str">
        <f>IF(Май!A19=TRUE,Май!F19,"")</f>
        <v/>
      </c>
      <c r="AK18" s="34" t="str">
        <f t="array" aca="1" ref="AK18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19" spans="1:37" x14ac:dyDescent="0.25">
      <c r="A19">
        <v>17</v>
      </c>
      <c r="B19" s="34" t="str">
        <f>IF(Сент!A20=TRUE,Сент!E20,"")</f>
        <v/>
      </c>
      <c r="C19" s="34" t="str">
        <f t="array" aca="1" ref="C19" ca="1">IF(ROW()-ROW(НетС)+1&gt;ROWS(ЕстьС)-COUNTBLANK(ЕстьС),"",INDIRECT(ADDRESS(SMALL((IF(ЕстьС&lt;&gt;"",ROW(ЕстьС),ROW()+ROWS(ЕстьС))),ROW()-ROW(НетС)+1),COLUMN(ЕстьС),4)))</f>
        <v/>
      </c>
      <c r="D19" s="34" t="str">
        <f>IF(Сент!A20=TRUE,Сент!F20,"")</f>
        <v/>
      </c>
      <c r="E19" s="34" t="str">
        <f t="array" aca="1" ref="E19" ca="1">IF(ROW()-ROW(НетС2)+1&gt;ROWS(ЕстьС2)-COUNTBLANK(ЕстьС2),"",INDIRECT(ADDRESS(SMALL((IF(ЕстьС2&lt;&gt;"",ROW(ЕстьС2),ROW()+ROWS(ЕстьС2))),ROW()-ROW(НетС2)+1),COLUMN(ЕстьС2),4)))</f>
        <v/>
      </c>
      <c r="F19" s="34" t="str">
        <f>IF(Окт!A20=TRUE,Окт!E20,"")</f>
        <v/>
      </c>
      <c r="G19" s="34" t="str">
        <f t="array" aca="1" ref="G19" ca="1">IF(ROW()-ROW(НетО1)+1&gt;ROWS(ЕстьО1)-COUNTBLANK(ЕстьО1),"",INDIRECT(ADDRESS(SMALL((IF(ЕстьО1&lt;&gt;"",ROW(ЕстьО1),ROW()+ROWS(ЕстьО1))),ROW()-ROW(НетО1)+1),COLUMN(ЕстьО1),4)))</f>
        <v/>
      </c>
      <c r="H19" s="34" t="str">
        <f>IF(Окт!A20=TRUE,Окт!F20,"")</f>
        <v/>
      </c>
      <c r="I19" s="34" t="str">
        <f t="array" aca="1" ref="I19" ca="1">IF(ROW()-ROW(Нетод)+1&gt;ROWS(Естьод)-COUNTBLANK(Естьод),"",INDIRECT(ADDRESS(SMALL((IF(Естьод&lt;&gt;"",ROW(Естьод),ROW()+ROWS(Естьод))),ROW()-ROW(Нетод)+1),COLUMN(Естьод),4)))</f>
        <v/>
      </c>
      <c r="J19" s="34" t="str">
        <f>IF(Нояб!A20=TRUE,Нояб!E20,"")</f>
        <v/>
      </c>
      <c r="K19" s="34" t="str">
        <f t="array" aca="1" ref="K19" ca="1">IF(ROW()-ROW(Нетн1)+1&gt;ROWS(Естьн1)-COUNTBLANK(Естьн1),"",INDIRECT(ADDRESS(SMALL((IF(Естьн1&lt;&gt;"",ROW(Естьн1),ROW()+ROWS(Естьн1))),ROW()-ROW(Нетн1)+1),COLUMN(Естьн1),4)))</f>
        <v/>
      </c>
      <c r="L19" s="34" t="str">
        <f>IF(Нояб!A20=TRUE,Нояб!F20,"")</f>
        <v/>
      </c>
      <c r="M19" s="34" t="str">
        <f t="array" aca="1" ref="M19" ca="1">IF(ROW()-ROW(Нетн2)+1&gt;ROWS(Естьн2)-COUNTBLANK(Естьн2),"",INDIRECT(ADDRESS(SMALL((IF(Естьн2&lt;&gt;"",ROW(Естьн2),ROW()+ROWS(Естьн2))),ROW()-ROW(Нетн2)+1),COLUMN(Естьн2),4)))</f>
        <v/>
      </c>
      <c r="N19" s="34" t="str">
        <f>IF(Дек!A20=TRUE,Дек!E20,"")</f>
        <v/>
      </c>
      <c r="O19" s="34" t="str">
        <f t="array" aca="1" ref="O19" ca="1">IF(ROW()-ROW(Нетд1)+1&gt;ROWS(Естьд1)-COUNTBLANK(Естьд1),"",INDIRECT(ADDRESS(SMALL((IF(Естьд1&lt;&gt;"",ROW(Естьд1),ROW()+ROWS(Естьд1))),ROW()-ROW(Нетд1)+1),COLUMN(Естьд1),4)))</f>
        <v/>
      </c>
      <c r="P19" s="34" t="str">
        <f>IF(Дек!A20=TRUE,Дек!F20,"")</f>
        <v/>
      </c>
      <c r="Q19" s="34" t="str">
        <f t="array" aca="1" ref="Q19" ca="1">IF(ROW()-ROW(Нетд2)+1&gt;ROWS(Естьд2)-COUNTBLANK(Естьд2),"",INDIRECT(ADDRESS(SMALL((IF(Естьд2&lt;&gt;"",ROW(Естьд2),ROW()+ROWS(Естьд2))),ROW()-ROW(Нетд2)+1),COLUMN(Естьд2),4)))</f>
        <v/>
      </c>
      <c r="R19" s="34" t="str">
        <f>IF(Янв!A20=TRUE,Янв!E20,"")</f>
        <v/>
      </c>
      <c r="S19" s="34" t="str">
        <f t="array" aca="1" ref="S19" ca="1">IF(ROW()-ROW(Нетя1)+1&gt;ROWS(Естья1)-COUNTBLANK(Естья1),"",INDIRECT(ADDRESS(SMALL((IF(Естья1&lt;&gt;"",ROW(Естья1),ROW()+ROWS(Естья1))),ROW()-ROW(Нетя1)+1),COLUMN(Естья1),4)))</f>
        <v/>
      </c>
      <c r="T19" s="34" t="str">
        <f>IF(Янв!A20=TRUE,Янв!F20,"")</f>
        <v/>
      </c>
      <c r="U19" s="34" t="str">
        <f t="array" aca="1" ref="U19" ca="1">IF(ROW()-ROW(Нетя2)+1&gt;ROWS(Естья2)-COUNTBLANK(Естья2),"",INDIRECT(ADDRESS(SMALL((IF(Естья2&lt;&gt;"",ROW(Естья2),ROW()+ROWS(Естья2))),ROW()-ROW(Нетя2)+1),COLUMN(Естья2),4)))</f>
        <v/>
      </c>
      <c r="V19" s="34" t="str">
        <f>IF(Февр!A20=TRUE,Февр!E20,"")</f>
        <v/>
      </c>
      <c r="W19" s="34" t="str">
        <f t="array" aca="1" ref="W19" ca="1">IF(ROW()-ROW(Нетф1)+1&gt;ROWS(Естьф1)-COUNTBLANK(Естьф1),"",INDIRECT(ADDRESS(SMALL((IF(Естьф1&lt;&gt;"",ROW(Естьф1),ROW()+ROWS(Естьф1))),ROW()-ROW(Нетф1)+1),COLUMN(Естьф1),4)))</f>
        <v/>
      </c>
      <c r="X19" s="34" t="str">
        <f>IF(Февр!A20=TRUE,Февр!F20,"")</f>
        <v/>
      </c>
      <c r="Y19" s="34" t="str">
        <f t="array" aca="1" ref="Y19" ca="1">IF(ROW()-ROW(Нетф2)+1&gt;ROWS(Естьф2)-COUNTBLANK(Естьф2),"",INDIRECT(ADDRESS(SMALL((IF(Естьф2&lt;&gt;"",ROW(Естьф2),ROW()+ROWS(Естьф2))),ROW()-ROW(Нетф2)+1),COLUMN(Естьф2),4)))</f>
        <v/>
      </c>
      <c r="Z19" s="34" t="str">
        <f>IF(Март!A20=TRUE,Март!E20,"")</f>
        <v/>
      </c>
      <c r="AA19" s="34" t="str">
        <f t="array" aca="1" ref="AA19" ca="1">IF(ROW()-ROW(Нетм1)+1&gt;ROWS(Естьм1)-COUNTBLANK(Естьм1),"",INDIRECT(ADDRESS(SMALL((IF(Естьм1&lt;&gt;"",ROW(Естьм1),ROW()+ROWS(Естьм1))),ROW()-ROW(Нетм1)+1),COLUMN(Естьм1),4)))</f>
        <v/>
      </c>
      <c r="AB19" s="34" t="str">
        <f>IF(Март!A20=TRUE,Март!F20,"")</f>
        <v/>
      </c>
      <c r="AC19" s="34" t="str">
        <f t="array" aca="1" ref="AC19" ca="1">IF(ROW()-ROW(Нетм2)+1&gt;ROWS(Естьм2)-COUNTBLANK(Естьм2),"",INDIRECT(ADDRESS(SMALL((IF(Естьм2&lt;&gt;"",ROW(Естьм2),ROW()+ROWS(Естьм2))),ROW()-ROW(Нетм2)+1),COLUMN(Естьм2),4)))</f>
        <v/>
      </c>
      <c r="AD19" s="34" t="str">
        <f>IF(Апр!A20=TRUE,Апр!E20,"")</f>
        <v/>
      </c>
      <c r="AE19" s="34" t="str">
        <f t="array" aca="1" ref="AE19" ca="1">IF(ROW()-ROW(Нета1)+1&gt;ROWS(Естьа1)-COUNTBLANK(Естьа1),"",INDIRECT(ADDRESS(SMALL((IF(Естьа1&lt;&gt;"",ROW(Естьа1),ROW()+ROWS(Естьа1))),ROW()-ROW(Нета1)+1),COLUMN(Естьа1),4)))</f>
        <v/>
      </c>
      <c r="AF19" s="34" t="str">
        <f>IF(Апр!A20=TRUE,Апр!F20,"")</f>
        <v/>
      </c>
      <c r="AG19" s="34" t="str">
        <f t="array" aca="1" ref="AG19" ca="1">IF(ROW()-ROW(Нета2)+1&gt;ROWS(Естьа2)-COUNTBLANK(Естьа2),"",INDIRECT(ADDRESS(SMALL((IF(Естьа2&lt;&gt;"",ROW(Естьа2),ROW()+ROWS(Естьа2))),ROW()-ROW(Нета2)+1),COLUMN(Естьа2),4)))</f>
        <v/>
      </c>
      <c r="AH19" s="34" t="str">
        <f>IF(Май!A20=TRUE,Май!E20,"")</f>
        <v/>
      </c>
      <c r="AI19" s="34" t="str">
        <f t="array" aca="1" ref="AI19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19" s="34" t="str">
        <f>IF(Май!A20=TRUE,Май!F20,"")</f>
        <v/>
      </c>
      <c r="AK19" s="34" t="str">
        <f t="array" aca="1" ref="AK19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20" spans="1:37" x14ac:dyDescent="0.25">
      <c r="A20">
        <v>18</v>
      </c>
      <c r="B20" s="34" t="str">
        <f>IF(Сент!A21=TRUE,Сент!E21,"")</f>
        <v/>
      </c>
      <c r="C20" s="34" t="str">
        <f t="array" aca="1" ref="C20" ca="1">IF(ROW()-ROW(НетС)+1&gt;ROWS(ЕстьС)-COUNTBLANK(ЕстьС),"",INDIRECT(ADDRESS(SMALL((IF(ЕстьС&lt;&gt;"",ROW(ЕстьС),ROW()+ROWS(ЕстьС))),ROW()-ROW(НетС)+1),COLUMN(ЕстьС),4)))</f>
        <v/>
      </c>
      <c r="D20" s="34" t="str">
        <f>IF(Сент!A21=TRUE,Сент!F21,"")</f>
        <v/>
      </c>
      <c r="E20" s="34" t="str">
        <f t="array" aca="1" ref="E20" ca="1">IF(ROW()-ROW(НетС2)+1&gt;ROWS(ЕстьС2)-COUNTBLANK(ЕстьС2),"",INDIRECT(ADDRESS(SMALL((IF(ЕстьС2&lt;&gt;"",ROW(ЕстьС2),ROW()+ROWS(ЕстьС2))),ROW()-ROW(НетС2)+1),COLUMN(ЕстьС2),4)))</f>
        <v/>
      </c>
      <c r="F20" s="34" t="str">
        <f>IF(Окт!A21=TRUE,Окт!E21,"")</f>
        <v/>
      </c>
      <c r="G20" s="34" t="str">
        <f t="array" aca="1" ref="G20" ca="1">IF(ROW()-ROW(НетО1)+1&gt;ROWS(ЕстьО1)-COUNTBLANK(ЕстьО1),"",INDIRECT(ADDRESS(SMALL((IF(ЕстьО1&lt;&gt;"",ROW(ЕстьО1),ROW()+ROWS(ЕстьО1))),ROW()-ROW(НетО1)+1),COLUMN(ЕстьО1),4)))</f>
        <v/>
      </c>
      <c r="H20" s="34" t="str">
        <f>IF(Окт!A21=TRUE,Окт!F21,"")</f>
        <v/>
      </c>
      <c r="I20" s="34" t="str">
        <f t="array" aca="1" ref="I20" ca="1">IF(ROW()-ROW(Нетод)+1&gt;ROWS(Естьод)-COUNTBLANK(Естьод),"",INDIRECT(ADDRESS(SMALL((IF(Естьод&lt;&gt;"",ROW(Естьод),ROW()+ROWS(Естьод))),ROW()-ROW(Нетод)+1),COLUMN(Естьод),4)))</f>
        <v/>
      </c>
      <c r="J20" s="34" t="str">
        <f>IF(Нояб!A21=TRUE,Нояб!E21,"")</f>
        <v/>
      </c>
      <c r="K20" s="34" t="str">
        <f t="array" aca="1" ref="K20" ca="1">IF(ROW()-ROW(Нетн1)+1&gt;ROWS(Естьн1)-COUNTBLANK(Естьн1),"",INDIRECT(ADDRESS(SMALL((IF(Естьн1&lt;&gt;"",ROW(Естьн1),ROW()+ROWS(Естьн1))),ROW()-ROW(Нетн1)+1),COLUMN(Естьн1),4)))</f>
        <v/>
      </c>
      <c r="L20" s="34" t="str">
        <f>IF(Нояб!A21=TRUE,Нояб!F21,"")</f>
        <v/>
      </c>
      <c r="M20" s="34" t="str">
        <f t="array" aca="1" ref="M20" ca="1">IF(ROW()-ROW(Нетн2)+1&gt;ROWS(Естьн2)-COUNTBLANK(Естьн2),"",INDIRECT(ADDRESS(SMALL((IF(Естьн2&lt;&gt;"",ROW(Естьн2),ROW()+ROWS(Естьн2))),ROW()-ROW(Нетн2)+1),COLUMN(Естьн2),4)))</f>
        <v/>
      </c>
      <c r="N20" s="34" t="str">
        <f>IF(Дек!A21=TRUE,Дек!E21,"")</f>
        <v/>
      </c>
      <c r="O20" s="34" t="str">
        <f t="array" aca="1" ref="O20" ca="1">IF(ROW()-ROW(Нетд1)+1&gt;ROWS(Естьд1)-COUNTBLANK(Естьд1),"",INDIRECT(ADDRESS(SMALL((IF(Естьд1&lt;&gt;"",ROW(Естьд1),ROW()+ROWS(Естьд1))),ROW()-ROW(Нетд1)+1),COLUMN(Естьд1),4)))</f>
        <v/>
      </c>
      <c r="P20" s="34" t="str">
        <f>IF(Дек!A21=TRUE,Дек!F21,"")</f>
        <v/>
      </c>
      <c r="Q20" s="34" t="str">
        <f t="array" aca="1" ref="Q20" ca="1">IF(ROW()-ROW(Нетд2)+1&gt;ROWS(Естьд2)-COUNTBLANK(Естьд2),"",INDIRECT(ADDRESS(SMALL((IF(Естьд2&lt;&gt;"",ROW(Естьд2),ROW()+ROWS(Естьд2))),ROW()-ROW(Нетд2)+1),COLUMN(Естьд2),4)))</f>
        <v/>
      </c>
      <c r="R20" s="34" t="str">
        <f>IF(Янв!A21=TRUE,Янв!E21,"")</f>
        <v/>
      </c>
      <c r="S20" s="34" t="str">
        <f t="array" aca="1" ref="S20" ca="1">IF(ROW()-ROW(Нетя1)+1&gt;ROWS(Естья1)-COUNTBLANK(Естья1),"",INDIRECT(ADDRESS(SMALL((IF(Естья1&lt;&gt;"",ROW(Естья1),ROW()+ROWS(Естья1))),ROW()-ROW(Нетя1)+1),COLUMN(Естья1),4)))</f>
        <v/>
      </c>
      <c r="T20" s="34" t="str">
        <f>IF(Янв!A21=TRUE,Янв!F21,"")</f>
        <v/>
      </c>
      <c r="U20" s="34" t="str">
        <f t="array" aca="1" ref="U20" ca="1">IF(ROW()-ROW(Нетя2)+1&gt;ROWS(Естья2)-COUNTBLANK(Естья2),"",INDIRECT(ADDRESS(SMALL((IF(Естья2&lt;&gt;"",ROW(Естья2),ROW()+ROWS(Естья2))),ROW()-ROW(Нетя2)+1),COLUMN(Естья2),4)))</f>
        <v/>
      </c>
      <c r="V20" s="34" t="str">
        <f>IF(Февр!A21=TRUE,Февр!E21,"")</f>
        <v/>
      </c>
      <c r="W20" s="34" t="str">
        <f t="array" aca="1" ref="W20" ca="1">IF(ROW()-ROW(Нетф1)+1&gt;ROWS(Естьф1)-COUNTBLANK(Естьф1),"",INDIRECT(ADDRESS(SMALL((IF(Естьф1&lt;&gt;"",ROW(Естьф1),ROW()+ROWS(Естьф1))),ROW()-ROW(Нетф1)+1),COLUMN(Естьф1),4)))</f>
        <v/>
      </c>
      <c r="X20" s="34" t="str">
        <f>IF(Февр!A21=TRUE,Февр!F21,"")</f>
        <v/>
      </c>
      <c r="Y20" s="34" t="str">
        <f t="array" aca="1" ref="Y20" ca="1">IF(ROW()-ROW(Нетф2)+1&gt;ROWS(Естьф2)-COUNTBLANK(Естьф2),"",INDIRECT(ADDRESS(SMALL((IF(Естьф2&lt;&gt;"",ROW(Естьф2),ROW()+ROWS(Естьф2))),ROW()-ROW(Нетф2)+1),COLUMN(Естьф2),4)))</f>
        <v/>
      </c>
      <c r="Z20" s="34" t="str">
        <f>IF(Март!A21=TRUE,Март!E21,"")</f>
        <v/>
      </c>
      <c r="AA20" s="34" t="str">
        <f t="array" aca="1" ref="AA20" ca="1">IF(ROW()-ROW(Нетм1)+1&gt;ROWS(Естьм1)-COUNTBLANK(Естьм1),"",INDIRECT(ADDRESS(SMALL((IF(Естьм1&lt;&gt;"",ROW(Естьм1),ROW()+ROWS(Естьм1))),ROW()-ROW(Нетм1)+1),COLUMN(Естьм1),4)))</f>
        <v/>
      </c>
      <c r="AB20" s="34" t="str">
        <f>IF(Март!A21=TRUE,Март!F21,"")</f>
        <v/>
      </c>
      <c r="AC20" s="34" t="str">
        <f t="array" aca="1" ref="AC20" ca="1">IF(ROW()-ROW(Нетм2)+1&gt;ROWS(Естьм2)-COUNTBLANK(Естьм2),"",INDIRECT(ADDRESS(SMALL((IF(Естьм2&lt;&gt;"",ROW(Естьм2),ROW()+ROWS(Естьм2))),ROW()-ROW(Нетм2)+1),COLUMN(Естьм2),4)))</f>
        <v/>
      </c>
      <c r="AD20" s="34" t="str">
        <f>IF(Апр!A21=TRUE,Апр!E21,"")</f>
        <v/>
      </c>
      <c r="AE20" s="34" t="str">
        <f t="array" aca="1" ref="AE20" ca="1">IF(ROW()-ROW(Нета1)+1&gt;ROWS(Естьа1)-COUNTBLANK(Естьа1),"",INDIRECT(ADDRESS(SMALL((IF(Естьа1&lt;&gt;"",ROW(Естьа1),ROW()+ROWS(Естьа1))),ROW()-ROW(Нета1)+1),COLUMN(Естьа1),4)))</f>
        <v/>
      </c>
      <c r="AF20" s="34" t="str">
        <f>IF(Апр!A21=TRUE,Апр!F21,"")</f>
        <v/>
      </c>
      <c r="AG20" s="34" t="str">
        <f t="array" aca="1" ref="AG20" ca="1">IF(ROW()-ROW(Нета2)+1&gt;ROWS(Естьа2)-COUNTBLANK(Естьа2),"",INDIRECT(ADDRESS(SMALL((IF(Естьа2&lt;&gt;"",ROW(Естьа2),ROW()+ROWS(Естьа2))),ROW()-ROW(Нета2)+1),COLUMN(Естьа2),4)))</f>
        <v/>
      </c>
      <c r="AH20" s="34" t="str">
        <f>IF(Май!A21=TRUE,Май!E21,"")</f>
        <v/>
      </c>
      <c r="AI20" s="34" t="str">
        <f t="array" aca="1" ref="AI20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20" s="34" t="str">
        <f>IF(Май!A21=TRUE,Май!F21,"")</f>
        <v/>
      </c>
      <c r="AK20" s="34" t="str">
        <f t="array" aca="1" ref="AK20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21" spans="1:37" x14ac:dyDescent="0.25">
      <c r="A21">
        <v>19</v>
      </c>
      <c r="B21" s="34" t="str">
        <f>IF(Сент!A22=TRUE,Сент!E22,"")</f>
        <v/>
      </c>
      <c r="C21" s="34" t="str">
        <f t="array" aca="1" ref="C21" ca="1">IF(ROW()-ROW(НетС)+1&gt;ROWS(ЕстьС)-COUNTBLANK(ЕстьС),"",INDIRECT(ADDRESS(SMALL((IF(ЕстьС&lt;&gt;"",ROW(ЕстьС),ROW()+ROWS(ЕстьС))),ROW()-ROW(НетС)+1),COLUMN(ЕстьС),4)))</f>
        <v/>
      </c>
      <c r="D21" s="34" t="str">
        <f>IF(Сент!A22=TRUE,Сент!F22,"")</f>
        <v/>
      </c>
      <c r="E21" s="34" t="str">
        <f t="array" aca="1" ref="E21" ca="1">IF(ROW()-ROW(НетС2)+1&gt;ROWS(ЕстьС2)-COUNTBLANK(ЕстьС2),"",INDIRECT(ADDRESS(SMALL((IF(ЕстьС2&lt;&gt;"",ROW(ЕстьС2),ROW()+ROWS(ЕстьС2))),ROW()-ROW(НетС2)+1),COLUMN(ЕстьС2),4)))</f>
        <v/>
      </c>
      <c r="F21" s="34" t="str">
        <f>IF(Окт!A22=TRUE,Окт!E22,"")</f>
        <v/>
      </c>
      <c r="G21" s="34" t="str">
        <f t="array" aca="1" ref="G21" ca="1">IF(ROW()-ROW(НетО1)+1&gt;ROWS(ЕстьО1)-COUNTBLANK(ЕстьО1),"",INDIRECT(ADDRESS(SMALL((IF(ЕстьО1&lt;&gt;"",ROW(ЕстьО1),ROW()+ROWS(ЕстьО1))),ROW()-ROW(НетО1)+1),COLUMN(ЕстьО1),4)))</f>
        <v/>
      </c>
      <c r="H21" s="34" t="str">
        <f>IF(Окт!A22=TRUE,Окт!F22,"")</f>
        <v/>
      </c>
      <c r="I21" s="34" t="str">
        <f t="array" aca="1" ref="I21" ca="1">IF(ROW()-ROW(Нетод)+1&gt;ROWS(Естьод)-COUNTBLANK(Естьод),"",INDIRECT(ADDRESS(SMALL((IF(Естьод&lt;&gt;"",ROW(Естьод),ROW()+ROWS(Естьод))),ROW()-ROW(Нетод)+1),COLUMN(Естьод),4)))</f>
        <v/>
      </c>
      <c r="J21" s="34" t="str">
        <f>IF(Нояб!A22=TRUE,Нояб!E22,"")</f>
        <v/>
      </c>
      <c r="K21" s="34" t="str">
        <f t="array" aca="1" ref="K21" ca="1">IF(ROW()-ROW(Нетн1)+1&gt;ROWS(Естьн1)-COUNTBLANK(Естьн1),"",INDIRECT(ADDRESS(SMALL((IF(Естьн1&lt;&gt;"",ROW(Естьн1),ROW()+ROWS(Естьн1))),ROW()-ROW(Нетн1)+1),COLUMN(Естьн1),4)))</f>
        <v/>
      </c>
      <c r="L21" s="34" t="str">
        <f>IF(Нояб!A22=TRUE,Нояб!F22,"")</f>
        <v/>
      </c>
      <c r="M21" s="34" t="str">
        <f t="array" aca="1" ref="M21" ca="1">IF(ROW()-ROW(Нетн2)+1&gt;ROWS(Естьн2)-COUNTBLANK(Естьн2),"",INDIRECT(ADDRESS(SMALL((IF(Естьн2&lt;&gt;"",ROW(Естьн2),ROW()+ROWS(Естьн2))),ROW()-ROW(Нетн2)+1),COLUMN(Естьн2),4)))</f>
        <v/>
      </c>
      <c r="N21" s="34" t="str">
        <f>IF(Дек!A22=TRUE,Дек!E22,"")</f>
        <v/>
      </c>
      <c r="O21" s="34" t="str">
        <f t="array" aca="1" ref="O21" ca="1">IF(ROW()-ROW(Нетд1)+1&gt;ROWS(Естьд1)-COUNTBLANK(Естьд1),"",INDIRECT(ADDRESS(SMALL((IF(Естьд1&lt;&gt;"",ROW(Естьд1),ROW()+ROWS(Естьд1))),ROW()-ROW(Нетд1)+1),COLUMN(Естьд1),4)))</f>
        <v/>
      </c>
      <c r="P21" s="34" t="str">
        <f>IF(Дек!A22=TRUE,Дек!F22,"")</f>
        <v/>
      </c>
      <c r="Q21" s="34" t="str">
        <f t="array" aca="1" ref="Q21" ca="1">IF(ROW()-ROW(Нетд2)+1&gt;ROWS(Естьд2)-COUNTBLANK(Естьд2),"",INDIRECT(ADDRESS(SMALL((IF(Естьд2&lt;&gt;"",ROW(Естьд2),ROW()+ROWS(Естьд2))),ROW()-ROW(Нетд2)+1),COLUMN(Естьд2),4)))</f>
        <v/>
      </c>
      <c r="R21" s="34" t="str">
        <f>IF(Янв!A22=TRUE,Янв!E22,"")</f>
        <v/>
      </c>
      <c r="S21" s="34" t="str">
        <f t="array" aca="1" ref="S21" ca="1">IF(ROW()-ROW(Нетя1)+1&gt;ROWS(Естья1)-COUNTBLANK(Естья1),"",INDIRECT(ADDRESS(SMALL((IF(Естья1&lt;&gt;"",ROW(Естья1),ROW()+ROWS(Естья1))),ROW()-ROW(Нетя1)+1),COLUMN(Естья1),4)))</f>
        <v/>
      </c>
      <c r="T21" s="34" t="str">
        <f>IF(Янв!A22=TRUE,Янв!F22,"")</f>
        <v/>
      </c>
      <c r="U21" s="34" t="str">
        <f t="array" aca="1" ref="U21" ca="1">IF(ROW()-ROW(Нетя2)+1&gt;ROWS(Естья2)-COUNTBLANK(Естья2),"",INDIRECT(ADDRESS(SMALL((IF(Естья2&lt;&gt;"",ROW(Естья2),ROW()+ROWS(Естья2))),ROW()-ROW(Нетя2)+1),COLUMN(Естья2),4)))</f>
        <v/>
      </c>
      <c r="V21" s="34" t="str">
        <f>IF(Февр!A22=TRUE,Февр!E22,"")</f>
        <v/>
      </c>
      <c r="W21" s="34" t="str">
        <f t="array" aca="1" ref="W21" ca="1">IF(ROW()-ROW(Нетф1)+1&gt;ROWS(Естьф1)-COUNTBLANK(Естьф1),"",INDIRECT(ADDRESS(SMALL((IF(Естьф1&lt;&gt;"",ROW(Естьф1),ROW()+ROWS(Естьф1))),ROW()-ROW(Нетф1)+1),COLUMN(Естьф1),4)))</f>
        <v/>
      </c>
      <c r="X21" s="34" t="str">
        <f>IF(Февр!A22=TRUE,Февр!F22,"")</f>
        <v/>
      </c>
      <c r="Y21" s="34" t="str">
        <f t="array" aca="1" ref="Y21" ca="1">IF(ROW()-ROW(Нетф2)+1&gt;ROWS(Естьф2)-COUNTBLANK(Естьф2),"",INDIRECT(ADDRESS(SMALL((IF(Естьф2&lt;&gt;"",ROW(Естьф2),ROW()+ROWS(Естьф2))),ROW()-ROW(Нетф2)+1),COLUMN(Естьф2),4)))</f>
        <v/>
      </c>
      <c r="Z21" s="34" t="str">
        <f>IF(Март!A22=TRUE,Март!E22,"")</f>
        <v/>
      </c>
      <c r="AA21" s="34" t="str">
        <f t="array" aca="1" ref="AA21" ca="1">IF(ROW()-ROW(Нетм1)+1&gt;ROWS(Естьм1)-COUNTBLANK(Естьм1),"",INDIRECT(ADDRESS(SMALL((IF(Естьм1&lt;&gt;"",ROW(Естьм1),ROW()+ROWS(Естьм1))),ROW()-ROW(Нетм1)+1),COLUMN(Естьм1),4)))</f>
        <v/>
      </c>
      <c r="AB21" s="34" t="str">
        <f>IF(Март!A22=TRUE,Март!F22,"")</f>
        <v/>
      </c>
      <c r="AC21" s="34" t="str">
        <f t="array" aca="1" ref="AC21" ca="1">IF(ROW()-ROW(Нетм2)+1&gt;ROWS(Естьм2)-COUNTBLANK(Естьм2),"",INDIRECT(ADDRESS(SMALL((IF(Естьм2&lt;&gt;"",ROW(Естьм2),ROW()+ROWS(Естьм2))),ROW()-ROW(Нетм2)+1),COLUMN(Естьм2),4)))</f>
        <v/>
      </c>
      <c r="AD21" s="34" t="str">
        <f>IF(Апр!A22=TRUE,Апр!E22,"")</f>
        <v/>
      </c>
      <c r="AE21" s="34" t="str">
        <f t="array" aca="1" ref="AE21" ca="1">IF(ROW()-ROW(Нета1)+1&gt;ROWS(Естьа1)-COUNTBLANK(Естьа1),"",INDIRECT(ADDRESS(SMALL((IF(Естьа1&lt;&gt;"",ROW(Естьа1),ROW()+ROWS(Естьа1))),ROW()-ROW(Нета1)+1),COLUMN(Естьа1),4)))</f>
        <v/>
      </c>
      <c r="AF21" s="34" t="str">
        <f>IF(Апр!A22=TRUE,Апр!F22,"")</f>
        <v/>
      </c>
      <c r="AG21" s="34" t="str">
        <f t="array" aca="1" ref="AG21" ca="1">IF(ROW()-ROW(Нета2)+1&gt;ROWS(Естьа2)-COUNTBLANK(Естьа2),"",INDIRECT(ADDRESS(SMALL((IF(Естьа2&lt;&gt;"",ROW(Естьа2),ROW()+ROWS(Естьа2))),ROW()-ROW(Нета2)+1),COLUMN(Естьа2),4)))</f>
        <v/>
      </c>
      <c r="AH21" s="34" t="str">
        <f>IF(Май!A22=TRUE,Май!E22,"")</f>
        <v/>
      </c>
      <c r="AI21" s="34" t="str">
        <f t="array" aca="1" ref="AI21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21" s="34" t="str">
        <f>IF(Май!A22=TRUE,Май!F22,"")</f>
        <v/>
      </c>
      <c r="AK21" s="34" t="str">
        <f t="array" aca="1" ref="AK21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22" spans="1:37" x14ac:dyDescent="0.25">
      <c r="A22">
        <v>20</v>
      </c>
      <c r="B22" s="34" t="str">
        <f>IF(Сент!A23=TRUE,Сент!E23,"")</f>
        <v/>
      </c>
      <c r="C22" s="34" t="str">
        <f t="array" aca="1" ref="C22" ca="1">IF(ROW()-ROW(НетС)+1&gt;ROWS(ЕстьС)-COUNTBLANK(ЕстьС),"",INDIRECT(ADDRESS(SMALL((IF(ЕстьС&lt;&gt;"",ROW(ЕстьС),ROW()+ROWS(ЕстьС))),ROW()-ROW(НетС)+1),COLUMN(ЕстьС),4)))</f>
        <v/>
      </c>
      <c r="D22" s="34" t="str">
        <f>IF(Сент!A23=TRUE,Сент!F23,"")</f>
        <v/>
      </c>
      <c r="E22" s="34" t="str">
        <f t="array" aca="1" ref="E22" ca="1">IF(ROW()-ROW(НетС2)+1&gt;ROWS(ЕстьС2)-COUNTBLANK(ЕстьС2),"",INDIRECT(ADDRESS(SMALL((IF(ЕстьС2&lt;&gt;"",ROW(ЕстьС2),ROW()+ROWS(ЕстьС2))),ROW()-ROW(НетС2)+1),COLUMN(ЕстьС2),4)))</f>
        <v/>
      </c>
      <c r="F22" s="34" t="str">
        <f>IF(Окт!A23=TRUE,Окт!E23,"")</f>
        <v/>
      </c>
      <c r="G22" s="34" t="str">
        <f t="array" aca="1" ref="G22" ca="1">IF(ROW()-ROW(НетО1)+1&gt;ROWS(ЕстьО1)-COUNTBLANK(ЕстьО1),"",INDIRECT(ADDRESS(SMALL((IF(ЕстьО1&lt;&gt;"",ROW(ЕстьО1),ROW()+ROWS(ЕстьО1))),ROW()-ROW(НетО1)+1),COLUMN(ЕстьО1),4)))</f>
        <v/>
      </c>
      <c r="H22" s="34" t="str">
        <f>IF(Окт!A23=TRUE,Окт!F23,"")</f>
        <v/>
      </c>
      <c r="I22" s="34" t="str">
        <f t="array" aca="1" ref="I22" ca="1">IF(ROW()-ROW(Нетод)+1&gt;ROWS(Естьод)-COUNTBLANK(Естьод),"",INDIRECT(ADDRESS(SMALL((IF(Естьод&lt;&gt;"",ROW(Естьод),ROW()+ROWS(Естьод))),ROW()-ROW(Нетод)+1),COLUMN(Естьод),4)))</f>
        <v/>
      </c>
      <c r="J22" s="34" t="str">
        <f>IF(Нояб!A23=TRUE,Нояб!E23,"")</f>
        <v/>
      </c>
      <c r="K22" s="34" t="str">
        <f t="array" aca="1" ref="K22" ca="1">IF(ROW()-ROW(Нетн1)+1&gt;ROWS(Естьн1)-COUNTBLANK(Естьн1),"",INDIRECT(ADDRESS(SMALL((IF(Естьн1&lt;&gt;"",ROW(Естьн1),ROW()+ROWS(Естьн1))),ROW()-ROW(Нетн1)+1),COLUMN(Естьн1),4)))</f>
        <v/>
      </c>
      <c r="L22" s="34" t="str">
        <f>IF(Нояб!A23=TRUE,Нояб!F23,"")</f>
        <v/>
      </c>
      <c r="M22" s="34" t="str">
        <f t="array" aca="1" ref="M22" ca="1">IF(ROW()-ROW(Нетн2)+1&gt;ROWS(Естьн2)-COUNTBLANK(Естьн2),"",INDIRECT(ADDRESS(SMALL((IF(Естьн2&lt;&gt;"",ROW(Естьн2),ROW()+ROWS(Естьн2))),ROW()-ROW(Нетн2)+1),COLUMN(Естьн2),4)))</f>
        <v/>
      </c>
      <c r="N22" s="34" t="str">
        <f>IF(Дек!A23=TRUE,Дек!E23,"")</f>
        <v/>
      </c>
      <c r="O22" s="34" t="str">
        <f t="array" aca="1" ref="O22" ca="1">IF(ROW()-ROW(Нетд1)+1&gt;ROWS(Естьд1)-COUNTBLANK(Естьд1),"",INDIRECT(ADDRESS(SMALL((IF(Естьд1&lt;&gt;"",ROW(Естьд1),ROW()+ROWS(Естьд1))),ROW()-ROW(Нетд1)+1),COLUMN(Естьд1),4)))</f>
        <v/>
      </c>
      <c r="P22" s="34" t="str">
        <f>IF(Дек!A23=TRUE,Дек!F23,"")</f>
        <v/>
      </c>
      <c r="Q22" s="34" t="str">
        <f t="array" aca="1" ref="Q22" ca="1">IF(ROW()-ROW(Нетд2)+1&gt;ROWS(Естьд2)-COUNTBLANK(Естьд2),"",INDIRECT(ADDRESS(SMALL((IF(Естьд2&lt;&gt;"",ROW(Естьд2),ROW()+ROWS(Естьд2))),ROW()-ROW(Нетд2)+1),COLUMN(Естьд2),4)))</f>
        <v/>
      </c>
      <c r="R22" s="34" t="str">
        <f>IF(Янв!A23=TRUE,Янв!E23,"")</f>
        <v/>
      </c>
      <c r="S22" s="34" t="str">
        <f t="array" aca="1" ref="S22" ca="1">IF(ROW()-ROW(Нетя1)+1&gt;ROWS(Естья1)-COUNTBLANK(Естья1),"",INDIRECT(ADDRESS(SMALL((IF(Естья1&lt;&gt;"",ROW(Естья1),ROW()+ROWS(Естья1))),ROW()-ROW(Нетя1)+1),COLUMN(Естья1),4)))</f>
        <v/>
      </c>
      <c r="T22" s="34" t="str">
        <f>IF(Янв!A23=TRUE,Янв!F23,"")</f>
        <v/>
      </c>
      <c r="U22" s="34" t="str">
        <f t="array" aca="1" ref="U22" ca="1">IF(ROW()-ROW(Нетя2)+1&gt;ROWS(Естья2)-COUNTBLANK(Естья2),"",INDIRECT(ADDRESS(SMALL((IF(Естья2&lt;&gt;"",ROW(Естья2),ROW()+ROWS(Естья2))),ROW()-ROW(Нетя2)+1),COLUMN(Естья2),4)))</f>
        <v/>
      </c>
      <c r="V22" s="34" t="str">
        <f>IF(Февр!A23=TRUE,Февр!E23,"")</f>
        <v/>
      </c>
      <c r="W22" s="34" t="str">
        <f t="array" aca="1" ref="W22" ca="1">IF(ROW()-ROW(Нетф1)+1&gt;ROWS(Естьф1)-COUNTBLANK(Естьф1),"",INDIRECT(ADDRESS(SMALL((IF(Естьф1&lt;&gt;"",ROW(Естьф1),ROW()+ROWS(Естьф1))),ROW()-ROW(Нетф1)+1),COLUMN(Естьф1),4)))</f>
        <v/>
      </c>
      <c r="X22" s="34" t="str">
        <f>IF(Февр!A23=TRUE,Февр!F23,"")</f>
        <v/>
      </c>
      <c r="Y22" s="34" t="str">
        <f t="array" aca="1" ref="Y22" ca="1">IF(ROW()-ROW(Нетф2)+1&gt;ROWS(Естьф2)-COUNTBLANK(Естьф2),"",INDIRECT(ADDRESS(SMALL((IF(Естьф2&lt;&gt;"",ROW(Естьф2),ROW()+ROWS(Естьф2))),ROW()-ROW(Нетф2)+1),COLUMN(Естьф2),4)))</f>
        <v/>
      </c>
      <c r="Z22" s="34" t="str">
        <f>IF(Март!A23=TRUE,Март!E23,"")</f>
        <v/>
      </c>
      <c r="AA22" s="34" t="str">
        <f t="array" aca="1" ref="AA22" ca="1">IF(ROW()-ROW(Нетм1)+1&gt;ROWS(Естьм1)-COUNTBLANK(Естьм1),"",INDIRECT(ADDRESS(SMALL((IF(Естьм1&lt;&gt;"",ROW(Естьм1),ROW()+ROWS(Естьм1))),ROW()-ROW(Нетм1)+1),COLUMN(Естьм1),4)))</f>
        <v/>
      </c>
      <c r="AB22" s="34" t="str">
        <f>IF(Март!A23=TRUE,Март!F23,"")</f>
        <v/>
      </c>
      <c r="AC22" s="34" t="str">
        <f t="array" aca="1" ref="AC22" ca="1">IF(ROW()-ROW(Нетм2)+1&gt;ROWS(Естьм2)-COUNTBLANK(Естьм2),"",INDIRECT(ADDRESS(SMALL((IF(Естьм2&lt;&gt;"",ROW(Естьм2),ROW()+ROWS(Естьм2))),ROW()-ROW(Нетм2)+1),COLUMN(Естьм2),4)))</f>
        <v/>
      </c>
      <c r="AD22" s="34" t="str">
        <f>IF(Апр!A23=TRUE,Апр!E23,"")</f>
        <v/>
      </c>
      <c r="AE22" s="34" t="str">
        <f t="array" aca="1" ref="AE22" ca="1">IF(ROW()-ROW(Нета1)+1&gt;ROWS(Естьа1)-COUNTBLANK(Естьа1),"",INDIRECT(ADDRESS(SMALL((IF(Естьа1&lt;&gt;"",ROW(Естьа1),ROW()+ROWS(Естьа1))),ROW()-ROW(Нета1)+1),COLUMN(Естьа1),4)))</f>
        <v/>
      </c>
      <c r="AF22" s="34" t="str">
        <f>IF(Апр!A23=TRUE,Апр!F23,"")</f>
        <v/>
      </c>
      <c r="AG22" s="34" t="str">
        <f t="array" aca="1" ref="AG22" ca="1">IF(ROW()-ROW(Нета2)+1&gt;ROWS(Естьа2)-COUNTBLANK(Естьа2),"",INDIRECT(ADDRESS(SMALL((IF(Естьа2&lt;&gt;"",ROW(Естьа2),ROW()+ROWS(Естьа2))),ROW()-ROW(Нета2)+1),COLUMN(Естьа2),4)))</f>
        <v/>
      </c>
      <c r="AH22" s="34" t="str">
        <f>IF(Май!A23=TRUE,Май!E23,"")</f>
        <v/>
      </c>
      <c r="AI22" s="34" t="str">
        <f t="array" aca="1" ref="AI22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22" s="34" t="str">
        <f>IF(Май!A23=TRUE,Май!F23,"")</f>
        <v/>
      </c>
      <c r="AK22" s="34" t="str">
        <f t="array" aca="1" ref="AK22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23" spans="1:37" x14ac:dyDescent="0.25">
      <c r="A23">
        <v>21</v>
      </c>
      <c r="B23" s="34" t="str">
        <f>IF(Сент!A24=TRUE,Сент!E24,"")</f>
        <v/>
      </c>
      <c r="C23" s="34" t="str">
        <f t="array" aca="1" ref="C23" ca="1">IF(ROW()-ROW(НетС)+1&gt;ROWS(ЕстьС)-COUNTBLANK(ЕстьС),"",INDIRECT(ADDRESS(SMALL((IF(ЕстьС&lt;&gt;"",ROW(ЕстьС),ROW()+ROWS(ЕстьС))),ROW()-ROW(НетС)+1),COLUMN(ЕстьС),4)))</f>
        <v/>
      </c>
      <c r="D23" s="34" t="str">
        <f>IF(Сент!A24=TRUE,Сент!F24,"")</f>
        <v/>
      </c>
      <c r="E23" s="34" t="str">
        <f t="array" aca="1" ref="E23" ca="1">IF(ROW()-ROW(НетС2)+1&gt;ROWS(ЕстьС2)-COUNTBLANK(ЕстьС2),"",INDIRECT(ADDRESS(SMALL((IF(ЕстьС2&lt;&gt;"",ROW(ЕстьС2),ROW()+ROWS(ЕстьС2))),ROW()-ROW(НетС2)+1),COLUMN(ЕстьС2),4)))</f>
        <v/>
      </c>
      <c r="F23" s="34" t="str">
        <f>IF(Окт!A24=TRUE,Окт!E24,"")</f>
        <v/>
      </c>
      <c r="G23" s="34" t="str">
        <f t="array" aca="1" ref="G23" ca="1">IF(ROW()-ROW(НетО1)+1&gt;ROWS(ЕстьО1)-COUNTBLANK(ЕстьО1),"",INDIRECT(ADDRESS(SMALL((IF(ЕстьО1&lt;&gt;"",ROW(ЕстьО1),ROW()+ROWS(ЕстьО1))),ROW()-ROW(НетО1)+1),COLUMN(ЕстьО1),4)))</f>
        <v/>
      </c>
      <c r="H23" s="34" t="str">
        <f>IF(Окт!A24=TRUE,Окт!F24,"")</f>
        <v/>
      </c>
      <c r="I23" s="34" t="str">
        <f t="array" aca="1" ref="I23" ca="1">IF(ROW()-ROW(Нетод)+1&gt;ROWS(Естьод)-COUNTBLANK(Естьод),"",INDIRECT(ADDRESS(SMALL((IF(Естьод&lt;&gt;"",ROW(Естьод),ROW()+ROWS(Естьод))),ROW()-ROW(Нетод)+1),COLUMN(Естьод),4)))</f>
        <v/>
      </c>
      <c r="J23" s="34" t="str">
        <f>IF(Нояб!A24=TRUE,Нояб!E24,"")</f>
        <v/>
      </c>
      <c r="K23" s="34" t="str">
        <f t="array" aca="1" ref="K23" ca="1">IF(ROW()-ROW(Нетн1)+1&gt;ROWS(Естьн1)-COUNTBLANK(Естьн1),"",INDIRECT(ADDRESS(SMALL((IF(Естьн1&lt;&gt;"",ROW(Естьн1),ROW()+ROWS(Естьн1))),ROW()-ROW(Нетн1)+1),COLUMN(Естьн1),4)))</f>
        <v/>
      </c>
      <c r="L23" s="34" t="str">
        <f>IF(Нояб!A24=TRUE,Нояб!F24,"")</f>
        <v/>
      </c>
      <c r="M23" s="34" t="str">
        <f t="array" aca="1" ref="M23" ca="1">IF(ROW()-ROW(Нетн2)+1&gt;ROWS(Естьн2)-COUNTBLANK(Естьн2),"",INDIRECT(ADDRESS(SMALL((IF(Естьн2&lt;&gt;"",ROW(Естьн2),ROW()+ROWS(Естьн2))),ROW()-ROW(Нетн2)+1),COLUMN(Естьн2),4)))</f>
        <v/>
      </c>
      <c r="N23" s="34" t="str">
        <f>IF(Дек!A24=TRUE,Дек!E24,"")</f>
        <v/>
      </c>
      <c r="O23" s="34" t="str">
        <f t="array" aca="1" ref="O23" ca="1">IF(ROW()-ROW(Нетд1)+1&gt;ROWS(Естьд1)-COUNTBLANK(Естьд1),"",INDIRECT(ADDRESS(SMALL((IF(Естьд1&lt;&gt;"",ROW(Естьд1),ROW()+ROWS(Естьд1))),ROW()-ROW(Нетд1)+1),COLUMN(Естьд1),4)))</f>
        <v/>
      </c>
      <c r="P23" s="34" t="str">
        <f>IF(Дек!A24=TRUE,Дек!F24,"")</f>
        <v/>
      </c>
      <c r="Q23" s="34" t="str">
        <f t="array" aca="1" ref="Q23" ca="1">IF(ROW()-ROW(Нетд2)+1&gt;ROWS(Естьд2)-COUNTBLANK(Естьд2),"",INDIRECT(ADDRESS(SMALL((IF(Естьд2&lt;&gt;"",ROW(Естьд2),ROW()+ROWS(Естьд2))),ROW()-ROW(Нетд2)+1),COLUMN(Естьд2),4)))</f>
        <v/>
      </c>
      <c r="R23" s="34" t="str">
        <f>IF(Янв!A24=TRUE,Янв!E24,"")</f>
        <v/>
      </c>
      <c r="S23" s="34" t="str">
        <f t="array" aca="1" ref="S23" ca="1">IF(ROW()-ROW(Нетя1)+1&gt;ROWS(Естья1)-COUNTBLANK(Естья1),"",INDIRECT(ADDRESS(SMALL((IF(Естья1&lt;&gt;"",ROW(Естья1),ROW()+ROWS(Естья1))),ROW()-ROW(Нетя1)+1),COLUMN(Естья1),4)))</f>
        <v/>
      </c>
      <c r="T23" s="34" t="str">
        <f>IF(Янв!A24=TRUE,Янв!F24,"")</f>
        <v/>
      </c>
      <c r="U23" s="34" t="str">
        <f t="array" aca="1" ref="U23" ca="1">IF(ROW()-ROW(Нетя2)+1&gt;ROWS(Естья2)-COUNTBLANK(Естья2),"",INDIRECT(ADDRESS(SMALL((IF(Естья2&lt;&gt;"",ROW(Естья2),ROW()+ROWS(Естья2))),ROW()-ROW(Нетя2)+1),COLUMN(Естья2),4)))</f>
        <v/>
      </c>
      <c r="V23" s="34" t="str">
        <f>IF(Февр!A24=TRUE,Февр!E24,"")</f>
        <v/>
      </c>
      <c r="W23" s="34" t="str">
        <f t="array" aca="1" ref="W23" ca="1">IF(ROW()-ROW(Нетф1)+1&gt;ROWS(Естьф1)-COUNTBLANK(Естьф1),"",INDIRECT(ADDRESS(SMALL((IF(Естьф1&lt;&gt;"",ROW(Естьф1),ROW()+ROWS(Естьф1))),ROW()-ROW(Нетф1)+1),COLUMN(Естьф1),4)))</f>
        <v/>
      </c>
      <c r="X23" s="34" t="str">
        <f>IF(Февр!A24=TRUE,Февр!F24,"")</f>
        <v/>
      </c>
      <c r="Y23" s="34" t="str">
        <f t="array" aca="1" ref="Y23" ca="1">IF(ROW()-ROW(Нетф2)+1&gt;ROWS(Естьф2)-COUNTBLANK(Естьф2),"",INDIRECT(ADDRESS(SMALL((IF(Естьф2&lt;&gt;"",ROW(Естьф2),ROW()+ROWS(Естьф2))),ROW()-ROW(Нетф2)+1),COLUMN(Естьф2),4)))</f>
        <v/>
      </c>
      <c r="Z23" s="34" t="str">
        <f>IF(Март!A24=TRUE,Март!E24,"")</f>
        <v/>
      </c>
      <c r="AA23" s="34" t="str">
        <f t="array" aca="1" ref="AA23" ca="1">IF(ROW()-ROW(Нетм1)+1&gt;ROWS(Естьм1)-COUNTBLANK(Естьм1),"",INDIRECT(ADDRESS(SMALL((IF(Естьм1&lt;&gt;"",ROW(Естьм1),ROW()+ROWS(Естьм1))),ROW()-ROW(Нетм1)+1),COLUMN(Естьм1),4)))</f>
        <v/>
      </c>
      <c r="AB23" s="34" t="str">
        <f>IF(Март!A24=TRUE,Март!F24,"")</f>
        <v/>
      </c>
      <c r="AC23" s="34" t="str">
        <f t="array" aca="1" ref="AC23" ca="1">IF(ROW()-ROW(Нетм2)+1&gt;ROWS(Естьм2)-COUNTBLANK(Естьм2),"",INDIRECT(ADDRESS(SMALL((IF(Естьм2&lt;&gt;"",ROW(Естьм2),ROW()+ROWS(Естьм2))),ROW()-ROW(Нетм2)+1),COLUMN(Естьм2),4)))</f>
        <v/>
      </c>
      <c r="AD23" s="34" t="str">
        <f>IF(Апр!A24=TRUE,Апр!E24,"")</f>
        <v/>
      </c>
      <c r="AE23" s="34" t="str">
        <f t="array" aca="1" ref="AE23" ca="1">IF(ROW()-ROW(Нета1)+1&gt;ROWS(Естьа1)-COUNTBLANK(Естьа1),"",INDIRECT(ADDRESS(SMALL((IF(Естьа1&lt;&gt;"",ROW(Естьа1),ROW()+ROWS(Естьа1))),ROW()-ROW(Нета1)+1),COLUMN(Естьа1),4)))</f>
        <v/>
      </c>
      <c r="AF23" s="34" t="str">
        <f>IF(Апр!A24=TRUE,Апр!F24,"")</f>
        <v/>
      </c>
      <c r="AG23" s="34" t="str">
        <f t="array" aca="1" ref="AG23" ca="1">IF(ROW()-ROW(Нета2)+1&gt;ROWS(Естьа2)-COUNTBLANK(Естьа2),"",INDIRECT(ADDRESS(SMALL((IF(Естьа2&lt;&gt;"",ROW(Естьа2),ROW()+ROWS(Естьа2))),ROW()-ROW(Нета2)+1),COLUMN(Естьа2),4)))</f>
        <v/>
      </c>
      <c r="AH23" s="34" t="str">
        <f>IF(Май!A24=TRUE,Май!E24,"")</f>
        <v/>
      </c>
      <c r="AI23" s="34" t="str">
        <f t="array" aca="1" ref="AI23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23" s="34" t="str">
        <f>IF(Май!A24=TRUE,Май!F24,"")</f>
        <v/>
      </c>
      <c r="AK23" s="34" t="str">
        <f t="array" aca="1" ref="AK23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24" spans="1:37" x14ac:dyDescent="0.25">
      <c r="A24">
        <v>22</v>
      </c>
      <c r="B24" s="34" t="str">
        <f>IF(Сент!A25=TRUE,Сент!E25,"")</f>
        <v/>
      </c>
      <c r="C24" s="34" t="str">
        <f t="array" aca="1" ref="C24" ca="1">IF(ROW()-ROW(НетС)+1&gt;ROWS(ЕстьС)-COUNTBLANK(ЕстьС),"",INDIRECT(ADDRESS(SMALL((IF(ЕстьС&lt;&gt;"",ROW(ЕстьС),ROW()+ROWS(ЕстьС))),ROW()-ROW(НетС)+1),COLUMN(ЕстьС),4)))</f>
        <v/>
      </c>
      <c r="D24" s="34" t="str">
        <f>IF(Сент!A25=TRUE,Сент!F25,"")</f>
        <v/>
      </c>
      <c r="E24" s="34" t="str">
        <f t="array" aca="1" ref="E24" ca="1">IF(ROW()-ROW(НетС2)+1&gt;ROWS(ЕстьС2)-COUNTBLANK(ЕстьС2),"",INDIRECT(ADDRESS(SMALL((IF(ЕстьС2&lt;&gt;"",ROW(ЕстьС2),ROW()+ROWS(ЕстьС2))),ROW()-ROW(НетС2)+1),COLUMN(ЕстьС2),4)))</f>
        <v/>
      </c>
      <c r="F24" s="34" t="str">
        <f>IF(Окт!A25=TRUE,Окт!E25,"")</f>
        <v/>
      </c>
      <c r="G24" s="34" t="str">
        <f t="array" aca="1" ref="G24" ca="1">IF(ROW()-ROW(НетО1)+1&gt;ROWS(ЕстьО1)-COUNTBLANK(ЕстьО1),"",INDIRECT(ADDRESS(SMALL((IF(ЕстьО1&lt;&gt;"",ROW(ЕстьО1),ROW()+ROWS(ЕстьО1))),ROW()-ROW(НетО1)+1),COLUMN(ЕстьО1),4)))</f>
        <v/>
      </c>
      <c r="H24" s="34" t="str">
        <f>IF(Окт!A25=TRUE,Окт!F25,"")</f>
        <v/>
      </c>
      <c r="I24" s="34" t="str">
        <f t="array" aca="1" ref="I24" ca="1">IF(ROW()-ROW(Нетод)+1&gt;ROWS(Естьод)-COUNTBLANK(Естьод),"",INDIRECT(ADDRESS(SMALL((IF(Естьод&lt;&gt;"",ROW(Естьод),ROW()+ROWS(Естьод))),ROW()-ROW(Нетод)+1),COLUMN(Естьод),4)))</f>
        <v/>
      </c>
      <c r="J24" s="34" t="str">
        <f>IF(Нояб!A25=TRUE,Нояб!E25,"")</f>
        <v/>
      </c>
      <c r="K24" s="34" t="str">
        <f t="array" aca="1" ref="K24" ca="1">IF(ROW()-ROW(Нетн1)+1&gt;ROWS(Естьн1)-COUNTBLANK(Естьн1),"",INDIRECT(ADDRESS(SMALL((IF(Естьн1&lt;&gt;"",ROW(Естьн1),ROW()+ROWS(Естьн1))),ROW()-ROW(Нетн1)+1),COLUMN(Естьн1),4)))</f>
        <v/>
      </c>
      <c r="L24" s="34" t="str">
        <f>IF(Нояб!A25=TRUE,Нояб!F25,"")</f>
        <v/>
      </c>
      <c r="M24" s="34" t="str">
        <f t="array" aca="1" ref="M24" ca="1">IF(ROW()-ROW(Нетн2)+1&gt;ROWS(Естьн2)-COUNTBLANK(Естьн2),"",INDIRECT(ADDRESS(SMALL((IF(Естьн2&lt;&gt;"",ROW(Естьн2),ROW()+ROWS(Естьн2))),ROW()-ROW(Нетн2)+1),COLUMN(Естьн2),4)))</f>
        <v/>
      </c>
      <c r="N24" s="34" t="str">
        <f>IF(Дек!A25=TRUE,Дек!E25,"")</f>
        <v/>
      </c>
      <c r="O24" s="34" t="str">
        <f t="array" aca="1" ref="O24" ca="1">IF(ROW()-ROW(Нетд1)+1&gt;ROWS(Естьд1)-COUNTBLANK(Естьд1),"",INDIRECT(ADDRESS(SMALL((IF(Естьд1&lt;&gt;"",ROW(Естьд1),ROW()+ROWS(Естьд1))),ROW()-ROW(Нетд1)+1),COLUMN(Естьд1),4)))</f>
        <v/>
      </c>
      <c r="P24" s="34" t="str">
        <f>IF(Дек!A25=TRUE,Дек!F25,"")</f>
        <v/>
      </c>
      <c r="Q24" s="34" t="str">
        <f t="array" aca="1" ref="Q24" ca="1">IF(ROW()-ROW(Нетд2)+1&gt;ROWS(Естьд2)-COUNTBLANK(Естьд2),"",INDIRECT(ADDRESS(SMALL((IF(Естьд2&lt;&gt;"",ROW(Естьд2),ROW()+ROWS(Естьд2))),ROW()-ROW(Нетд2)+1),COLUMN(Естьд2),4)))</f>
        <v/>
      </c>
      <c r="R24" s="34" t="str">
        <f>IF(Янв!A25=TRUE,Янв!E25,"")</f>
        <v/>
      </c>
      <c r="S24" s="34" t="str">
        <f t="array" aca="1" ref="S24" ca="1">IF(ROW()-ROW(Нетя1)+1&gt;ROWS(Естья1)-COUNTBLANK(Естья1),"",INDIRECT(ADDRESS(SMALL((IF(Естья1&lt;&gt;"",ROW(Естья1),ROW()+ROWS(Естья1))),ROW()-ROW(Нетя1)+1),COLUMN(Естья1),4)))</f>
        <v/>
      </c>
      <c r="T24" s="34" t="str">
        <f>IF(Янв!A25=TRUE,Янв!F25,"")</f>
        <v/>
      </c>
      <c r="U24" s="34" t="str">
        <f t="array" aca="1" ref="U24" ca="1">IF(ROW()-ROW(Нетя2)+1&gt;ROWS(Естья2)-COUNTBLANK(Естья2),"",INDIRECT(ADDRESS(SMALL((IF(Естья2&lt;&gt;"",ROW(Естья2),ROW()+ROWS(Естья2))),ROW()-ROW(Нетя2)+1),COLUMN(Естья2),4)))</f>
        <v/>
      </c>
      <c r="V24" s="34" t="str">
        <f>IF(Февр!A25=TRUE,Февр!E25,"")</f>
        <v/>
      </c>
      <c r="W24" s="34" t="str">
        <f t="array" aca="1" ref="W24" ca="1">IF(ROW()-ROW(Нетф1)+1&gt;ROWS(Естьф1)-COUNTBLANK(Естьф1),"",INDIRECT(ADDRESS(SMALL((IF(Естьф1&lt;&gt;"",ROW(Естьф1),ROW()+ROWS(Естьф1))),ROW()-ROW(Нетф1)+1),COLUMN(Естьф1),4)))</f>
        <v/>
      </c>
      <c r="X24" s="34" t="str">
        <f>IF(Февр!A25=TRUE,Февр!F25,"")</f>
        <v/>
      </c>
      <c r="Y24" s="34" t="str">
        <f t="array" aca="1" ref="Y24" ca="1">IF(ROW()-ROW(Нетф2)+1&gt;ROWS(Естьф2)-COUNTBLANK(Естьф2),"",INDIRECT(ADDRESS(SMALL((IF(Естьф2&lt;&gt;"",ROW(Естьф2),ROW()+ROWS(Естьф2))),ROW()-ROW(Нетф2)+1),COLUMN(Естьф2),4)))</f>
        <v/>
      </c>
      <c r="Z24" s="34" t="str">
        <f>IF(Март!A25=TRUE,Март!E25,"")</f>
        <v/>
      </c>
      <c r="AA24" s="34" t="str">
        <f t="array" aca="1" ref="AA24" ca="1">IF(ROW()-ROW(Нетм1)+1&gt;ROWS(Естьм1)-COUNTBLANK(Естьм1),"",INDIRECT(ADDRESS(SMALL((IF(Естьм1&lt;&gt;"",ROW(Естьм1),ROW()+ROWS(Естьм1))),ROW()-ROW(Нетм1)+1),COLUMN(Естьм1),4)))</f>
        <v/>
      </c>
      <c r="AB24" s="34" t="str">
        <f>IF(Март!A25=TRUE,Март!F25,"")</f>
        <v/>
      </c>
      <c r="AC24" s="34" t="str">
        <f t="array" aca="1" ref="AC24" ca="1">IF(ROW()-ROW(Нетм2)+1&gt;ROWS(Естьм2)-COUNTBLANK(Естьм2),"",INDIRECT(ADDRESS(SMALL((IF(Естьм2&lt;&gt;"",ROW(Естьм2),ROW()+ROWS(Естьм2))),ROW()-ROW(Нетм2)+1),COLUMN(Естьм2),4)))</f>
        <v/>
      </c>
      <c r="AD24" s="34" t="str">
        <f>IF(Апр!A25=TRUE,Апр!E25,"")</f>
        <v/>
      </c>
      <c r="AE24" s="34" t="str">
        <f t="array" aca="1" ref="AE24" ca="1">IF(ROW()-ROW(Нета1)+1&gt;ROWS(Естьа1)-COUNTBLANK(Естьа1),"",INDIRECT(ADDRESS(SMALL((IF(Естьа1&lt;&gt;"",ROW(Естьа1),ROW()+ROWS(Естьа1))),ROW()-ROW(Нета1)+1),COLUMN(Естьа1),4)))</f>
        <v/>
      </c>
      <c r="AF24" s="34" t="str">
        <f>IF(Апр!A25=TRUE,Апр!F25,"")</f>
        <v/>
      </c>
      <c r="AG24" s="34" t="str">
        <f t="array" aca="1" ref="AG24" ca="1">IF(ROW()-ROW(Нета2)+1&gt;ROWS(Естьа2)-COUNTBLANK(Естьа2),"",INDIRECT(ADDRESS(SMALL((IF(Естьа2&lt;&gt;"",ROW(Естьа2),ROW()+ROWS(Естьа2))),ROW()-ROW(Нета2)+1),COLUMN(Естьа2),4)))</f>
        <v/>
      </c>
      <c r="AH24" s="34" t="str">
        <f>IF(Май!A25=TRUE,Май!E25,"")</f>
        <v/>
      </c>
      <c r="AI24" s="34" t="str">
        <f t="array" aca="1" ref="AI24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24" s="34" t="str">
        <f>IF(Май!A25=TRUE,Май!F25,"")</f>
        <v/>
      </c>
      <c r="AK24" s="34" t="str">
        <f t="array" aca="1" ref="AK24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25" spans="1:37" x14ac:dyDescent="0.25">
      <c r="A25">
        <v>23</v>
      </c>
      <c r="B25" s="34" t="str">
        <f>IF(Сент!A26=TRUE,Сент!E26,"")</f>
        <v/>
      </c>
      <c r="C25" s="34" t="str">
        <f t="array" aca="1" ref="C25" ca="1">IF(ROW()-ROW(НетС)+1&gt;ROWS(ЕстьС)-COUNTBLANK(ЕстьС),"",INDIRECT(ADDRESS(SMALL((IF(ЕстьС&lt;&gt;"",ROW(ЕстьС),ROW()+ROWS(ЕстьС))),ROW()-ROW(НетС)+1),COLUMN(ЕстьС),4)))</f>
        <v/>
      </c>
      <c r="D25" s="34" t="str">
        <f>IF(Сент!A26=TRUE,Сент!F26,"")</f>
        <v/>
      </c>
      <c r="E25" s="34" t="str">
        <f t="array" aca="1" ref="E25" ca="1">IF(ROW()-ROW(НетС2)+1&gt;ROWS(ЕстьС2)-COUNTBLANK(ЕстьС2),"",INDIRECT(ADDRESS(SMALL((IF(ЕстьС2&lt;&gt;"",ROW(ЕстьС2),ROW()+ROWS(ЕстьС2))),ROW()-ROW(НетС2)+1),COLUMN(ЕстьС2),4)))</f>
        <v/>
      </c>
      <c r="F25" s="34" t="str">
        <f>IF(Окт!A26=TRUE,Окт!E26,"")</f>
        <v/>
      </c>
      <c r="G25" s="34" t="str">
        <f t="array" aca="1" ref="G25" ca="1">IF(ROW()-ROW(НетО1)+1&gt;ROWS(ЕстьО1)-COUNTBLANK(ЕстьО1),"",INDIRECT(ADDRESS(SMALL((IF(ЕстьО1&lt;&gt;"",ROW(ЕстьО1),ROW()+ROWS(ЕстьО1))),ROW()-ROW(НетО1)+1),COLUMN(ЕстьО1),4)))</f>
        <v/>
      </c>
      <c r="H25" s="34" t="str">
        <f>IF(Окт!A26=TRUE,Окт!F26,"")</f>
        <v/>
      </c>
      <c r="I25" s="34" t="str">
        <f t="array" aca="1" ref="I25" ca="1">IF(ROW()-ROW(Нетод)+1&gt;ROWS(Естьод)-COUNTBLANK(Естьод),"",INDIRECT(ADDRESS(SMALL((IF(Естьод&lt;&gt;"",ROW(Естьод),ROW()+ROWS(Естьод))),ROW()-ROW(Нетод)+1),COLUMN(Естьод),4)))</f>
        <v/>
      </c>
      <c r="J25" s="34" t="str">
        <f>IF(Нояб!A26=TRUE,Нояб!E26,"")</f>
        <v/>
      </c>
      <c r="K25" s="34" t="str">
        <f t="array" aca="1" ref="K25" ca="1">IF(ROW()-ROW(Нетн1)+1&gt;ROWS(Естьн1)-COUNTBLANK(Естьн1),"",INDIRECT(ADDRESS(SMALL((IF(Естьн1&lt;&gt;"",ROW(Естьн1),ROW()+ROWS(Естьн1))),ROW()-ROW(Нетн1)+1),COLUMN(Естьн1),4)))</f>
        <v/>
      </c>
      <c r="L25" s="34" t="str">
        <f>IF(Нояб!A26=TRUE,Нояб!F26,"")</f>
        <v/>
      </c>
      <c r="M25" s="34" t="str">
        <f t="array" aca="1" ref="M25" ca="1">IF(ROW()-ROW(Нетн2)+1&gt;ROWS(Естьн2)-COUNTBLANK(Естьн2),"",INDIRECT(ADDRESS(SMALL((IF(Естьн2&lt;&gt;"",ROW(Естьн2),ROW()+ROWS(Естьн2))),ROW()-ROW(Нетн2)+1),COLUMN(Естьн2),4)))</f>
        <v/>
      </c>
      <c r="N25" s="34" t="str">
        <f>IF(Дек!A26=TRUE,Дек!E26,"")</f>
        <v/>
      </c>
      <c r="O25" s="34" t="str">
        <f t="array" aca="1" ref="O25" ca="1">IF(ROW()-ROW(Нетд1)+1&gt;ROWS(Естьд1)-COUNTBLANK(Естьд1),"",INDIRECT(ADDRESS(SMALL((IF(Естьд1&lt;&gt;"",ROW(Естьд1),ROW()+ROWS(Естьд1))),ROW()-ROW(Нетд1)+1),COLUMN(Естьд1),4)))</f>
        <v/>
      </c>
      <c r="P25" s="34" t="str">
        <f>IF(Дек!A26=TRUE,Дек!F26,"")</f>
        <v/>
      </c>
      <c r="Q25" s="34" t="str">
        <f t="array" aca="1" ref="Q25" ca="1">IF(ROW()-ROW(Нетд2)+1&gt;ROWS(Естьд2)-COUNTBLANK(Естьд2),"",INDIRECT(ADDRESS(SMALL((IF(Естьд2&lt;&gt;"",ROW(Естьд2),ROW()+ROWS(Естьд2))),ROW()-ROW(Нетд2)+1),COLUMN(Естьд2),4)))</f>
        <v/>
      </c>
      <c r="R25" s="34" t="str">
        <f>IF(Янв!A26=TRUE,Янв!E26,"")</f>
        <v/>
      </c>
      <c r="S25" s="34" t="str">
        <f t="array" aca="1" ref="S25" ca="1">IF(ROW()-ROW(Нетя1)+1&gt;ROWS(Естья1)-COUNTBLANK(Естья1),"",INDIRECT(ADDRESS(SMALL((IF(Естья1&lt;&gt;"",ROW(Естья1),ROW()+ROWS(Естья1))),ROW()-ROW(Нетя1)+1),COLUMN(Естья1),4)))</f>
        <v/>
      </c>
      <c r="T25" s="34" t="str">
        <f>IF(Янв!A26=TRUE,Янв!F26,"")</f>
        <v/>
      </c>
      <c r="U25" s="34" t="str">
        <f t="array" aca="1" ref="U25" ca="1">IF(ROW()-ROW(Нетя2)+1&gt;ROWS(Естья2)-COUNTBLANK(Естья2),"",INDIRECT(ADDRESS(SMALL((IF(Естья2&lt;&gt;"",ROW(Естья2),ROW()+ROWS(Естья2))),ROW()-ROW(Нетя2)+1),COLUMN(Естья2),4)))</f>
        <v/>
      </c>
      <c r="V25" s="34" t="str">
        <f>IF(Февр!A26=TRUE,Февр!E26,"")</f>
        <v/>
      </c>
      <c r="W25" s="34" t="str">
        <f t="array" aca="1" ref="W25" ca="1">IF(ROW()-ROW(Нетф1)+1&gt;ROWS(Естьф1)-COUNTBLANK(Естьф1),"",INDIRECT(ADDRESS(SMALL((IF(Естьф1&lt;&gt;"",ROW(Естьф1),ROW()+ROWS(Естьф1))),ROW()-ROW(Нетф1)+1),COLUMN(Естьф1),4)))</f>
        <v/>
      </c>
      <c r="X25" s="34" t="str">
        <f>IF(Февр!A26=TRUE,Февр!F26,"")</f>
        <v/>
      </c>
      <c r="Y25" s="34" t="str">
        <f t="array" aca="1" ref="Y25" ca="1">IF(ROW()-ROW(Нетф2)+1&gt;ROWS(Естьф2)-COUNTBLANK(Естьф2),"",INDIRECT(ADDRESS(SMALL((IF(Естьф2&lt;&gt;"",ROW(Естьф2),ROW()+ROWS(Естьф2))),ROW()-ROW(Нетф2)+1),COLUMN(Естьф2),4)))</f>
        <v/>
      </c>
      <c r="Z25" s="34" t="str">
        <f>IF(Март!A26=TRUE,Март!E26,"")</f>
        <v/>
      </c>
      <c r="AA25" s="34" t="str">
        <f t="array" aca="1" ref="AA25" ca="1">IF(ROW()-ROW(Нетм1)+1&gt;ROWS(Естьм1)-COUNTBLANK(Естьм1),"",INDIRECT(ADDRESS(SMALL((IF(Естьм1&lt;&gt;"",ROW(Естьм1),ROW()+ROWS(Естьм1))),ROW()-ROW(Нетм1)+1),COLUMN(Естьм1),4)))</f>
        <v/>
      </c>
      <c r="AB25" s="34" t="str">
        <f>IF(Март!A26=TRUE,Март!F26,"")</f>
        <v/>
      </c>
      <c r="AC25" s="34" t="str">
        <f t="array" aca="1" ref="AC25" ca="1">IF(ROW()-ROW(Нетм2)+1&gt;ROWS(Естьм2)-COUNTBLANK(Естьм2),"",INDIRECT(ADDRESS(SMALL((IF(Естьм2&lt;&gt;"",ROW(Естьм2),ROW()+ROWS(Естьм2))),ROW()-ROW(Нетм2)+1),COLUMN(Естьм2),4)))</f>
        <v/>
      </c>
      <c r="AD25" s="34" t="str">
        <f>IF(Апр!A26=TRUE,Апр!E26,"")</f>
        <v/>
      </c>
      <c r="AE25" s="34" t="str">
        <f t="array" aca="1" ref="AE25" ca="1">IF(ROW()-ROW(Нета1)+1&gt;ROWS(Естьа1)-COUNTBLANK(Естьа1),"",INDIRECT(ADDRESS(SMALL((IF(Естьа1&lt;&gt;"",ROW(Естьа1),ROW()+ROWS(Естьа1))),ROW()-ROW(Нета1)+1),COLUMN(Естьа1),4)))</f>
        <v/>
      </c>
      <c r="AF25" s="34" t="str">
        <f>IF(Апр!A26=TRUE,Апр!F26,"")</f>
        <v/>
      </c>
      <c r="AG25" s="34" t="str">
        <f t="array" aca="1" ref="AG25" ca="1">IF(ROW()-ROW(Нета2)+1&gt;ROWS(Естьа2)-COUNTBLANK(Естьа2),"",INDIRECT(ADDRESS(SMALL((IF(Естьа2&lt;&gt;"",ROW(Естьа2),ROW()+ROWS(Естьа2))),ROW()-ROW(Нета2)+1),COLUMN(Естьа2),4)))</f>
        <v/>
      </c>
      <c r="AH25" s="34" t="str">
        <f>IF(Май!A26=TRUE,Май!E26,"")</f>
        <v/>
      </c>
      <c r="AI25" s="34" t="str">
        <f t="array" aca="1" ref="AI25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25" s="34" t="str">
        <f>IF(Май!A26=TRUE,Май!F26,"")</f>
        <v/>
      </c>
      <c r="AK25" s="34" t="str">
        <f t="array" aca="1" ref="AK25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26" spans="1:37" x14ac:dyDescent="0.25">
      <c r="A26">
        <v>24</v>
      </c>
      <c r="B26" s="34" t="str">
        <f>IF(Сент!A27=TRUE,Сент!E27,"")</f>
        <v/>
      </c>
      <c r="C26" s="34" t="str">
        <f t="array" aca="1" ref="C26" ca="1">IF(ROW()-ROW(НетС)+1&gt;ROWS(ЕстьС)-COUNTBLANK(ЕстьС),"",INDIRECT(ADDRESS(SMALL((IF(ЕстьС&lt;&gt;"",ROW(ЕстьС),ROW()+ROWS(ЕстьС))),ROW()-ROW(НетС)+1),COLUMN(ЕстьС),4)))</f>
        <v/>
      </c>
      <c r="D26" s="34" t="str">
        <f>IF(Сент!A27=TRUE,Сент!F27,"")</f>
        <v/>
      </c>
      <c r="E26" s="34" t="str">
        <f t="array" aca="1" ref="E26" ca="1">IF(ROW()-ROW(НетС2)+1&gt;ROWS(ЕстьС2)-COUNTBLANK(ЕстьС2),"",INDIRECT(ADDRESS(SMALL((IF(ЕстьС2&lt;&gt;"",ROW(ЕстьС2),ROW()+ROWS(ЕстьС2))),ROW()-ROW(НетС2)+1),COLUMN(ЕстьС2),4)))</f>
        <v/>
      </c>
      <c r="F26" s="34" t="str">
        <f>IF(Окт!A27=TRUE,Окт!E27,"")</f>
        <v/>
      </c>
      <c r="G26" s="34" t="str">
        <f t="array" aca="1" ref="G26" ca="1">IF(ROW()-ROW(НетО1)+1&gt;ROWS(ЕстьО1)-COUNTBLANK(ЕстьО1),"",INDIRECT(ADDRESS(SMALL((IF(ЕстьО1&lt;&gt;"",ROW(ЕстьО1),ROW()+ROWS(ЕстьО1))),ROW()-ROW(НетО1)+1),COLUMN(ЕстьО1),4)))</f>
        <v/>
      </c>
      <c r="H26" s="34" t="str">
        <f>IF(Окт!A27=TRUE,Окт!F27,"")</f>
        <v/>
      </c>
      <c r="I26" s="34" t="str">
        <f t="array" aca="1" ref="I26" ca="1">IF(ROW()-ROW(Нетод)+1&gt;ROWS(Естьод)-COUNTBLANK(Естьод),"",INDIRECT(ADDRESS(SMALL((IF(Естьод&lt;&gt;"",ROW(Естьод),ROW()+ROWS(Естьод))),ROW()-ROW(Нетод)+1),COLUMN(Естьод),4)))</f>
        <v/>
      </c>
      <c r="J26" s="34" t="str">
        <f>IF(Нояб!A27=TRUE,Нояб!E27,"")</f>
        <v/>
      </c>
      <c r="K26" s="34" t="str">
        <f t="array" aca="1" ref="K26" ca="1">IF(ROW()-ROW(Нетн1)+1&gt;ROWS(Естьн1)-COUNTBLANK(Естьн1),"",INDIRECT(ADDRESS(SMALL((IF(Естьн1&lt;&gt;"",ROW(Естьн1),ROW()+ROWS(Естьн1))),ROW()-ROW(Нетн1)+1),COLUMN(Естьн1),4)))</f>
        <v/>
      </c>
      <c r="L26" s="34" t="str">
        <f>IF(Нояб!A27=TRUE,Нояб!F27,"")</f>
        <v/>
      </c>
      <c r="M26" s="34" t="str">
        <f t="array" aca="1" ref="M26" ca="1">IF(ROW()-ROW(Нетн2)+1&gt;ROWS(Естьн2)-COUNTBLANK(Естьн2),"",INDIRECT(ADDRESS(SMALL((IF(Естьн2&lt;&gt;"",ROW(Естьн2),ROW()+ROWS(Естьн2))),ROW()-ROW(Нетн2)+1),COLUMN(Естьн2),4)))</f>
        <v/>
      </c>
      <c r="N26" s="34" t="str">
        <f>IF(Дек!A27=TRUE,Дек!E27,"")</f>
        <v/>
      </c>
      <c r="O26" s="34" t="str">
        <f t="array" aca="1" ref="O26" ca="1">IF(ROW()-ROW(Нетд1)+1&gt;ROWS(Естьд1)-COUNTBLANK(Естьд1),"",INDIRECT(ADDRESS(SMALL((IF(Естьд1&lt;&gt;"",ROW(Естьд1),ROW()+ROWS(Естьд1))),ROW()-ROW(Нетд1)+1),COLUMN(Естьд1),4)))</f>
        <v/>
      </c>
      <c r="P26" s="34" t="str">
        <f>IF(Дек!A27=TRUE,Дек!F27,"")</f>
        <v/>
      </c>
      <c r="Q26" s="34" t="str">
        <f t="array" aca="1" ref="Q26" ca="1">IF(ROW()-ROW(Нетд2)+1&gt;ROWS(Естьд2)-COUNTBLANK(Естьд2),"",INDIRECT(ADDRESS(SMALL((IF(Естьд2&lt;&gt;"",ROW(Естьд2),ROW()+ROWS(Естьд2))),ROW()-ROW(Нетд2)+1),COLUMN(Естьд2),4)))</f>
        <v/>
      </c>
      <c r="R26" s="34" t="str">
        <f>IF(Янв!A27=TRUE,Янв!E27,"")</f>
        <v/>
      </c>
      <c r="S26" s="34" t="str">
        <f t="array" aca="1" ref="S26" ca="1">IF(ROW()-ROW(Нетя1)+1&gt;ROWS(Естья1)-COUNTBLANK(Естья1),"",INDIRECT(ADDRESS(SMALL((IF(Естья1&lt;&gt;"",ROW(Естья1),ROW()+ROWS(Естья1))),ROW()-ROW(Нетя1)+1),COLUMN(Естья1),4)))</f>
        <v/>
      </c>
      <c r="T26" s="34" t="str">
        <f>IF(Янв!A27=TRUE,Янв!F27,"")</f>
        <v/>
      </c>
      <c r="U26" s="34" t="str">
        <f t="array" aca="1" ref="U26" ca="1">IF(ROW()-ROW(Нетя2)+1&gt;ROWS(Естья2)-COUNTBLANK(Естья2),"",INDIRECT(ADDRESS(SMALL((IF(Естья2&lt;&gt;"",ROW(Естья2),ROW()+ROWS(Естья2))),ROW()-ROW(Нетя2)+1),COLUMN(Естья2),4)))</f>
        <v/>
      </c>
      <c r="V26" s="34" t="str">
        <f>IF(Февр!A27=TRUE,Февр!E27,"")</f>
        <v/>
      </c>
      <c r="W26" s="34" t="str">
        <f t="array" aca="1" ref="W26" ca="1">IF(ROW()-ROW(Нетф1)+1&gt;ROWS(Естьф1)-COUNTBLANK(Естьф1),"",INDIRECT(ADDRESS(SMALL((IF(Естьф1&lt;&gt;"",ROW(Естьф1),ROW()+ROWS(Естьф1))),ROW()-ROW(Нетф1)+1),COLUMN(Естьф1),4)))</f>
        <v/>
      </c>
      <c r="X26" s="34" t="str">
        <f>IF(Февр!A27=TRUE,Февр!F27,"")</f>
        <v/>
      </c>
      <c r="Y26" s="34" t="str">
        <f t="array" aca="1" ref="Y26" ca="1">IF(ROW()-ROW(Нетф2)+1&gt;ROWS(Естьф2)-COUNTBLANK(Естьф2),"",INDIRECT(ADDRESS(SMALL((IF(Естьф2&lt;&gt;"",ROW(Естьф2),ROW()+ROWS(Естьф2))),ROW()-ROW(Нетф2)+1),COLUMN(Естьф2),4)))</f>
        <v/>
      </c>
      <c r="Z26" s="34" t="str">
        <f>IF(Март!A27=TRUE,Март!E27,"")</f>
        <v/>
      </c>
      <c r="AA26" s="34" t="str">
        <f t="array" aca="1" ref="AA26" ca="1">IF(ROW()-ROW(Нетм1)+1&gt;ROWS(Естьм1)-COUNTBLANK(Естьм1),"",INDIRECT(ADDRESS(SMALL((IF(Естьм1&lt;&gt;"",ROW(Естьм1),ROW()+ROWS(Естьм1))),ROW()-ROW(Нетм1)+1),COLUMN(Естьм1),4)))</f>
        <v/>
      </c>
      <c r="AB26" s="34" t="str">
        <f>IF(Март!A27=TRUE,Март!F27,"")</f>
        <v/>
      </c>
      <c r="AC26" s="34" t="str">
        <f t="array" aca="1" ref="AC26" ca="1">IF(ROW()-ROW(Нетм2)+1&gt;ROWS(Естьм2)-COUNTBLANK(Естьм2),"",INDIRECT(ADDRESS(SMALL((IF(Естьм2&lt;&gt;"",ROW(Естьм2),ROW()+ROWS(Естьм2))),ROW()-ROW(Нетм2)+1),COLUMN(Естьм2),4)))</f>
        <v/>
      </c>
      <c r="AD26" s="34" t="str">
        <f>IF(Апр!A27=TRUE,Апр!E27,"")</f>
        <v/>
      </c>
      <c r="AE26" s="34" t="str">
        <f t="array" aca="1" ref="AE26" ca="1">IF(ROW()-ROW(Нета1)+1&gt;ROWS(Естьа1)-COUNTBLANK(Естьа1),"",INDIRECT(ADDRESS(SMALL((IF(Естьа1&lt;&gt;"",ROW(Естьа1),ROW()+ROWS(Естьа1))),ROW()-ROW(Нета1)+1),COLUMN(Естьа1),4)))</f>
        <v/>
      </c>
      <c r="AF26" s="34" t="str">
        <f>IF(Апр!A27=TRUE,Апр!F27,"")</f>
        <v/>
      </c>
      <c r="AG26" s="34" t="str">
        <f t="array" aca="1" ref="AG26" ca="1">IF(ROW()-ROW(Нета2)+1&gt;ROWS(Естьа2)-COUNTBLANK(Естьа2),"",INDIRECT(ADDRESS(SMALL((IF(Естьа2&lt;&gt;"",ROW(Естьа2),ROW()+ROWS(Естьа2))),ROW()-ROW(Нета2)+1),COLUMN(Естьа2),4)))</f>
        <v/>
      </c>
      <c r="AH26" s="34" t="str">
        <f>IF(Май!A27=TRUE,Май!E27,"")</f>
        <v/>
      </c>
      <c r="AI26" s="34" t="str">
        <f t="array" aca="1" ref="AI26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26" s="34" t="str">
        <f>IF(Май!A27=TRUE,Май!F27,"")</f>
        <v/>
      </c>
      <c r="AK26" s="34" t="str">
        <f t="array" aca="1" ref="AK26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27" spans="1:37" x14ac:dyDescent="0.25">
      <c r="A27">
        <v>25</v>
      </c>
      <c r="B27" s="34" t="str">
        <f>IF(Сент!A28=TRUE,Сент!E28,"")</f>
        <v/>
      </c>
      <c r="C27" s="34" t="str">
        <f t="array" aca="1" ref="C27" ca="1">IF(ROW()-ROW(НетС)+1&gt;ROWS(ЕстьС)-COUNTBLANK(ЕстьС),"",INDIRECT(ADDRESS(SMALL((IF(ЕстьС&lt;&gt;"",ROW(ЕстьС),ROW()+ROWS(ЕстьС))),ROW()-ROW(НетС)+1),COLUMN(ЕстьС),4)))</f>
        <v/>
      </c>
      <c r="D27" s="34" t="str">
        <f>IF(Сент!A28=TRUE,Сент!F28,"")</f>
        <v/>
      </c>
      <c r="E27" s="34" t="str">
        <f t="array" aca="1" ref="E27" ca="1">IF(ROW()-ROW(НетС2)+1&gt;ROWS(ЕстьС2)-COUNTBLANK(ЕстьС2),"",INDIRECT(ADDRESS(SMALL((IF(ЕстьС2&lt;&gt;"",ROW(ЕстьС2),ROW()+ROWS(ЕстьС2))),ROW()-ROW(НетС2)+1),COLUMN(ЕстьС2),4)))</f>
        <v/>
      </c>
      <c r="F27" s="34" t="str">
        <f>IF(Окт!A28=TRUE,Окт!E28,"")</f>
        <v/>
      </c>
      <c r="G27" s="34" t="str">
        <f t="array" aca="1" ref="G27" ca="1">IF(ROW()-ROW(НетО1)+1&gt;ROWS(ЕстьО1)-COUNTBLANK(ЕстьО1),"",INDIRECT(ADDRESS(SMALL((IF(ЕстьО1&lt;&gt;"",ROW(ЕстьО1),ROW()+ROWS(ЕстьО1))),ROW()-ROW(НетО1)+1),COLUMN(ЕстьО1),4)))</f>
        <v/>
      </c>
      <c r="H27" s="34" t="str">
        <f>IF(Окт!A28=TRUE,Окт!F28,"")</f>
        <v/>
      </c>
      <c r="I27" s="34" t="str">
        <f t="array" aca="1" ref="I27" ca="1">IF(ROW()-ROW(Нетод)+1&gt;ROWS(Естьод)-COUNTBLANK(Естьод),"",INDIRECT(ADDRESS(SMALL((IF(Естьод&lt;&gt;"",ROW(Естьод),ROW()+ROWS(Естьод))),ROW()-ROW(Нетод)+1),COLUMN(Естьод),4)))</f>
        <v/>
      </c>
      <c r="J27" s="34" t="str">
        <f>IF(Нояб!A28=TRUE,Нояб!E28,"")</f>
        <v/>
      </c>
      <c r="K27" s="34" t="str">
        <f t="array" aca="1" ref="K27" ca="1">IF(ROW()-ROW(Нетн1)+1&gt;ROWS(Естьн1)-COUNTBLANK(Естьн1),"",INDIRECT(ADDRESS(SMALL((IF(Естьн1&lt;&gt;"",ROW(Естьн1),ROW()+ROWS(Естьн1))),ROW()-ROW(Нетн1)+1),COLUMN(Естьн1),4)))</f>
        <v/>
      </c>
      <c r="L27" s="34" t="str">
        <f>IF(Нояб!A28=TRUE,Нояб!F28,"")</f>
        <v/>
      </c>
      <c r="M27" s="34" t="str">
        <f t="array" aca="1" ref="M27" ca="1">IF(ROW()-ROW(Нетн2)+1&gt;ROWS(Естьн2)-COUNTBLANK(Естьн2),"",INDIRECT(ADDRESS(SMALL((IF(Естьн2&lt;&gt;"",ROW(Естьн2),ROW()+ROWS(Естьн2))),ROW()-ROW(Нетн2)+1),COLUMN(Естьн2),4)))</f>
        <v/>
      </c>
      <c r="N27" s="34" t="str">
        <f>IF(Дек!A28=TRUE,Дек!E28,"")</f>
        <v/>
      </c>
      <c r="O27" s="34" t="str">
        <f t="array" aca="1" ref="O27" ca="1">IF(ROW()-ROW(Нетд1)+1&gt;ROWS(Естьд1)-COUNTBLANK(Естьд1),"",INDIRECT(ADDRESS(SMALL((IF(Естьд1&lt;&gt;"",ROW(Естьд1),ROW()+ROWS(Естьд1))),ROW()-ROW(Нетд1)+1),COLUMN(Естьд1),4)))</f>
        <v/>
      </c>
      <c r="P27" s="34" t="str">
        <f>IF(Дек!A28=TRUE,Дек!F28,"")</f>
        <v/>
      </c>
      <c r="Q27" s="34" t="str">
        <f t="array" aca="1" ref="Q27" ca="1">IF(ROW()-ROW(Нетд2)+1&gt;ROWS(Естьд2)-COUNTBLANK(Естьд2),"",INDIRECT(ADDRESS(SMALL((IF(Естьд2&lt;&gt;"",ROW(Естьд2),ROW()+ROWS(Естьд2))),ROW()-ROW(Нетд2)+1),COLUMN(Естьд2),4)))</f>
        <v/>
      </c>
      <c r="R27" s="34" t="str">
        <f>IF(Янв!A28=TRUE,Янв!E28,"")</f>
        <v/>
      </c>
      <c r="S27" s="34" t="str">
        <f t="array" aca="1" ref="S27" ca="1">IF(ROW()-ROW(Нетя1)+1&gt;ROWS(Естья1)-COUNTBLANK(Естья1),"",INDIRECT(ADDRESS(SMALL((IF(Естья1&lt;&gt;"",ROW(Естья1),ROW()+ROWS(Естья1))),ROW()-ROW(Нетя1)+1),COLUMN(Естья1),4)))</f>
        <v/>
      </c>
      <c r="T27" s="34" t="str">
        <f>IF(Янв!A28=TRUE,Янв!F28,"")</f>
        <v/>
      </c>
      <c r="U27" s="34" t="str">
        <f t="array" aca="1" ref="U27" ca="1">IF(ROW()-ROW(Нетя2)+1&gt;ROWS(Естья2)-COUNTBLANK(Естья2),"",INDIRECT(ADDRESS(SMALL((IF(Естья2&lt;&gt;"",ROW(Естья2),ROW()+ROWS(Естья2))),ROW()-ROW(Нетя2)+1),COLUMN(Естья2),4)))</f>
        <v/>
      </c>
      <c r="V27" s="34" t="str">
        <f>IF(Февр!A28=TRUE,Февр!E28,"")</f>
        <v/>
      </c>
      <c r="W27" s="34" t="str">
        <f t="array" aca="1" ref="W27" ca="1">IF(ROW()-ROW(Нетф1)+1&gt;ROWS(Естьф1)-COUNTBLANK(Естьф1),"",INDIRECT(ADDRESS(SMALL((IF(Естьф1&lt;&gt;"",ROW(Естьф1),ROW()+ROWS(Естьф1))),ROW()-ROW(Нетф1)+1),COLUMN(Естьф1),4)))</f>
        <v/>
      </c>
      <c r="X27" s="34" t="str">
        <f>IF(Февр!A28=TRUE,Февр!F28,"")</f>
        <v/>
      </c>
      <c r="Y27" s="34" t="str">
        <f t="array" aca="1" ref="Y27" ca="1">IF(ROW()-ROW(Нетф2)+1&gt;ROWS(Естьф2)-COUNTBLANK(Естьф2),"",INDIRECT(ADDRESS(SMALL((IF(Естьф2&lt;&gt;"",ROW(Естьф2),ROW()+ROWS(Естьф2))),ROW()-ROW(Нетф2)+1),COLUMN(Естьф2),4)))</f>
        <v/>
      </c>
      <c r="Z27" s="34" t="str">
        <f>IF(Март!A28=TRUE,Март!E28,"")</f>
        <v/>
      </c>
      <c r="AA27" s="34" t="str">
        <f t="array" aca="1" ref="AA27" ca="1">IF(ROW()-ROW(Нетм1)+1&gt;ROWS(Естьм1)-COUNTBLANK(Естьм1),"",INDIRECT(ADDRESS(SMALL((IF(Естьм1&lt;&gt;"",ROW(Естьм1),ROW()+ROWS(Естьм1))),ROW()-ROW(Нетм1)+1),COLUMN(Естьм1),4)))</f>
        <v/>
      </c>
      <c r="AB27" s="34" t="str">
        <f>IF(Март!A28=TRUE,Март!F28,"")</f>
        <v/>
      </c>
      <c r="AC27" s="34" t="str">
        <f t="array" aca="1" ref="AC27" ca="1">IF(ROW()-ROW(Нетм2)+1&gt;ROWS(Естьм2)-COUNTBLANK(Естьм2),"",INDIRECT(ADDRESS(SMALL((IF(Естьм2&lt;&gt;"",ROW(Естьм2),ROW()+ROWS(Естьм2))),ROW()-ROW(Нетм2)+1),COLUMN(Естьм2),4)))</f>
        <v/>
      </c>
      <c r="AD27" s="34" t="str">
        <f>IF(Апр!A28=TRUE,Апр!E28,"")</f>
        <v/>
      </c>
      <c r="AE27" s="34" t="str">
        <f t="array" aca="1" ref="AE27" ca="1">IF(ROW()-ROW(Нета1)+1&gt;ROWS(Естьа1)-COUNTBLANK(Естьа1),"",INDIRECT(ADDRESS(SMALL((IF(Естьа1&lt;&gt;"",ROW(Естьа1),ROW()+ROWS(Естьа1))),ROW()-ROW(Нета1)+1),COLUMN(Естьа1),4)))</f>
        <v/>
      </c>
      <c r="AF27" s="34" t="str">
        <f>IF(Апр!A28=TRUE,Апр!F28,"")</f>
        <v/>
      </c>
      <c r="AG27" s="34" t="str">
        <f t="array" aca="1" ref="AG27" ca="1">IF(ROW()-ROW(Нета2)+1&gt;ROWS(Естьа2)-COUNTBLANK(Естьа2),"",INDIRECT(ADDRESS(SMALL((IF(Естьа2&lt;&gt;"",ROW(Естьа2),ROW()+ROWS(Естьа2))),ROW()-ROW(Нета2)+1),COLUMN(Естьа2),4)))</f>
        <v/>
      </c>
      <c r="AH27" s="34" t="str">
        <f>IF(Май!A28=TRUE,Май!E28,"")</f>
        <v/>
      </c>
      <c r="AI27" s="34" t="str">
        <f t="array" aca="1" ref="AI27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27" s="34" t="str">
        <f>IF(Май!A28=TRUE,Май!F28,"")</f>
        <v/>
      </c>
      <c r="AK27" s="34" t="str">
        <f t="array" aca="1" ref="AK27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28" spans="1:37" x14ac:dyDescent="0.25">
      <c r="A28">
        <v>26</v>
      </c>
      <c r="B28" s="34" t="str">
        <f>IF(Сент!A29=TRUE,Сент!E29,"")</f>
        <v/>
      </c>
      <c r="C28" s="34" t="str">
        <f t="array" aca="1" ref="C28" ca="1">IF(ROW()-ROW(НетС)+1&gt;ROWS(ЕстьС)-COUNTBLANK(ЕстьС),"",INDIRECT(ADDRESS(SMALL((IF(ЕстьС&lt;&gt;"",ROW(ЕстьС),ROW()+ROWS(ЕстьС))),ROW()-ROW(НетС)+1),COLUMN(ЕстьС),4)))</f>
        <v/>
      </c>
      <c r="D28" s="34" t="str">
        <f>IF(Сент!A29=TRUE,Сент!F29,"")</f>
        <v/>
      </c>
      <c r="E28" s="34" t="str">
        <f t="array" aca="1" ref="E28" ca="1">IF(ROW()-ROW(НетС2)+1&gt;ROWS(ЕстьС2)-COUNTBLANK(ЕстьС2),"",INDIRECT(ADDRESS(SMALL((IF(ЕстьС2&lt;&gt;"",ROW(ЕстьС2),ROW()+ROWS(ЕстьС2))),ROW()-ROW(НетС2)+1),COLUMN(ЕстьС2),4)))</f>
        <v/>
      </c>
      <c r="F28" s="34" t="str">
        <f>IF(Окт!A29=TRUE,Окт!E29,"")</f>
        <v/>
      </c>
      <c r="G28" s="34" t="str">
        <f t="array" aca="1" ref="G28" ca="1">IF(ROW()-ROW(НетО1)+1&gt;ROWS(ЕстьО1)-COUNTBLANK(ЕстьО1),"",INDIRECT(ADDRESS(SMALL((IF(ЕстьО1&lt;&gt;"",ROW(ЕстьО1),ROW()+ROWS(ЕстьО1))),ROW()-ROW(НетО1)+1),COLUMN(ЕстьО1),4)))</f>
        <v/>
      </c>
      <c r="H28" s="34" t="str">
        <f>IF(Окт!A29=TRUE,Окт!F29,"")</f>
        <v/>
      </c>
      <c r="I28" s="34" t="str">
        <f t="array" aca="1" ref="I28" ca="1">IF(ROW()-ROW(Нетод)+1&gt;ROWS(Естьод)-COUNTBLANK(Естьод),"",INDIRECT(ADDRESS(SMALL((IF(Естьод&lt;&gt;"",ROW(Естьод),ROW()+ROWS(Естьод))),ROW()-ROW(Нетод)+1),COLUMN(Естьод),4)))</f>
        <v/>
      </c>
      <c r="J28" s="34" t="str">
        <f>IF(Нояб!A29=TRUE,Нояб!E29,"")</f>
        <v/>
      </c>
      <c r="K28" s="34" t="str">
        <f t="array" aca="1" ref="K28" ca="1">IF(ROW()-ROW(Нетн1)+1&gt;ROWS(Естьн1)-COUNTBLANK(Естьн1),"",INDIRECT(ADDRESS(SMALL((IF(Естьн1&lt;&gt;"",ROW(Естьн1),ROW()+ROWS(Естьн1))),ROW()-ROW(Нетн1)+1),COLUMN(Естьн1),4)))</f>
        <v/>
      </c>
      <c r="L28" s="34" t="str">
        <f>IF(Нояб!A29=TRUE,Нояб!F29,"")</f>
        <v/>
      </c>
      <c r="M28" s="34" t="str">
        <f t="array" aca="1" ref="M28" ca="1">IF(ROW()-ROW(Нетн2)+1&gt;ROWS(Естьн2)-COUNTBLANK(Естьн2),"",INDIRECT(ADDRESS(SMALL((IF(Естьн2&lt;&gt;"",ROW(Естьн2),ROW()+ROWS(Естьн2))),ROW()-ROW(Нетн2)+1),COLUMN(Естьн2),4)))</f>
        <v/>
      </c>
      <c r="N28" s="34" t="str">
        <f>IF(Дек!A29=TRUE,Дек!E29,"")</f>
        <v/>
      </c>
      <c r="O28" s="34" t="str">
        <f t="array" aca="1" ref="O28" ca="1">IF(ROW()-ROW(Нетд1)+1&gt;ROWS(Естьд1)-COUNTBLANK(Естьд1),"",INDIRECT(ADDRESS(SMALL((IF(Естьд1&lt;&gt;"",ROW(Естьд1),ROW()+ROWS(Естьд1))),ROW()-ROW(Нетд1)+1),COLUMN(Естьд1),4)))</f>
        <v/>
      </c>
      <c r="P28" s="34" t="str">
        <f>IF(Дек!A29=TRUE,Дек!F29,"")</f>
        <v/>
      </c>
      <c r="Q28" s="34" t="str">
        <f t="array" aca="1" ref="Q28" ca="1">IF(ROW()-ROW(Нетд2)+1&gt;ROWS(Естьд2)-COUNTBLANK(Естьд2),"",INDIRECT(ADDRESS(SMALL((IF(Естьд2&lt;&gt;"",ROW(Естьд2),ROW()+ROWS(Естьд2))),ROW()-ROW(Нетд2)+1),COLUMN(Естьд2),4)))</f>
        <v/>
      </c>
      <c r="R28" s="34" t="str">
        <f>IF(Янв!A29=TRUE,Янв!E29,"")</f>
        <v/>
      </c>
      <c r="S28" s="34" t="str">
        <f t="array" aca="1" ref="S28" ca="1">IF(ROW()-ROW(Нетя1)+1&gt;ROWS(Естья1)-COUNTBLANK(Естья1),"",INDIRECT(ADDRESS(SMALL((IF(Естья1&lt;&gt;"",ROW(Естья1),ROW()+ROWS(Естья1))),ROW()-ROW(Нетя1)+1),COLUMN(Естья1),4)))</f>
        <v/>
      </c>
      <c r="T28" s="34" t="str">
        <f>IF(Янв!A29=TRUE,Янв!F29,"")</f>
        <v/>
      </c>
      <c r="U28" s="34" t="str">
        <f t="array" aca="1" ref="U28" ca="1">IF(ROW()-ROW(Нетя2)+1&gt;ROWS(Естья2)-COUNTBLANK(Естья2),"",INDIRECT(ADDRESS(SMALL((IF(Естья2&lt;&gt;"",ROW(Естья2),ROW()+ROWS(Естья2))),ROW()-ROW(Нетя2)+1),COLUMN(Естья2),4)))</f>
        <v/>
      </c>
      <c r="V28" s="34" t="str">
        <f>IF(Февр!A29=TRUE,Февр!E29,"")</f>
        <v/>
      </c>
      <c r="W28" s="34" t="str">
        <f t="array" aca="1" ref="W28" ca="1">IF(ROW()-ROW(Нетф1)+1&gt;ROWS(Естьф1)-COUNTBLANK(Естьф1),"",INDIRECT(ADDRESS(SMALL((IF(Естьф1&lt;&gt;"",ROW(Естьф1),ROW()+ROWS(Естьф1))),ROW()-ROW(Нетф1)+1),COLUMN(Естьф1),4)))</f>
        <v/>
      </c>
      <c r="X28" s="34" t="str">
        <f>IF(Февр!A29=TRUE,Февр!F29,"")</f>
        <v/>
      </c>
      <c r="Y28" s="34" t="str">
        <f t="array" aca="1" ref="Y28" ca="1">IF(ROW()-ROW(Нетф2)+1&gt;ROWS(Естьф2)-COUNTBLANK(Естьф2),"",INDIRECT(ADDRESS(SMALL((IF(Естьф2&lt;&gt;"",ROW(Естьф2),ROW()+ROWS(Естьф2))),ROW()-ROW(Нетф2)+1),COLUMN(Естьф2),4)))</f>
        <v/>
      </c>
      <c r="Z28" s="34" t="str">
        <f>IF(Март!A29=TRUE,Март!E29,"")</f>
        <v/>
      </c>
      <c r="AA28" s="34" t="str">
        <f t="array" aca="1" ref="AA28" ca="1">IF(ROW()-ROW(Нетм1)+1&gt;ROWS(Естьм1)-COUNTBLANK(Естьм1),"",INDIRECT(ADDRESS(SMALL((IF(Естьм1&lt;&gt;"",ROW(Естьм1),ROW()+ROWS(Естьм1))),ROW()-ROW(Нетм1)+1),COLUMN(Естьм1),4)))</f>
        <v/>
      </c>
      <c r="AB28" s="34" t="str">
        <f>IF(Март!A29=TRUE,Март!F29,"")</f>
        <v/>
      </c>
      <c r="AC28" s="34" t="str">
        <f t="array" aca="1" ref="AC28" ca="1">IF(ROW()-ROW(Нетм2)+1&gt;ROWS(Естьм2)-COUNTBLANK(Естьм2),"",INDIRECT(ADDRESS(SMALL((IF(Естьм2&lt;&gt;"",ROW(Естьм2),ROW()+ROWS(Естьм2))),ROW()-ROW(Нетм2)+1),COLUMN(Естьм2),4)))</f>
        <v/>
      </c>
      <c r="AD28" s="34" t="str">
        <f>IF(Апр!A29=TRUE,Апр!E29,"")</f>
        <v/>
      </c>
      <c r="AE28" s="34" t="str">
        <f t="array" aca="1" ref="AE28" ca="1">IF(ROW()-ROW(Нета1)+1&gt;ROWS(Естьа1)-COUNTBLANK(Естьа1),"",INDIRECT(ADDRESS(SMALL((IF(Естьа1&lt;&gt;"",ROW(Естьа1),ROW()+ROWS(Естьа1))),ROW()-ROW(Нета1)+1),COLUMN(Естьа1),4)))</f>
        <v/>
      </c>
      <c r="AF28" s="34" t="str">
        <f>IF(Апр!A29=TRUE,Апр!F29,"")</f>
        <v/>
      </c>
      <c r="AG28" s="34" t="str">
        <f t="array" aca="1" ref="AG28" ca="1">IF(ROW()-ROW(Нета2)+1&gt;ROWS(Естьа2)-COUNTBLANK(Естьа2),"",INDIRECT(ADDRESS(SMALL((IF(Естьа2&lt;&gt;"",ROW(Естьа2),ROW()+ROWS(Естьа2))),ROW()-ROW(Нета2)+1),COLUMN(Естьа2),4)))</f>
        <v/>
      </c>
      <c r="AH28" s="34" t="str">
        <f>IF(Май!A29=TRUE,Май!E29,"")</f>
        <v/>
      </c>
      <c r="AI28" s="34" t="str">
        <f t="array" aca="1" ref="AI28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28" s="34" t="str">
        <f>IF(Май!A29=TRUE,Май!F29,"")</f>
        <v/>
      </c>
      <c r="AK28" s="34" t="str">
        <f t="array" aca="1" ref="AK28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29" spans="1:37" x14ac:dyDescent="0.25">
      <c r="A29">
        <v>27</v>
      </c>
      <c r="B29" s="34" t="str">
        <f>IF(Сент!A30=TRUE,Сент!E30,"")</f>
        <v/>
      </c>
      <c r="C29" s="34" t="str">
        <f t="array" aca="1" ref="C29" ca="1">IF(ROW()-ROW(НетС)+1&gt;ROWS(ЕстьС)-COUNTBLANK(ЕстьС),"",INDIRECT(ADDRESS(SMALL((IF(ЕстьС&lt;&gt;"",ROW(ЕстьС),ROW()+ROWS(ЕстьС))),ROW()-ROW(НетС)+1),COLUMN(ЕстьС),4)))</f>
        <v/>
      </c>
      <c r="D29" s="34" t="str">
        <f>IF(Сент!A30=TRUE,Сент!F30,"")</f>
        <v/>
      </c>
      <c r="E29" s="34" t="str">
        <f t="array" aca="1" ref="E29" ca="1">IF(ROW()-ROW(НетС2)+1&gt;ROWS(ЕстьС2)-COUNTBLANK(ЕстьС2),"",INDIRECT(ADDRESS(SMALL((IF(ЕстьС2&lt;&gt;"",ROW(ЕстьС2),ROW()+ROWS(ЕстьС2))),ROW()-ROW(НетС2)+1),COLUMN(ЕстьС2),4)))</f>
        <v/>
      </c>
      <c r="F29" s="34" t="str">
        <f>IF(Окт!A30=TRUE,Окт!E30,"")</f>
        <v/>
      </c>
      <c r="G29" s="34" t="str">
        <f t="array" aca="1" ref="G29" ca="1">IF(ROW()-ROW(НетО1)+1&gt;ROWS(ЕстьО1)-COUNTBLANK(ЕстьО1),"",INDIRECT(ADDRESS(SMALL((IF(ЕстьО1&lt;&gt;"",ROW(ЕстьО1),ROW()+ROWS(ЕстьО1))),ROW()-ROW(НетО1)+1),COLUMN(ЕстьО1),4)))</f>
        <v/>
      </c>
      <c r="H29" s="34" t="str">
        <f>IF(Окт!A30=TRUE,Окт!F30,"")</f>
        <v/>
      </c>
      <c r="I29" s="34" t="str">
        <f t="array" aca="1" ref="I29" ca="1">IF(ROW()-ROW(Нетод)+1&gt;ROWS(Естьод)-COUNTBLANK(Естьод),"",INDIRECT(ADDRESS(SMALL((IF(Естьод&lt;&gt;"",ROW(Естьод),ROW()+ROWS(Естьод))),ROW()-ROW(Нетод)+1),COLUMN(Естьод),4)))</f>
        <v/>
      </c>
      <c r="J29" s="34" t="str">
        <f>IF(Нояб!A30=TRUE,Нояб!E30,"")</f>
        <v/>
      </c>
      <c r="K29" s="34" t="str">
        <f t="array" aca="1" ref="K29" ca="1">IF(ROW()-ROW(Нетн1)+1&gt;ROWS(Естьн1)-COUNTBLANK(Естьн1),"",INDIRECT(ADDRESS(SMALL((IF(Естьн1&lt;&gt;"",ROW(Естьн1),ROW()+ROWS(Естьн1))),ROW()-ROW(Нетн1)+1),COLUMN(Естьн1),4)))</f>
        <v/>
      </c>
      <c r="L29" s="34" t="str">
        <f>IF(Нояб!A30=TRUE,Нояб!F30,"")</f>
        <v/>
      </c>
      <c r="M29" s="34" t="str">
        <f t="array" aca="1" ref="M29" ca="1">IF(ROW()-ROW(Нетн2)+1&gt;ROWS(Естьн2)-COUNTBLANK(Естьн2),"",INDIRECT(ADDRESS(SMALL((IF(Естьн2&lt;&gt;"",ROW(Естьн2),ROW()+ROWS(Естьн2))),ROW()-ROW(Нетн2)+1),COLUMN(Естьн2),4)))</f>
        <v/>
      </c>
      <c r="N29" s="34" t="str">
        <f>IF(Дек!A30=TRUE,Дек!E30,"")</f>
        <v/>
      </c>
      <c r="O29" s="34" t="str">
        <f t="array" aca="1" ref="O29" ca="1">IF(ROW()-ROW(Нетд1)+1&gt;ROWS(Естьд1)-COUNTBLANK(Естьд1),"",INDIRECT(ADDRESS(SMALL((IF(Естьд1&lt;&gt;"",ROW(Естьд1),ROW()+ROWS(Естьд1))),ROW()-ROW(Нетд1)+1),COLUMN(Естьд1),4)))</f>
        <v/>
      </c>
      <c r="P29" s="34" t="str">
        <f>IF(Дек!A30=TRUE,Дек!F30,"")</f>
        <v/>
      </c>
      <c r="Q29" s="34" t="str">
        <f t="array" aca="1" ref="Q29" ca="1">IF(ROW()-ROW(Нетд2)+1&gt;ROWS(Естьд2)-COUNTBLANK(Естьд2),"",INDIRECT(ADDRESS(SMALL((IF(Естьд2&lt;&gt;"",ROW(Естьд2),ROW()+ROWS(Естьд2))),ROW()-ROW(Нетд2)+1),COLUMN(Естьд2),4)))</f>
        <v/>
      </c>
      <c r="R29" s="34" t="str">
        <f>IF(Янв!A30=TRUE,Янв!E30,"")</f>
        <v/>
      </c>
      <c r="S29" s="34" t="str">
        <f t="array" aca="1" ref="S29" ca="1">IF(ROW()-ROW(Нетя1)+1&gt;ROWS(Естья1)-COUNTBLANK(Естья1),"",INDIRECT(ADDRESS(SMALL((IF(Естья1&lt;&gt;"",ROW(Естья1),ROW()+ROWS(Естья1))),ROW()-ROW(Нетя1)+1),COLUMN(Естья1),4)))</f>
        <v/>
      </c>
      <c r="T29" s="34" t="str">
        <f>IF(Янв!A30=TRUE,Янв!F30,"")</f>
        <v/>
      </c>
      <c r="U29" s="34" t="str">
        <f t="array" aca="1" ref="U29" ca="1">IF(ROW()-ROW(Нетя2)+1&gt;ROWS(Естья2)-COUNTBLANK(Естья2),"",INDIRECT(ADDRESS(SMALL((IF(Естья2&lt;&gt;"",ROW(Естья2),ROW()+ROWS(Естья2))),ROW()-ROW(Нетя2)+1),COLUMN(Естья2),4)))</f>
        <v/>
      </c>
      <c r="V29" s="34" t="str">
        <f>IF(Февр!A30=TRUE,Февр!E30,"")</f>
        <v/>
      </c>
      <c r="W29" s="34" t="str">
        <f t="array" aca="1" ref="W29" ca="1">IF(ROW()-ROW(Нетф1)+1&gt;ROWS(Естьф1)-COUNTBLANK(Естьф1),"",INDIRECT(ADDRESS(SMALL((IF(Естьф1&lt;&gt;"",ROW(Естьф1),ROW()+ROWS(Естьф1))),ROW()-ROW(Нетф1)+1),COLUMN(Естьф1),4)))</f>
        <v/>
      </c>
      <c r="X29" s="34" t="str">
        <f>IF(Февр!A30=TRUE,Февр!F30,"")</f>
        <v/>
      </c>
      <c r="Y29" s="34" t="str">
        <f t="array" aca="1" ref="Y29" ca="1">IF(ROW()-ROW(Нетф2)+1&gt;ROWS(Естьф2)-COUNTBLANK(Естьф2),"",INDIRECT(ADDRESS(SMALL((IF(Естьф2&lt;&gt;"",ROW(Естьф2),ROW()+ROWS(Естьф2))),ROW()-ROW(Нетф2)+1),COLUMN(Естьф2),4)))</f>
        <v/>
      </c>
      <c r="Z29" s="34" t="str">
        <f>IF(Март!A30=TRUE,Март!E30,"")</f>
        <v/>
      </c>
      <c r="AA29" s="34" t="str">
        <f t="array" aca="1" ref="AA29" ca="1">IF(ROW()-ROW(Нетм1)+1&gt;ROWS(Естьм1)-COUNTBLANK(Естьм1),"",INDIRECT(ADDRESS(SMALL((IF(Естьм1&lt;&gt;"",ROW(Естьм1),ROW()+ROWS(Естьм1))),ROW()-ROW(Нетм1)+1),COLUMN(Естьм1),4)))</f>
        <v/>
      </c>
      <c r="AB29" s="34" t="str">
        <f>IF(Март!A30=TRUE,Март!F30,"")</f>
        <v/>
      </c>
      <c r="AC29" s="34" t="str">
        <f t="array" aca="1" ref="AC29" ca="1">IF(ROW()-ROW(Нетм2)+1&gt;ROWS(Естьм2)-COUNTBLANK(Естьм2),"",INDIRECT(ADDRESS(SMALL((IF(Естьм2&lt;&gt;"",ROW(Естьм2),ROW()+ROWS(Естьм2))),ROW()-ROW(Нетм2)+1),COLUMN(Естьм2),4)))</f>
        <v/>
      </c>
      <c r="AD29" s="34" t="str">
        <f>IF(Апр!A30=TRUE,Апр!E30,"")</f>
        <v/>
      </c>
      <c r="AE29" s="34" t="str">
        <f t="array" aca="1" ref="AE29" ca="1">IF(ROW()-ROW(Нета1)+1&gt;ROWS(Естьа1)-COUNTBLANK(Естьа1),"",INDIRECT(ADDRESS(SMALL((IF(Естьа1&lt;&gt;"",ROW(Естьа1),ROW()+ROWS(Естьа1))),ROW()-ROW(Нета1)+1),COLUMN(Естьа1),4)))</f>
        <v/>
      </c>
      <c r="AF29" s="34" t="str">
        <f>IF(Апр!A30=TRUE,Апр!F30,"")</f>
        <v/>
      </c>
      <c r="AG29" s="34" t="str">
        <f t="array" aca="1" ref="AG29" ca="1">IF(ROW()-ROW(Нета2)+1&gt;ROWS(Естьа2)-COUNTBLANK(Естьа2),"",INDIRECT(ADDRESS(SMALL((IF(Естьа2&lt;&gt;"",ROW(Естьа2),ROW()+ROWS(Естьа2))),ROW()-ROW(Нета2)+1),COLUMN(Естьа2),4)))</f>
        <v/>
      </c>
      <c r="AH29" s="34" t="str">
        <f>IF(Май!A30=TRUE,Май!E30,"")</f>
        <v/>
      </c>
      <c r="AI29" s="34" t="str">
        <f t="array" aca="1" ref="AI29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29" s="34" t="str">
        <f>IF(Май!A30=TRUE,Май!F30,"")</f>
        <v/>
      </c>
      <c r="AK29" s="34" t="str">
        <f t="array" aca="1" ref="AK29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30" spans="1:37" x14ac:dyDescent="0.25">
      <c r="A30">
        <v>28</v>
      </c>
      <c r="B30" s="34" t="str">
        <f>IF(Сент!A31=TRUE,Сент!E31,"")</f>
        <v/>
      </c>
      <c r="C30" s="34" t="str">
        <f t="array" aca="1" ref="C30" ca="1">IF(ROW()-ROW(НетС)+1&gt;ROWS(ЕстьС)-COUNTBLANK(ЕстьС),"",INDIRECT(ADDRESS(SMALL((IF(ЕстьС&lt;&gt;"",ROW(ЕстьС),ROW()+ROWS(ЕстьС))),ROW()-ROW(НетС)+1),COLUMN(ЕстьС),4)))</f>
        <v/>
      </c>
      <c r="D30" s="34" t="str">
        <f>IF(Сент!A31=TRUE,Сент!F31,"")</f>
        <v/>
      </c>
      <c r="E30" s="34" t="str">
        <f t="array" aca="1" ref="E30" ca="1">IF(ROW()-ROW(НетС2)+1&gt;ROWS(ЕстьС2)-COUNTBLANK(ЕстьС2),"",INDIRECT(ADDRESS(SMALL((IF(ЕстьС2&lt;&gt;"",ROW(ЕстьС2),ROW()+ROWS(ЕстьС2))),ROW()-ROW(НетС2)+1),COLUMN(ЕстьС2),4)))</f>
        <v/>
      </c>
      <c r="F30" s="34" t="str">
        <f>IF(Окт!A31=TRUE,Окт!E31,"")</f>
        <v/>
      </c>
      <c r="G30" s="34" t="str">
        <f t="array" aca="1" ref="G30" ca="1">IF(ROW()-ROW(НетО1)+1&gt;ROWS(ЕстьО1)-COUNTBLANK(ЕстьО1),"",INDIRECT(ADDRESS(SMALL((IF(ЕстьО1&lt;&gt;"",ROW(ЕстьО1),ROW()+ROWS(ЕстьО1))),ROW()-ROW(НетО1)+1),COLUMN(ЕстьО1),4)))</f>
        <v/>
      </c>
      <c r="H30" s="34" t="str">
        <f>IF(Окт!A31=TRUE,Окт!F31,"")</f>
        <v/>
      </c>
      <c r="I30" s="34" t="str">
        <f t="array" aca="1" ref="I30" ca="1">IF(ROW()-ROW(Нетод)+1&gt;ROWS(Естьод)-COUNTBLANK(Естьод),"",INDIRECT(ADDRESS(SMALL((IF(Естьод&lt;&gt;"",ROW(Естьод),ROW()+ROWS(Естьод))),ROW()-ROW(Нетод)+1),COLUMN(Естьод),4)))</f>
        <v/>
      </c>
      <c r="J30" s="34" t="str">
        <f>IF(Нояб!A31=TRUE,Нояб!E31,"")</f>
        <v/>
      </c>
      <c r="K30" s="34" t="str">
        <f t="array" aca="1" ref="K30" ca="1">IF(ROW()-ROW(Нетн1)+1&gt;ROWS(Естьн1)-COUNTBLANK(Естьн1),"",INDIRECT(ADDRESS(SMALL((IF(Естьн1&lt;&gt;"",ROW(Естьн1),ROW()+ROWS(Естьн1))),ROW()-ROW(Нетн1)+1),COLUMN(Естьн1),4)))</f>
        <v/>
      </c>
      <c r="L30" s="34" t="str">
        <f>IF(Нояб!A31=TRUE,Нояб!F31,"")</f>
        <v/>
      </c>
      <c r="M30" s="34" t="str">
        <f t="array" aca="1" ref="M30" ca="1">IF(ROW()-ROW(Нетн2)+1&gt;ROWS(Естьн2)-COUNTBLANK(Естьн2),"",INDIRECT(ADDRESS(SMALL((IF(Естьн2&lt;&gt;"",ROW(Естьн2),ROW()+ROWS(Естьн2))),ROW()-ROW(Нетн2)+1),COLUMN(Естьн2),4)))</f>
        <v/>
      </c>
      <c r="N30" s="34" t="str">
        <f>IF(Дек!A31=TRUE,Дек!E31,"")</f>
        <v/>
      </c>
      <c r="O30" s="34" t="str">
        <f t="array" aca="1" ref="O30" ca="1">IF(ROW()-ROW(Нетд1)+1&gt;ROWS(Естьд1)-COUNTBLANK(Естьд1),"",INDIRECT(ADDRESS(SMALL((IF(Естьд1&lt;&gt;"",ROW(Естьд1),ROW()+ROWS(Естьд1))),ROW()-ROW(Нетд1)+1),COLUMN(Естьд1),4)))</f>
        <v/>
      </c>
      <c r="P30" s="34" t="str">
        <f>IF(Дек!A31=TRUE,Дек!F31,"")</f>
        <v/>
      </c>
      <c r="Q30" s="34" t="str">
        <f t="array" aca="1" ref="Q30" ca="1">IF(ROW()-ROW(Нетд2)+1&gt;ROWS(Естьд2)-COUNTBLANK(Естьд2),"",INDIRECT(ADDRESS(SMALL((IF(Естьд2&lt;&gt;"",ROW(Естьд2),ROW()+ROWS(Естьд2))),ROW()-ROW(Нетд2)+1),COLUMN(Естьд2),4)))</f>
        <v/>
      </c>
      <c r="R30" s="34" t="str">
        <f>IF(Янв!A31=TRUE,Янв!E31,"")</f>
        <v/>
      </c>
      <c r="S30" s="34" t="str">
        <f t="array" aca="1" ref="S30" ca="1">IF(ROW()-ROW(Нетя1)+1&gt;ROWS(Естья1)-COUNTBLANK(Естья1),"",INDIRECT(ADDRESS(SMALL((IF(Естья1&lt;&gt;"",ROW(Естья1),ROW()+ROWS(Естья1))),ROW()-ROW(Нетя1)+1),COLUMN(Естья1),4)))</f>
        <v/>
      </c>
      <c r="T30" s="34" t="str">
        <f>IF(Янв!A31=TRUE,Янв!F31,"")</f>
        <v/>
      </c>
      <c r="U30" s="34" t="str">
        <f t="array" aca="1" ref="U30" ca="1">IF(ROW()-ROW(Нетя2)+1&gt;ROWS(Естья2)-COUNTBLANK(Естья2),"",INDIRECT(ADDRESS(SMALL((IF(Естья2&lt;&gt;"",ROW(Естья2),ROW()+ROWS(Естья2))),ROW()-ROW(Нетя2)+1),COLUMN(Естья2),4)))</f>
        <v/>
      </c>
      <c r="V30" s="34" t="str">
        <f>IF(Февр!A31=TRUE,Февр!E31,"")</f>
        <v/>
      </c>
      <c r="W30" s="34" t="str">
        <f t="array" aca="1" ref="W30" ca="1">IF(ROW()-ROW(Нетф1)+1&gt;ROWS(Естьф1)-COUNTBLANK(Естьф1),"",INDIRECT(ADDRESS(SMALL((IF(Естьф1&lt;&gt;"",ROW(Естьф1),ROW()+ROWS(Естьф1))),ROW()-ROW(Нетф1)+1),COLUMN(Естьф1),4)))</f>
        <v/>
      </c>
      <c r="X30" s="34" t="str">
        <f>IF(Февр!A31=TRUE,Февр!F31,"")</f>
        <v/>
      </c>
      <c r="Y30" s="34" t="str">
        <f t="array" aca="1" ref="Y30" ca="1">IF(ROW()-ROW(Нетф2)+1&gt;ROWS(Естьф2)-COUNTBLANK(Естьф2),"",INDIRECT(ADDRESS(SMALL((IF(Естьф2&lt;&gt;"",ROW(Естьф2),ROW()+ROWS(Естьф2))),ROW()-ROW(Нетф2)+1),COLUMN(Естьф2),4)))</f>
        <v/>
      </c>
      <c r="Z30" s="34" t="str">
        <f>IF(Март!A31=TRUE,Март!E31,"")</f>
        <v/>
      </c>
      <c r="AA30" s="34" t="str">
        <f t="array" aca="1" ref="AA30" ca="1">IF(ROW()-ROW(Нетм1)+1&gt;ROWS(Естьм1)-COUNTBLANK(Естьм1),"",INDIRECT(ADDRESS(SMALL((IF(Естьм1&lt;&gt;"",ROW(Естьм1),ROW()+ROWS(Естьм1))),ROW()-ROW(Нетм1)+1),COLUMN(Естьм1),4)))</f>
        <v/>
      </c>
      <c r="AB30" s="34" t="str">
        <f>IF(Март!A31=TRUE,Март!F31,"")</f>
        <v/>
      </c>
      <c r="AC30" s="34" t="str">
        <f t="array" aca="1" ref="AC30" ca="1">IF(ROW()-ROW(Нетм2)+1&gt;ROWS(Естьм2)-COUNTBLANK(Естьм2),"",INDIRECT(ADDRESS(SMALL((IF(Естьм2&lt;&gt;"",ROW(Естьм2),ROW()+ROWS(Естьм2))),ROW()-ROW(Нетм2)+1),COLUMN(Естьм2),4)))</f>
        <v/>
      </c>
      <c r="AD30" s="34" t="str">
        <f>IF(Апр!A31=TRUE,Апр!E31,"")</f>
        <v/>
      </c>
      <c r="AE30" s="34" t="str">
        <f t="array" aca="1" ref="AE30" ca="1">IF(ROW()-ROW(Нета1)+1&gt;ROWS(Естьа1)-COUNTBLANK(Естьа1),"",INDIRECT(ADDRESS(SMALL((IF(Естьа1&lt;&gt;"",ROW(Естьа1),ROW()+ROWS(Естьа1))),ROW()-ROW(Нета1)+1),COLUMN(Естьа1),4)))</f>
        <v/>
      </c>
      <c r="AF30" s="34" t="str">
        <f>IF(Апр!A31=TRUE,Апр!F31,"")</f>
        <v/>
      </c>
      <c r="AG30" s="34" t="str">
        <f t="array" aca="1" ref="AG30" ca="1">IF(ROW()-ROW(Нета2)+1&gt;ROWS(Естьа2)-COUNTBLANK(Естьа2),"",INDIRECT(ADDRESS(SMALL((IF(Естьа2&lt;&gt;"",ROW(Естьа2),ROW()+ROWS(Естьа2))),ROW()-ROW(Нета2)+1),COLUMN(Естьа2),4)))</f>
        <v/>
      </c>
      <c r="AH30" s="34" t="str">
        <f>IF(Май!A31=TRUE,Май!E31,"")</f>
        <v/>
      </c>
      <c r="AI30" s="34" t="str">
        <f t="array" aca="1" ref="AI30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30" s="34" t="str">
        <f>IF(Май!A31=TRUE,Май!F31,"")</f>
        <v/>
      </c>
      <c r="AK30" s="34" t="str">
        <f t="array" aca="1" ref="AK30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31" spans="1:37" x14ac:dyDescent="0.25">
      <c r="A31">
        <v>29</v>
      </c>
      <c r="B31" s="34" t="str">
        <f>IF(Сент!A32=TRUE,Сент!E32,"")</f>
        <v/>
      </c>
      <c r="C31" s="34" t="str">
        <f t="array" aca="1" ref="C31" ca="1">IF(ROW()-ROW(НетС)+1&gt;ROWS(ЕстьС)-COUNTBLANK(ЕстьС),"",INDIRECT(ADDRESS(SMALL((IF(ЕстьС&lt;&gt;"",ROW(ЕстьС),ROW()+ROWS(ЕстьС))),ROW()-ROW(НетС)+1),COLUMN(ЕстьС),4)))</f>
        <v/>
      </c>
      <c r="D31" s="34" t="str">
        <f>IF(Сент!A32=TRUE,Сент!F32,"")</f>
        <v/>
      </c>
      <c r="E31" s="34" t="str">
        <f t="array" aca="1" ref="E31" ca="1">IF(ROW()-ROW(НетС2)+1&gt;ROWS(ЕстьС2)-COUNTBLANK(ЕстьС2),"",INDIRECT(ADDRESS(SMALL((IF(ЕстьС2&lt;&gt;"",ROW(ЕстьС2),ROW()+ROWS(ЕстьС2))),ROW()-ROW(НетС2)+1),COLUMN(ЕстьС2),4)))</f>
        <v/>
      </c>
      <c r="F31" s="34" t="str">
        <f>IF(Окт!A32=TRUE,Окт!E32,"")</f>
        <v/>
      </c>
      <c r="G31" s="34" t="str">
        <f t="array" aca="1" ref="G31" ca="1">IF(ROW()-ROW(НетО1)+1&gt;ROWS(ЕстьО1)-COUNTBLANK(ЕстьО1),"",INDIRECT(ADDRESS(SMALL((IF(ЕстьО1&lt;&gt;"",ROW(ЕстьО1),ROW()+ROWS(ЕстьО1))),ROW()-ROW(НетО1)+1),COLUMN(ЕстьО1),4)))</f>
        <v/>
      </c>
      <c r="H31" s="34" t="str">
        <f>IF(Окт!A32=TRUE,Окт!F32,"")</f>
        <v/>
      </c>
      <c r="I31" s="34" t="str">
        <f t="array" aca="1" ref="I31" ca="1">IF(ROW()-ROW(Нетод)+1&gt;ROWS(Естьод)-COUNTBLANK(Естьод),"",INDIRECT(ADDRESS(SMALL((IF(Естьод&lt;&gt;"",ROW(Естьод),ROW()+ROWS(Естьод))),ROW()-ROW(Нетод)+1),COLUMN(Естьод),4)))</f>
        <v/>
      </c>
      <c r="J31" s="34" t="str">
        <f>IF(Нояб!A32=TRUE,Нояб!E32,"")</f>
        <v/>
      </c>
      <c r="K31" s="34" t="str">
        <f t="array" aca="1" ref="K31" ca="1">IF(ROW()-ROW(Нетн1)+1&gt;ROWS(Естьн1)-COUNTBLANK(Естьн1),"",INDIRECT(ADDRESS(SMALL((IF(Естьн1&lt;&gt;"",ROW(Естьн1),ROW()+ROWS(Естьн1))),ROW()-ROW(Нетн1)+1),COLUMN(Естьн1),4)))</f>
        <v/>
      </c>
      <c r="L31" s="34" t="str">
        <f>IF(Нояб!A32=TRUE,Нояб!F32,"")</f>
        <v/>
      </c>
      <c r="M31" s="34" t="str">
        <f t="array" aca="1" ref="M31" ca="1">IF(ROW()-ROW(Нетн2)+1&gt;ROWS(Естьн2)-COUNTBLANK(Естьн2),"",INDIRECT(ADDRESS(SMALL((IF(Естьн2&lt;&gt;"",ROW(Естьн2),ROW()+ROWS(Естьн2))),ROW()-ROW(Нетн2)+1),COLUMN(Естьн2),4)))</f>
        <v/>
      </c>
      <c r="N31" s="34" t="str">
        <f>IF(Дек!A32=TRUE,Дек!E32,"")</f>
        <v/>
      </c>
      <c r="O31" s="34" t="str">
        <f t="array" aca="1" ref="O31" ca="1">IF(ROW()-ROW(Нетд1)+1&gt;ROWS(Естьд1)-COUNTBLANK(Естьд1),"",INDIRECT(ADDRESS(SMALL((IF(Естьд1&lt;&gt;"",ROW(Естьд1),ROW()+ROWS(Естьд1))),ROW()-ROW(Нетд1)+1),COLUMN(Естьд1),4)))</f>
        <v/>
      </c>
      <c r="P31" s="34" t="str">
        <f>IF(Дек!A32=TRUE,Дек!F32,"")</f>
        <v/>
      </c>
      <c r="Q31" s="34" t="str">
        <f t="array" aca="1" ref="Q31" ca="1">IF(ROW()-ROW(Нетд2)+1&gt;ROWS(Естьд2)-COUNTBLANK(Естьд2),"",INDIRECT(ADDRESS(SMALL((IF(Естьд2&lt;&gt;"",ROW(Естьд2),ROW()+ROWS(Естьд2))),ROW()-ROW(Нетд2)+1),COLUMN(Естьд2),4)))</f>
        <v/>
      </c>
      <c r="R31" s="34" t="str">
        <f>IF(Янв!A32=TRUE,Янв!E32,"")</f>
        <v/>
      </c>
      <c r="S31" s="34" t="str">
        <f t="array" aca="1" ref="S31" ca="1">IF(ROW()-ROW(Нетя1)+1&gt;ROWS(Естья1)-COUNTBLANK(Естья1),"",INDIRECT(ADDRESS(SMALL((IF(Естья1&lt;&gt;"",ROW(Естья1),ROW()+ROWS(Естья1))),ROW()-ROW(Нетя1)+1),COLUMN(Естья1),4)))</f>
        <v/>
      </c>
      <c r="T31" s="34" t="str">
        <f>IF(Янв!A32=TRUE,Янв!F32,"")</f>
        <v/>
      </c>
      <c r="U31" s="34" t="str">
        <f t="array" aca="1" ref="U31" ca="1">IF(ROW()-ROW(Нетя2)+1&gt;ROWS(Естья2)-COUNTBLANK(Естья2),"",INDIRECT(ADDRESS(SMALL((IF(Естья2&lt;&gt;"",ROW(Естья2),ROW()+ROWS(Естья2))),ROW()-ROW(Нетя2)+1),COLUMN(Естья2),4)))</f>
        <v/>
      </c>
      <c r="V31" s="34" t="str">
        <f>IF(Февр!A32=TRUE,Февр!E32,"")</f>
        <v/>
      </c>
      <c r="W31" s="34" t="str">
        <f t="array" aca="1" ref="W31" ca="1">IF(ROW()-ROW(Нетф1)+1&gt;ROWS(Естьф1)-COUNTBLANK(Естьф1),"",INDIRECT(ADDRESS(SMALL((IF(Естьф1&lt;&gt;"",ROW(Естьф1),ROW()+ROWS(Естьф1))),ROW()-ROW(Нетф1)+1),COLUMN(Естьф1),4)))</f>
        <v/>
      </c>
      <c r="X31" s="34" t="str">
        <f>IF(Февр!A32=TRUE,Февр!F32,"")</f>
        <v/>
      </c>
      <c r="Y31" s="34" t="str">
        <f t="array" aca="1" ref="Y31" ca="1">IF(ROW()-ROW(Нетф2)+1&gt;ROWS(Естьф2)-COUNTBLANK(Естьф2),"",INDIRECT(ADDRESS(SMALL((IF(Естьф2&lt;&gt;"",ROW(Естьф2),ROW()+ROWS(Естьф2))),ROW()-ROW(Нетф2)+1),COLUMN(Естьф2),4)))</f>
        <v/>
      </c>
      <c r="Z31" s="34" t="str">
        <f>IF(Март!A32=TRUE,Март!E32,"")</f>
        <v/>
      </c>
      <c r="AA31" s="34" t="str">
        <f t="array" aca="1" ref="AA31" ca="1">IF(ROW()-ROW(Нетм1)+1&gt;ROWS(Естьм1)-COUNTBLANK(Естьм1),"",INDIRECT(ADDRESS(SMALL((IF(Естьм1&lt;&gt;"",ROW(Естьм1),ROW()+ROWS(Естьм1))),ROW()-ROW(Нетм1)+1),COLUMN(Естьм1),4)))</f>
        <v/>
      </c>
      <c r="AB31" s="34" t="str">
        <f>IF(Март!A32=TRUE,Март!F32,"")</f>
        <v/>
      </c>
      <c r="AC31" s="34" t="str">
        <f t="array" aca="1" ref="AC31" ca="1">IF(ROW()-ROW(Нетм2)+1&gt;ROWS(Естьм2)-COUNTBLANK(Естьм2),"",INDIRECT(ADDRESS(SMALL((IF(Естьм2&lt;&gt;"",ROW(Естьм2),ROW()+ROWS(Естьм2))),ROW()-ROW(Нетм2)+1),COLUMN(Естьм2),4)))</f>
        <v/>
      </c>
      <c r="AD31" s="34" t="str">
        <f>IF(Апр!A32=TRUE,Апр!E32,"")</f>
        <v/>
      </c>
      <c r="AE31" s="34" t="str">
        <f t="array" aca="1" ref="AE31" ca="1">IF(ROW()-ROW(Нета1)+1&gt;ROWS(Естьа1)-COUNTBLANK(Естьа1),"",INDIRECT(ADDRESS(SMALL((IF(Естьа1&lt;&gt;"",ROW(Естьа1),ROW()+ROWS(Естьа1))),ROW()-ROW(Нета1)+1),COLUMN(Естьа1),4)))</f>
        <v/>
      </c>
      <c r="AF31" s="34" t="str">
        <f>IF(Апр!A32=TRUE,Апр!F32,"")</f>
        <v/>
      </c>
      <c r="AG31" s="34" t="str">
        <f t="array" aca="1" ref="AG31" ca="1">IF(ROW()-ROW(Нета2)+1&gt;ROWS(Естьа2)-COUNTBLANK(Естьа2),"",INDIRECT(ADDRESS(SMALL((IF(Естьа2&lt;&gt;"",ROW(Естьа2),ROW()+ROWS(Естьа2))),ROW()-ROW(Нета2)+1),COLUMN(Естьа2),4)))</f>
        <v/>
      </c>
      <c r="AH31" s="34" t="str">
        <f>IF(Май!A32=TRUE,Май!E32,"")</f>
        <v/>
      </c>
      <c r="AI31" s="34" t="str">
        <f t="array" aca="1" ref="AI31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31" s="34" t="str">
        <f>IF(Май!A32=TRUE,Май!F32,"")</f>
        <v/>
      </c>
      <c r="AK31" s="34" t="str">
        <f t="array" aca="1" ref="AK31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32" spans="1:37" x14ac:dyDescent="0.25">
      <c r="A32">
        <v>30</v>
      </c>
      <c r="B32" s="34" t="str">
        <f>IF(Сент!A33=TRUE,Сент!E33,"")</f>
        <v/>
      </c>
      <c r="C32" s="34" t="str">
        <f t="array" aca="1" ref="C32" ca="1">IF(ROW()-ROW(НетС)+1&gt;ROWS(ЕстьС)-COUNTBLANK(ЕстьС),"",INDIRECT(ADDRESS(SMALL((IF(ЕстьС&lt;&gt;"",ROW(ЕстьС),ROW()+ROWS(ЕстьС))),ROW()-ROW(НетС)+1),COLUMN(ЕстьС),4)))</f>
        <v/>
      </c>
      <c r="D32" s="34" t="str">
        <f>IF(Сент!A33=TRUE,Сент!F33,"")</f>
        <v/>
      </c>
      <c r="E32" s="34" t="str">
        <f t="array" aca="1" ref="E32" ca="1">IF(ROW()-ROW(НетС2)+1&gt;ROWS(ЕстьС2)-COUNTBLANK(ЕстьС2),"",INDIRECT(ADDRESS(SMALL((IF(ЕстьС2&lt;&gt;"",ROW(ЕстьС2),ROW()+ROWS(ЕстьС2))),ROW()-ROW(НетС2)+1),COLUMN(ЕстьС2),4)))</f>
        <v/>
      </c>
      <c r="F32" s="34" t="str">
        <f>IF(Окт!A33=TRUE,Окт!E33,"")</f>
        <v/>
      </c>
      <c r="G32" s="34" t="str">
        <f t="array" aca="1" ref="G32" ca="1">IF(ROW()-ROW(НетО1)+1&gt;ROWS(ЕстьО1)-COUNTBLANK(ЕстьО1),"",INDIRECT(ADDRESS(SMALL((IF(ЕстьО1&lt;&gt;"",ROW(ЕстьО1),ROW()+ROWS(ЕстьО1))),ROW()-ROW(НетО1)+1),COLUMN(ЕстьО1),4)))</f>
        <v/>
      </c>
      <c r="H32" s="34" t="str">
        <f>IF(Окт!A33=TRUE,Окт!F33,"")</f>
        <v/>
      </c>
      <c r="I32" s="34" t="str">
        <f t="array" aca="1" ref="I32" ca="1">IF(ROW()-ROW(Нетод)+1&gt;ROWS(Естьод)-COUNTBLANK(Естьод),"",INDIRECT(ADDRESS(SMALL((IF(Естьод&lt;&gt;"",ROW(Естьод),ROW()+ROWS(Естьод))),ROW()-ROW(Нетод)+1),COLUMN(Естьод),4)))</f>
        <v/>
      </c>
      <c r="J32" s="34" t="str">
        <f>IF(Нояб!A33=TRUE,Нояб!E33,"")</f>
        <v/>
      </c>
      <c r="K32" s="34" t="str">
        <f t="array" aca="1" ref="K32" ca="1">IF(ROW()-ROW(Нетн1)+1&gt;ROWS(Естьн1)-COUNTBLANK(Естьн1),"",INDIRECT(ADDRESS(SMALL((IF(Естьн1&lt;&gt;"",ROW(Естьн1),ROW()+ROWS(Естьн1))),ROW()-ROW(Нетн1)+1),COLUMN(Естьн1),4)))</f>
        <v/>
      </c>
      <c r="L32" s="34" t="str">
        <f>IF(Нояб!A33=TRUE,Нояб!F33,"")</f>
        <v/>
      </c>
      <c r="M32" s="34" t="str">
        <f t="array" aca="1" ref="M32" ca="1">IF(ROW()-ROW(Нетн2)+1&gt;ROWS(Естьн2)-COUNTBLANK(Естьн2),"",INDIRECT(ADDRESS(SMALL((IF(Естьн2&lt;&gt;"",ROW(Естьн2),ROW()+ROWS(Естьн2))),ROW()-ROW(Нетн2)+1),COLUMN(Естьн2),4)))</f>
        <v/>
      </c>
      <c r="N32" s="34" t="str">
        <f>IF(Дек!A33=TRUE,Дек!E33,"")</f>
        <v/>
      </c>
      <c r="O32" s="34" t="str">
        <f t="array" aca="1" ref="O32" ca="1">IF(ROW()-ROW(Нетд1)+1&gt;ROWS(Естьд1)-COUNTBLANK(Естьд1),"",INDIRECT(ADDRESS(SMALL((IF(Естьд1&lt;&gt;"",ROW(Естьд1),ROW()+ROWS(Естьд1))),ROW()-ROW(Нетд1)+1),COLUMN(Естьд1),4)))</f>
        <v/>
      </c>
      <c r="P32" s="34" t="str">
        <f>IF(Дек!A33=TRUE,Дек!F33,"")</f>
        <v/>
      </c>
      <c r="Q32" s="34" t="str">
        <f t="array" aca="1" ref="Q32" ca="1">IF(ROW()-ROW(Нетд2)+1&gt;ROWS(Естьд2)-COUNTBLANK(Естьд2),"",INDIRECT(ADDRESS(SMALL((IF(Естьд2&lt;&gt;"",ROW(Естьд2),ROW()+ROWS(Естьд2))),ROW()-ROW(Нетд2)+1),COLUMN(Естьд2),4)))</f>
        <v/>
      </c>
      <c r="R32" s="34" t="str">
        <f>IF(Янв!A33=TRUE,Янв!E33,"")</f>
        <v/>
      </c>
      <c r="S32" s="34" t="str">
        <f t="array" aca="1" ref="S32" ca="1">IF(ROW()-ROW(Нетя1)+1&gt;ROWS(Естья1)-COUNTBLANK(Естья1),"",INDIRECT(ADDRESS(SMALL((IF(Естья1&lt;&gt;"",ROW(Естья1),ROW()+ROWS(Естья1))),ROW()-ROW(Нетя1)+1),COLUMN(Естья1),4)))</f>
        <v/>
      </c>
      <c r="T32" s="34" t="str">
        <f>IF(Янв!A33=TRUE,Янв!F33,"")</f>
        <v/>
      </c>
      <c r="U32" s="34" t="str">
        <f t="array" aca="1" ref="U32" ca="1">IF(ROW()-ROW(Нетя2)+1&gt;ROWS(Естья2)-COUNTBLANK(Естья2),"",INDIRECT(ADDRESS(SMALL((IF(Естья2&lt;&gt;"",ROW(Естья2),ROW()+ROWS(Естья2))),ROW()-ROW(Нетя2)+1),COLUMN(Естья2),4)))</f>
        <v/>
      </c>
      <c r="V32" s="34" t="str">
        <f>IF(Февр!A33=TRUE,Февр!E33,"")</f>
        <v/>
      </c>
      <c r="W32" s="34" t="str">
        <f t="array" aca="1" ref="W32" ca="1">IF(ROW()-ROW(Нетф1)+1&gt;ROWS(Естьф1)-COUNTBLANK(Естьф1),"",INDIRECT(ADDRESS(SMALL((IF(Естьф1&lt;&gt;"",ROW(Естьф1),ROW()+ROWS(Естьф1))),ROW()-ROW(Нетф1)+1),COLUMN(Естьф1),4)))</f>
        <v/>
      </c>
      <c r="X32" s="34" t="str">
        <f>IF(Февр!A33=TRUE,Февр!F33,"")</f>
        <v/>
      </c>
      <c r="Y32" s="34" t="str">
        <f t="array" aca="1" ref="Y32" ca="1">IF(ROW()-ROW(Нетф2)+1&gt;ROWS(Естьф2)-COUNTBLANK(Естьф2),"",INDIRECT(ADDRESS(SMALL((IF(Естьф2&lt;&gt;"",ROW(Естьф2),ROW()+ROWS(Естьф2))),ROW()-ROW(Нетф2)+1),COLUMN(Естьф2),4)))</f>
        <v/>
      </c>
      <c r="Z32" s="34" t="str">
        <f>IF(Март!A33=TRUE,Март!E33,"")</f>
        <v/>
      </c>
      <c r="AA32" s="34" t="str">
        <f t="array" aca="1" ref="AA32" ca="1">IF(ROW()-ROW(Нетм1)+1&gt;ROWS(Естьм1)-COUNTBLANK(Естьм1),"",INDIRECT(ADDRESS(SMALL((IF(Естьм1&lt;&gt;"",ROW(Естьм1),ROW()+ROWS(Естьм1))),ROW()-ROW(Нетм1)+1),COLUMN(Естьм1),4)))</f>
        <v/>
      </c>
      <c r="AB32" s="34" t="str">
        <f>IF(Март!A33=TRUE,Март!F33,"")</f>
        <v/>
      </c>
      <c r="AC32" s="34" t="str">
        <f t="array" aca="1" ref="AC32" ca="1">IF(ROW()-ROW(Нетм2)+1&gt;ROWS(Естьм2)-COUNTBLANK(Естьм2),"",INDIRECT(ADDRESS(SMALL((IF(Естьм2&lt;&gt;"",ROW(Естьм2),ROW()+ROWS(Естьм2))),ROW()-ROW(Нетм2)+1),COLUMN(Естьм2),4)))</f>
        <v/>
      </c>
      <c r="AD32" s="34" t="str">
        <f>IF(Апр!A33=TRUE,Апр!E33,"")</f>
        <v/>
      </c>
      <c r="AE32" s="34" t="str">
        <f t="array" aca="1" ref="AE32" ca="1">IF(ROW()-ROW(Нета1)+1&gt;ROWS(Естьа1)-COUNTBLANK(Естьа1),"",INDIRECT(ADDRESS(SMALL((IF(Естьа1&lt;&gt;"",ROW(Естьа1),ROW()+ROWS(Естьа1))),ROW()-ROW(Нета1)+1),COLUMN(Естьа1),4)))</f>
        <v/>
      </c>
      <c r="AF32" s="34" t="str">
        <f>IF(Апр!A33=TRUE,Апр!F33,"")</f>
        <v/>
      </c>
      <c r="AG32" s="34" t="str">
        <f t="array" aca="1" ref="AG32" ca="1">IF(ROW()-ROW(Нета2)+1&gt;ROWS(Естьа2)-COUNTBLANK(Естьа2),"",INDIRECT(ADDRESS(SMALL((IF(Естьа2&lt;&gt;"",ROW(Естьа2),ROW()+ROWS(Естьа2))),ROW()-ROW(Нета2)+1),COLUMN(Естьа2),4)))</f>
        <v/>
      </c>
      <c r="AH32" s="34" t="str">
        <f>IF(Май!A33=TRUE,Май!E33,"")</f>
        <v/>
      </c>
      <c r="AI32" s="34" t="str">
        <f t="array" aca="1" ref="AI32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32" s="34" t="str">
        <f>IF(Май!A33=TRUE,Май!F33,"")</f>
        <v/>
      </c>
      <c r="AK32" s="34" t="str">
        <f t="array" aca="1" ref="AK32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33" spans="1:37" x14ac:dyDescent="0.25">
      <c r="A33">
        <v>31</v>
      </c>
      <c r="B33" s="34" t="str">
        <f>IF(Сент!A34=TRUE,Сент!E34,"")</f>
        <v/>
      </c>
      <c r="C33" s="34" t="str">
        <f t="array" aca="1" ref="C33" ca="1">IF(ROW()-ROW(НетС)+1&gt;ROWS(ЕстьС)-COUNTBLANK(ЕстьС),"",INDIRECT(ADDRESS(SMALL((IF(ЕстьС&lt;&gt;"",ROW(ЕстьС),ROW()+ROWS(ЕстьС))),ROW()-ROW(НетС)+1),COLUMN(ЕстьС),4)))</f>
        <v/>
      </c>
      <c r="D33" s="34" t="str">
        <f>IF(Сент!A34=TRUE,Сент!F34,"")</f>
        <v/>
      </c>
      <c r="E33" s="34" t="str">
        <f t="array" aca="1" ref="E33" ca="1">IF(ROW()-ROW(НетС2)+1&gt;ROWS(ЕстьС2)-COUNTBLANK(ЕстьС2),"",INDIRECT(ADDRESS(SMALL((IF(ЕстьС2&lt;&gt;"",ROW(ЕстьС2),ROW()+ROWS(ЕстьС2))),ROW()-ROW(НетС2)+1),COLUMN(ЕстьС2),4)))</f>
        <v/>
      </c>
      <c r="F33" s="34" t="str">
        <f>IF(Окт!A34=TRUE,Окт!E34,"")</f>
        <v/>
      </c>
      <c r="G33" s="34" t="str">
        <f t="array" aca="1" ref="G33" ca="1">IF(ROW()-ROW(НетО1)+1&gt;ROWS(ЕстьО1)-COUNTBLANK(ЕстьО1),"",INDIRECT(ADDRESS(SMALL((IF(ЕстьО1&lt;&gt;"",ROW(ЕстьО1),ROW()+ROWS(ЕстьО1))),ROW()-ROW(НетО1)+1),COLUMN(ЕстьО1),4)))</f>
        <v/>
      </c>
      <c r="H33" s="34" t="str">
        <f>IF(Окт!A34=TRUE,Окт!F34,"")</f>
        <v/>
      </c>
      <c r="I33" s="34" t="str">
        <f t="array" aca="1" ref="I33" ca="1">IF(ROW()-ROW(Нетод)+1&gt;ROWS(Естьод)-COUNTBLANK(Естьод),"",INDIRECT(ADDRESS(SMALL((IF(Естьод&lt;&gt;"",ROW(Естьод),ROW()+ROWS(Естьод))),ROW()-ROW(Нетод)+1),COLUMN(Естьод),4)))</f>
        <v/>
      </c>
      <c r="J33" s="34" t="str">
        <f>IF(Нояб!A34=TRUE,Нояб!E34,"")</f>
        <v/>
      </c>
      <c r="K33" s="34" t="str">
        <f t="array" aca="1" ref="K33" ca="1">IF(ROW()-ROW(Нетн1)+1&gt;ROWS(Естьн1)-COUNTBLANK(Естьн1),"",INDIRECT(ADDRESS(SMALL((IF(Естьн1&lt;&gt;"",ROW(Естьн1),ROW()+ROWS(Естьн1))),ROW()-ROW(Нетн1)+1),COLUMN(Естьн1),4)))</f>
        <v/>
      </c>
      <c r="L33" s="34" t="str">
        <f>IF(Нояб!A34=TRUE,Нояб!F34,"")</f>
        <v/>
      </c>
      <c r="M33" s="34" t="str">
        <f t="array" aca="1" ref="M33" ca="1">IF(ROW()-ROW(Нетн2)+1&gt;ROWS(Естьн2)-COUNTBLANK(Естьн2),"",INDIRECT(ADDRESS(SMALL((IF(Естьн2&lt;&gt;"",ROW(Естьн2),ROW()+ROWS(Естьн2))),ROW()-ROW(Нетн2)+1),COLUMN(Естьн2),4)))</f>
        <v/>
      </c>
      <c r="N33" s="34" t="str">
        <f>IF(Дек!A34=TRUE,Дек!E34,"")</f>
        <v/>
      </c>
      <c r="O33" s="34" t="str">
        <f t="array" aca="1" ref="O33" ca="1">IF(ROW()-ROW(Нетд1)+1&gt;ROWS(Естьд1)-COUNTBLANK(Естьд1),"",INDIRECT(ADDRESS(SMALL((IF(Естьд1&lt;&gt;"",ROW(Естьд1),ROW()+ROWS(Естьд1))),ROW()-ROW(Нетд1)+1),COLUMN(Естьд1),4)))</f>
        <v/>
      </c>
      <c r="P33" s="34" t="str">
        <f>IF(Дек!A34=TRUE,Дек!F34,"")</f>
        <v/>
      </c>
      <c r="Q33" s="34" t="str">
        <f t="array" aca="1" ref="Q33" ca="1">IF(ROW()-ROW(Нетд2)+1&gt;ROWS(Естьд2)-COUNTBLANK(Естьд2),"",INDIRECT(ADDRESS(SMALL((IF(Естьд2&lt;&gt;"",ROW(Естьд2),ROW()+ROWS(Естьд2))),ROW()-ROW(Нетд2)+1),COLUMN(Естьд2),4)))</f>
        <v/>
      </c>
      <c r="R33" s="34" t="str">
        <f>IF(Янв!A34=TRUE,Янв!E34,"")</f>
        <v/>
      </c>
      <c r="S33" s="34" t="str">
        <f t="array" aca="1" ref="S33" ca="1">IF(ROW()-ROW(Нетя1)+1&gt;ROWS(Естья1)-COUNTBLANK(Естья1),"",INDIRECT(ADDRESS(SMALL((IF(Естья1&lt;&gt;"",ROW(Естья1),ROW()+ROWS(Естья1))),ROW()-ROW(Нетя1)+1),COLUMN(Естья1),4)))</f>
        <v/>
      </c>
      <c r="T33" s="34" t="str">
        <f>IF(Янв!A34=TRUE,Янв!F34,"")</f>
        <v/>
      </c>
      <c r="U33" s="34" t="str">
        <f t="array" aca="1" ref="U33" ca="1">IF(ROW()-ROW(Нетя2)+1&gt;ROWS(Естья2)-COUNTBLANK(Естья2),"",INDIRECT(ADDRESS(SMALL((IF(Естья2&lt;&gt;"",ROW(Естья2),ROW()+ROWS(Естья2))),ROW()-ROW(Нетя2)+1),COLUMN(Естья2),4)))</f>
        <v/>
      </c>
      <c r="V33" s="34" t="str">
        <f>IF(Февр!A34=TRUE,Февр!E34,"")</f>
        <v/>
      </c>
      <c r="W33" s="34" t="str">
        <f t="array" aca="1" ref="W33" ca="1">IF(ROW()-ROW(Нетф1)+1&gt;ROWS(Естьф1)-COUNTBLANK(Естьф1),"",INDIRECT(ADDRESS(SMALL((IF(Естьф1&lt;&gt;"",ROW(Естьф1),ROW()+ROWS(Естьф1))),ROW()-ROW(Нетф1)+1),COLUMN(Естьф1),4)))</f>
        <v/>
      </c>
      <c r="X33" s="34" t="str">
        <f>IF(Февр!A34=TRUE,Февр!F34,"")</f>
        <v/>
      </c>
      <c r="Y33" s="34" t="str">
        <f t="array" aca="1" ref="Y33" ca="1">IF(ROW()-ROW(Нетф2)+1&gt;ROWS(Естьф2)-COUNTBLANK(Естьф2),"",INDIRECT(ADDRESS(SMALL((IF(Естьф2&lt;&gt;"",ROW(Естьф2),ROW()+ROWS(Естьф2))),ROW()-ROW(Нетф2)+1),COLUMN(Естьф2),4)))</f>
        <v/>
      </c>
      <c r="Z33" s="34" t="str">
        <f>IF(Март!A34=TRUE,Март!E34,"")</f>
        <v/>
      </c>
      <c r="AA33" s="34" t="str">
        <f t="array" aca="1" ref="AA33" ca="1">IF(ROW()-ROW(Нетм1)+1&gt;ROWS(Естьм1)-COUNTBLANK(Естьм1),"",INDIRECT(ADDRESS(SMALL((IF(Естьм1&lt;&gt;"",ROW(Естьм1),ROW()+ROWS(Естьм1))),ROW()-ROW(Нетм1)+1),COLUMN(Естьм1),4)))</f>
        <v/>
      </c>
      <c r="AB33" s="34" t="str">
        <f>IF(Март!A34=TRUE,Март!F34,"")</f>
        <v/>
      </c>
      <c r="AC33" s="34" t="str">
        <f t="array" aca="1" ref="AC33" ca="1">IF(ROW()-ROW(Нетм2)+1&gt;ROWS(Естьм2)-COUNTBLANK(Естьм2),"",INDIRECT(ADDRESS(SMALL((IF(Естьм2&lt;&gt;"",ROW(Естьм2),ROW()+ROWS(Естьм2))),ROW()-ROW(Нетм2)+1),COLUMN(Естьм2),4)))</f>
        <v/>
      </c>
      <c r="AD33" s="34" t="str">
        <f>IF(Апр!A34=TRUE,Апр!E34,"")</f>
        <v/>
      </c>
      <c r="AE33" s="34" t="str">
        <f t="array" aca="1" ref="AE33" ca="1">IF(ROW()-ROW(Нета1)+1&gt;ROWS(Естьа1)-COUNTBLANK(Естьа1),"",INDIRECT(ADDRESS(SMALL((IF(Естьа1&lt;&gt;"",ROW(Естьа1),ROW()+ROWS(Естьа1))),ROW()-ROW(Нета1)+1),COLUMN(Естьа1),4)))</f>
        <v/>
      </c>
      <c r="AF33" s="34" t="str">
        <f>IF(Апр!A34=TRUE,Апр!F34,"")</f>
        <v/>
      </c>
      <c r="AG33" s="34" t="str">
        <f t="array" aca="1" ref="AG33" ca="1">IF(ROW()-ROW(Нета2)+1&gt;ROWS(Естьа2)-COUNTBLANK(Естьа2),"",INDIRECT(ADDRESS(SMALL((IF(Естьа2&lt;&gt;"",ROW(Естьа2),ROW()+ROWS(Естьа2))),ROW()-ROW(Нета2)+1),COLUMN(Естьа2),4)))</f>
        <v/>
      </c>
      <c r="AH33" s="34" t="str">
        <f>IF(Май!A34=TRUE,Май!E34,"")</f>
        <v/>
      </c>
      <c r="AI33" s="34" t="str">
        <f t="array" aca="1" ref="AI33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33" s="34" t="str">
        <f>IF(Май!A34=TRUE,Май!F34,"")</f>
        <v/>
      </c>
      <c r="AK33" s="34" t="str">
        <f t="array" aca="1" ref="AK33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34" spans="1:37" x14ac:dyDescent="0.25">
      <c r="A34">
        <v>32</v>
      </c>
      <c r="B34" s="34" t="str">
        <f>IF(Сент!A35=TRUE,Сент!E35,"")</f>
        <v/>
      </c>
      <c r="C34" s="34" t="str">
        <f t="array" aca="1" ref="C34" ca="1">IF(ROW()-ROW(НетС)+1&gt;ROWS(ЕстьС)-COUNTBLANK(ЕстьС),"",INDIRECT(ADDRESS(SMALL((IF(ЕстьС&lt;&gt;"",ROW(ЕстьС),ROW()+ROWS(ЕстьС))),ROW()-ROW(НетС)+1),COLUMN(ЕстьС),4)))</f>
        <v/>
      </c>
      <c r="D34" s="34" t="str">
        <f>IF(Сент!A35=TRUE,Сент!F35,"")</f>
        <v/>
      </c>
      <c r="E34" s="34" t="str">
        <f t="array" aca="1" ref="E34" ca="1">IF(ROW()-ROW(НетС2)+1&gt;ROWS(ЕстьС2)-COUNTBLANK(ЕстьС2),"",INDIRECT(ADDRESS(SMALL((IF(ЕстьС2&lt;&gt;"",ROW(ЕстьС2),ROW()+ROWS(ЕстьС2))),ROW()-ROW(НетС2)+1),COLUMN(ЕстьС2),4)))</f>
        <v/>
      </c>
      <c r="F34" s="34" t="str">
        <f>IF(Окт!A35=TRUE,Окт!E35,"")</f>
        <v/>
      </c>
      <c r="G34" s="34" t="str">
        <f t="array" aca="1" ref="G34" ca="1">IF(ROW()-ROW(НетО1)+1&gt;ROWS(ЕстьО1)-COUNTBLANK(ЕстьО1),"",INDIRECT(ADDRESS(SMALL((IF(ЕстьО1&lt;&gt;"",ROW(ЕстьО1),ROW()+ROWS(ЕстьО1))),ROW()-ROW(НетО1)+1),COLUMN(ЕстьО1),4)))</f>
        <v/>
      </c>
      <c r="H34" s="34" t="str">
        <f>IF(Окт!A35=TRUE,Окт!F35,"")</f>
        <v/>
      </c>
      <c r="I34" s="34" t="str">
        <f t="array" aca="1" ref="I34" ca="1">IF(ROW()-ROW(Нетод)+1&gt;ROWS(Естьод)-COUNTBLANK(Естьод),"",INDIRECT(ADDRESS(SMALL((IF(Естьод&lt;&gt;"",ROW(Естьод),ROW()+ROWS(Естьод))),ROW()-ROW(Нетод)+1),COLUMN(Естьод),4)))</f>
        <v/>
      </c>
      <c r="J34" s="34" t="str">
        <f>IF(Нояб!A35=TRUE,Нояб!E35,"")</f>
        <v/>
      </c>
      <c r="K34" s="34" t="str">
        <f t="array" aca="1" ref="K34" ca="1">IF(ROW()-ROW(Нетн1)+1&gt;ROWS(Естьн1)-COUNTBLANK(Естьн1),"",INDIRECT(ADDRESS(SMALL((IF(Естьн1&lt;&gt;"",ROW(Естьн1),ROW()+ROWS(Естьн1))),ROW()-ROW(Нетн1)+1),COLUMN(Естьн1),4)))</f>
        <v/>
      </c>
      <c r="L34" s="34" t="str">
        <f>IF(Нояб!A35=TRUE,Нояб!F35,"")</f>
        <v/>
      </c>
      <c r="M34" s="34" t="str">
        <f t="array" aca="1" ref="M34" ca="1">IF(ROW()-ROW(Нетн2)+1&gt;ROWS(Естьн2)-COUNTBLANK(Естьн2),"",INDIRECT(ADDRESS(SMALL((IF(Естьн2&lt;&gt;"",ROW(Естьн2),ROW()+ROWS(Естьн2))),ROW()-ROW(Нетн2)+1),COLUMN(Естьн2),4)))</f>
        <v/>
      </c>
      <c r="N34" s="34" t="str">
        <f>IF(Дек!A35=TRUE,Дек!E35,"")</f>
        <v/>
      </c>
      <c r="O34" s="34" t="str">
        <f t="array" aca="1" ref="O34" ca="1">IF(ROW()-ROW(Нетд1)+1&gt;ROWS(Естьд1)-COUNTBLANK(Естьд1),"",INDIRECT(ADDRESS(SMALL((IF(Естьд1&lt;&gt;"",ROW(Естьд1),ROW()+ROWS(Естьд1))),ROW()-ROW(Нетд1)+1),COLUMN(Естьд1),4)))</f>
        <v/>
      </c>
      <c r="P34" s="34" t="str">
        <f>IF(Дек!A35=TRUE,Дек!F35,"")</f>
        <v/>
      </c>
      <c r="Q34" s="34" t="str">
        <f t="array" aca="1" ref="Q34" ca="1">IF(ROW()-ROW(Нетд2)+1&gt;ROWS(Естьд2)-COUNTBLANK(Естьд2),"",INDIRECT(ADDRESS(SMALL((IF(Естьд2&lt;&gt;"",ROW(Естьд2),ROW()+ROWS(Естьд2))),ROW()-ROW(Нетд2)+1),COLUMN(Естьд2),4)))</f>
        <v/>
      </c>
      <c r="R34" s="34" t="str">
        <f>IF(Янв!A35=TRUE,Янв!E35,"")</f>
        <v/>
      </c>
      <c r="S34" s="34" t="str">
        <f t="array" aca="1" ref="S34" ca="1">IF(ROW()-ROW(Нетя1)+1&gt;ROWS(Естья1)-COUNTBLANK(Естья1),"",INDIRECT(ADDRESS(SMALL((IF(Естья1&lt;&gt;"",ROW(Естья1),ROW()+ROWS(Естья1))),ROW()-ROW(Нетя1)+1),COLUMN(Естья1),4)))</f>
        <v/>
      </c>
      <c r="T34" s="34" t="str">
        <f>IF(Янв!A35=TRUE,Янв!F35,"")</f>
        <v/>
      </c>
      <c r="U34" s="34" t="str">
        <f t="array" aca="1" ref="U34" ca="1">IF(ROW()-ROW(Нетя2)+1&gt;ROWS(Естья2)-COUNTBLANK(Естья2),"",INDIRECT(ADDRESS(SMALL((IF(Естья2&lt;&gt;"",ROW(Естья2),ROW()+ROWS(Естья2))),ROW()-ROW(Нетя2)+1),COLUMN(Естья2),4)))</f>
        <v/>
      </c>
      <c r="V34" s="34" t="str">
        <f>IF(Февр!A35=TRUE,Февр!E35,"")</f>
        <v/>
      </c>
      <c r="W34" s="34" t="str">
        <f t="array" aca="1" ref="W34" ca="1">IF(ROW()-ROW(Нетф1)+1&gt;ROWS(Естьф1)-COUNTBLANK(Естьф1),"",INDIRECT(ADDRESS(SMALL((IF(Естьф1&lt;&gt;"",ROW(Естьф1),ROW()+ROWS(Естьф1))),ROW()-ROW(Нетф1)+1),COLUMN(Естьф1),4)))</f>
        <v/>
      </c>
      <c r="X34" s="34" t="str">
        <f>IF(Февр!A35=TRUE,Февр!F35,"")</f>
        <v/>
      </c>
      <c r="Y34" s="34" t="str">
        <f t="array" aca="1" ref="Y34" ca="1">IF(ROW()-ROW(Нетф2)+1&gt;ROWS(Естьф2)-COUNTBLANK(Естьф2),"",INDIRECT(ADDRESS(SMALL((IF(Естьф2&lt;&gt;"",ROW(Естьф2),ROW()+ROWS(Естьф2))),ROW()-ROW(Нетф2)+1),COLUMN(Естьф2),4)))</f>
        <v/>
      </c>
      <c r="Z34" s="34" t="str">
        <f>IF(Март!A35=TRUE,Март!E35,"")</f>
        <v/>
      </c>
      <c r="AA34" s="34" t="str">
        <f t="array" aca="1" ref="AA34" ca="1">IF(ROW()-ROW(Нетм1)+1&gt;ROWS(Естьм1)-COUNTBLANK(Естьм1),"",INDIRECT(ADDRESS(SMALL((IF(Естьм1&lt;&gt;"",ROW(Естьм1),ROW()+ROWS(Естьм1))),ROW()-ROW(Нетм1)+1),COLUMN(Естьм1),4)))</f>
        <v/>
      </c>
      <c r="AB34" s="34" t="str">
        <f>IF(Март!A35=TRUE,Март!F35,"")</f>
        <v/>
      </c>
      <c r="AC34" s="34" t="str">
        <f t="array" aca="1" ref="AC34" ca="1">IF(ROW()-ROW(Нетм2)+1&gt;ROWS(Естьм2)-COUNTBLANK(Естьм2),"",INDIRECT(ADDRESS(SMALL((IF(Естьм2&lt;&gt;"",ROW(Естьм2),ROW()+ROWS(Естьм2))),ROW()-ROW(Нетм2)+1),COLUMN(Естьм2),4)))</f>
        <v/>
      </c>
      <c r="AD34" s="34" t="str">
        <f>IF(Апр!A35=TRUE,Апр!E35,"")</f>
        <v/>
      </c>
      <c r="AE34" s="34" t="str">
        <f t="array" aca="1" ref="AE34" ca="1">IF(ROW()-ROW(Нета1)+1&gt;ROWS(Естьа1)-COUNTBLANK(Естьа1),"",INDIRECT(ADDRESS(SMALL((IF(Естьа1&lt;&gt;"",ROW(Естьа1),ROW()+ROWS(Естьа1))),ROW()-ROW(Нета1)+1),COLUMN(Естьа1),4)))</f>
        <v/>
      </c>
      <c r="AF34" s="34" t="str">
        <f>IF(Апр!A35=TRUE,Апр!F35,"")</f>
        <v/>
      </c>
      <c r="AG34" s="34" t="str">
        <f t="array" aca="1" ref="AG34" ca="1">IF(ROW()-ROW(Нета2)+1&gt;ROWS(Естьа2)-COUNTBLANK(Естьа2),"",INDIRECT(ADDRESS(SMALL((IF(Естьа2&lt;&gt;"",ROW(Естьа2),ROW()+ROWS(Естьа2))),ROW()-ROW(Нета2)+1),COLUMN(Естьа2),4)))</f>
        <v/>
      </c>
      <c r="AH34" s="34" t="str">
        <f>IF(Май!A35=TRUE,Май!E35,"")</f>
        <v/>
      </c>
      <c r="AI34" s="34" t="str">
        <f t="array" aca="1" ref="AI34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34" s="34" t="str">
        <f>IF(Май!A35=TRUE,Май!F35,"")</f>
        <v/>
      </c>
      <c r="AK34" s="34" t="str">
        <f t="array" aca="1" ref="AK34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  <row r="35" spans="1:37" s="37" customFormat="1" x14ac:dyDescent="0.25">
      <c r="A35" s="37">
        <v>33</v>
      </c>
      <c r="B35" s="38" t="str">
        <f>IF(Сент!A36=TRUE,Сент!E36,"")</f>
        <v/>
      </c>
      <c r="C35" s="34" t="str">
        <f t="array" aca="1" ref="C35" ca="1">IF(ROW()-ROW(НетС)+1&gt;ROWS(ЕстьС)-COUNTBLANK(ЕстьС),"",INDIRECT(ADDRESS(SMALL((IF(ЕстьС&lt;&gt;"",ROW(ЕстьС),ROW()+ROWS(ЕстьС))),ROW()-ROW(НетС)+1),COLUMN(ЕстьС),4)))</f>
        <v/>
      </c>
      <c r="D35" s="34" t="str">
        <f>IF(Сент!A36=TRUE,Сент!F36,"")</f>
        <v/>
      </c>
      <c r="E35" s="34" t="str">
        <f t="array" aca="1" ref="E35" ca="1">IF(ROW()-ROW(НетС2)+1&gt;ROWS(ЕстьС2)-COUNTBLANK(ЕстьС2),"",INDIRECT(ADDRESS(SMALL((IF(ЕстьС2&lt;&gt;"",ROW(ЕстьС2),ROW()+ROWS(ЕстьС2))),ROW()-ROW(НетС2)+1),COLUMN(ЕстьС2),4)))</f>
        <v/>
      </c>
      <c r="F35" s="34" t="str">
        <f>IF(Окт!A36=TRUE,Окт!E36,"")</f>
        <v/>
      </c>
      <c r="G35" s="34" t="str">
        <f t="array" aca="1" ref="G35" ca="1">IF(ROW()-ROW(НетО1)+1&gt;ROWS(ЕстьО1)-COUNTBLANK(ЕстьО1),"",INDIRECT(ADDRESS(SMALL((IF(ЕстьО1&lt;&gt;"",ROW(ЕстьО1),ROW()+ROWS(ЕстьО1))),ROW()-ROW(НетО1)+1),COLUMN(ЕстьО1),4)))</f>
        <v/>
      </c>
      <c r="H35" s="34" t="str">
        <f>IF(Окт!A36=TRUE,Окт!F36,"")</f>
        <v/>
      </c>
      <c r="I35" s="34" t="str">
        <f t="array" aca="1" ref="I35" ca="1">IF(ROW()-ROW(Нетод)+1&gt;ROWS(Естьод)-COUNTBLANK(Естьод),"",INDIRECT(ADDRESS(SMALL((IF(Естьод&lt;&gt;"",ROW(Естьод),ROW()+ROWS(Естьод))),ROW()-ROW(Нетод)+1),COLUMN(Естьод),4)))</f>
        <v/>
      </c>
      <c r="J35" s="34" t="str">
        <f>IF(Нояб!A36=TRUE,Нояб!E36,"")</f>
        <v/>
      </c>
      <c r="K35" s="34" t="str">
        <f t="array" aca="1" ref="K35" ca="1">IF(ROW()-ROW(Нетн1)+1&gt;ROWS(Естьн1)-COUNTBLANK(Естьн1),"",INDIRECT(ADDRESS(SMALL((IF(Естьн1&lt;&gt;"",ROW(Естьн1),ROW()+ROWS(Естьн1))),ROW()-ROW(Нетн1)+1),COLUMN(Естьн1),4)))</f>
        <v/>
      </c>
      <c r="L35" s="34" t="str">
        <f>IF(Нояб!A36=TRUE,Нояб!F36,"")</f>
        <v/>
      </c>
      <c r="M35" s="34" t="str">
        <f t="array" aca="1" ref="M35" ca="1">IF(ROW()-ROW(Нетн2)+1&gt;ROWS(Естьн2)-COUNTBLANK(Естьн2),"",INDIRECT(ADDRESS(SMALL((IF(Естьн2&lt;&gt;"",ROW(Естьн2),ROW()+ROWS(Естьн2))),ROW()-ROW(Нетн2)+1),COLUMN(Естьн2),4)))</f>
        <v/>
      </c>
      <c r="N35" s="34" t="str">
        <f>IF(Дек!A36=TRUE,Дек!E36,"")</f>
        <v/>
      </c>
      <c r="O35" s="34" t="str">
        <f t="array" aca="1" ref="O35" ca="1">IF(ROW()-ROW(Нетд1)+1&gt;ROWS(Естьд1)-COUNTBLANK(Естьд1),"",INDIRECT(ADDRESS(SMALL((IF(Естьд1&lt;&gt;"",ROW(Естьд1),ROW()+ROWS(Естьд1))),ROW()-ROW(Нетд1)+1),COLUMN(Естьд1),4)))</f>
        <v/>
      </c>
      <c r="P35" s="34" t="str">
        <f>IF(Дек!A36=TRUE,Дек!F36,"")</f>
        <v/>
      </c>
      <c r="Q35" s="34" t="str">
        <f t="array" aca="1" ref="Q35" ca="1">IF(ROW()-ROW(Нетд2)+1&gt;ROWS(Естьд2)-COUNTBLANK(Естьд2),"",INDIRECT(ADDRESS(SMALL((IF(Естьд2&lt;&gt;"",ROW(Естьд2),ROW()+ROWS(Естьд2))),ROW()-ROW(Нетд2)+1),COLUMN(Естьд2),4)))</f>
        <v/>
      </c>
      <c r="R35" s="34" t="str">
        <f>IF(Янв!A36=TRUE,Янв!E36,"")</f>
        <v/>
      </c>
      <c r="S35" s="34" t="str">
        <f t="array" aca="1" ref="S35" ca="1">IF(ROW()-ROW(Нетя1)+1&gt;ROWS(Естья1)-COUNTBLANK(Естья1),"",INDIRECT(ADDRESS(SMALL((IF(Естья1&lt;&gt;"",ROW(Естья1),ROW()+ROWS(Естья1))),ROW()-ROW(Нетя1)+1),COLUMN(Естья1),4)))</f>
        <v/>
      </c>
      <c r="T35" s="34" t="str">
        <f>IF(Янв!A36=TRUE,Янв!F36,"")</f>
        <v/>
      </c>
      <c r="U35" s="34" t="str">
        <f t="array" aca="1" ref="U35" ca="1">IF(ROW()-ROW(Нетя2)+1&gt;ROWS(Естья2)-COUNTBLANK(Естья2),"",INDIRECT(ADDRESS(SMALL((IF(Естья2&lt;&gt;"",ROW(Естья2),ROW()+ROWS(Естья2))),ROW()-ROW(Нетя2)+1),COLUMN(Естья2),4)))</f>
        <v/>
      </c>
      <c r="V35" s="34" t="str">
        <f>IF(Февр!A36=TRUE,Февр!E36,"")</f>
        <v/>
      </c>
      <c r="W35" s="34" t="str">
        <f t="array" aca="1" ref="W35" ca="1">IF(ROW()-ROW(Нетф1)+1&gt;ROWS(Естьф1)-COUNTBLANK(Естьф1),"",INDIRECT(ADDRESS(SMALL((IF(Естьф1&lt;&gt;"",ROW(Естьф1),ROW()+ROWS(Естьф1))),ROW()-ROW(Нетф1)+1),COLUMN(Естьф1),4)))</f>
        <v/>
      </c>
      <c r="X35" s="34" t="str">
        <f>IF(Февр!A36=TRUE,Февр!F36,"")</f>
        <v/>
      </c>
      <c r="Y35" s="34" t="str">
        <f t="array" aca="1" ref="Y35" ca="1">IF(ROW()-ROW(Нетф2)+1&gt;ROWS(Естьф2)-COUNTBLANK(Естьф2),"",INDIRECT(ADDRESS(SMALL((IF(Естьф2&lt;&gt;"",ROW(Естьф2),ROW()+ROWS(Естьф2))),ROW()-ROW(Нетф2)+1),COLUMN(Естьф2),4)))</f>
        <v/>
      </c>
      <c r="Z35" s="34" t="str">
        <f>IF(Март!A36=TRUE,Март!E36,"")</f>
        <v/>
      </c>
      <c r="AA35" s="34" t="str">
        <f t="array" aca="1" ref="AA35" ca="1">IF(ROW()-ROW(Нетм1)+1&gt;ROWS(Естьм1)-COUNTBLANK(Естьм1),"",INDIRECT(ADDRESS(SMALL((IF(Естьм1&lt;&gt;"",ROW(Естьм1),ROW()+ROWS(Естьм1))),ROW()-ROW(Нетм1)+1),COLUMN(Естьм1),4)))</f>
        <v/>
      </c>
      <c r="AB35" s="34" t="str">
        <f>IF(Март!A36=TRUE,Март!F36,"")</f>
        <v/>
      </c>
      <c r="AC35" s="34" t="str">
        <f t="array" aca="1" ref="AC35" ca="1">IF(ROW()-ROW(Нетм2)+1&gt;ROWS(Естьм2)-COUNTBLANK(Естьм2),"",INDIRECT(ADDRESS(SMALL((IF(Естьм2&lt;&gt;"",ROW(Естьм2),ROW()+ROWS(Естьм2))),ROW()-ROW(Нетм2)+1),COLUMN(Естьм2),4)))</f>
        <v/>
      </c>
      <c r="AD35" s="34" t="str">
        <f>IF(Апр!A36=TRUE,Апр!E36,"")</f>
        <v/>
      </c>
      <c r="AE35" s="34" t="str">
        <f t="array" aca="1" ref="AE35" ca="1">IF(ROW()-ROW(Нета1)+1&gt;ROWS(Естьа1)-COUNTBLANK(Естьа1),"",INDIRECT(ADDRESS(SMALL((IF(Естьа1&lt;&gt;"",ROW(Естьа1),ROW()+ROWS(Естьа1))),ROW()-ROW(Нета1)+1),COLUMN(Естьа1),4)))</f>
        <v/>
      </c>
      <c r="AF35" s="34" t="str">
        <f>IF(Апр!A36=TRUE,Апр!F36,"")</f>
        <v/>
      </c>
      <c r="AG35" s="34" t="str">
        <f t="array" aca="1" ref="AG35" ca="1">IF(ROW()-ROW(Нета2)+1&gt;ROWS(Естьа2)-COUNTBLANK(Естьа2),"",INDIRECT(ADDRESS(SMALL((IF(Естьа2&lt;&gt;"",ROW(Естьа2),ROW()+ROWS(Естьа2))),ROW()-ROW(Нета2)+1),COLUMN(Естьа2),4)))</f>
        <v/>
      </c>
      <c r="AH35" s="34" t="str">
        <f>IF(Май!A36=TRUE,Май!E36,"")</f>
        <v/>
      </c>
      <c r="AI35" s="34" t="str">
        <f t="array" aca="1" ref="AI35" ca="1">IF(ROW()-ROW(Нетма1)+1&gt;ROWS(Естьма1)-COUNTBLANK(Естьма1),"",INDIRECT(ADDRESS(SMALL((IF(Естьма1&lt;&gt;"",ROW(Естьма1),ROW()+ROWS(Естьма1))),ROW()-ROW(Нетма1)+1),COLUMN(Естьма1),4)))</f>
        <v/>
      </c>
      <c r="AJ35" s="34" t="str">
        <f>IF(Май!A36=TRUE,Май!F36,"")</f>
        <v/>
      </c>
      <c r="AK35" s="34" t="str">
        <f t="array" aca="1" ref="AK35" ca="1">IF(ROW()-ROW(Нетма2)+1&gt;ROWS(Естьма2)-COUNTBLANK(Естьма2),"",INDIRECT(ADDRESS(SMALL((IF(Естьма2&lt;&gt;"",ROW(Естьма2),ROW()+ROWS(Естьма2))),ROW()-ROW(Нетма2)+1),COLUMN(Естьма2),4)))</f>
        <v/>
      </c>
    </row>
  </sheetData>
  <mergeCells count="9">
    <mergeCell ref="V2:Y2"/>
    <mergeCell ref="Z2:AC2"/>
    <mergeCell ref="AD2:AG2"/>
    <mergeCell ref="AH2:AK2"/>
    <mergeCell ref="B2:E2"/>
    <mergeCell ref="F2:I2"/>
    <mergeCell ref="J2:M2"/>
    <mergeCell ref="N2:Q2"/>
    <mergeCell ref="R2:U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113"/>
  <sheetViews>
    <sheetView topLeftCell="B2" workbookViewId="0">
      <selection activeCell="C6" sqref="C6"/>
    </sheetView>
  </sheetViews>
  <sheetFormatPr defaultRowHeight="21" x14ac:dyDescent="0.35"/>
  <cols>
    <col min="1" max="1" width="24.85546875" style="39" hidden="1" customWidth="1"/>
    <col min="2" max="2" width="32" style="42" customWidth="1"/>
    <col min="3" max="3" width="24.85546875" style="40" customWidth="1"/>
    <col min="4" max="4" width="12.28515625" style="153" customWidth="1"/>
    <col min="5" max="5" width="15.85546875" style="42" customWidth="1"/>
    <col min="6" max="16384" width="9.140625" style="39"/>
  </cols>
  <sheetData>
    <row r="1" spans="1:5" hidden="1" x14ac:dyDescent="0.35">
      <c r="A1" s="75">
        <f ca="1">TODAY()</f>
        <v>42846</v>
      </c>
      <c r="B1" s="76"/>
      <c r="C1" s="77"/>
      <c r="D1" s="150"/>
      <c r="E1" s="76"/>
    </row>
    <row r="2" spans="1:5" ht="42" customHeight="1" x14ac:dyDescent="0.35">
      <c r="A2" s="75"/>
      <c r="B2"/>
      <c r="C2" s="77"/>
      <c r="D2" s="150"/>
      <c r="E2" s="76"/>
    </row>
    <row r="3" spans="1:5" s="36" customFormat="1" ht="33" customHeight="1" x14ac:dyDescent="0.25">
      <c r="A3" s="79" t="s">
        <v>12</v>
      </c>
      <c r="B3" s="80" t="str">
        <f ca="1">списки_на_печать!C3</f>
        <v/>
      </c>
      <c r="C3" s="81" t="str">
        <f ca="1">IF(B3&lt;&gt;"",$A$3,"")</f>
        <v/>
      </c>
      <c r="D3" s="151" t="str">
        <f ca="1">IF(C3&lt;&gt;"",$A$1,"")</f>
        <v/>
      </c>
      <c r="E3" s="83" t="str">
        <f ca="1">списки_на_печать!E3</f>
        <v/>
      </c>
    </row>
    <row r="4" spans="1:5" ht="33" customHeight="1" x14ac:dyDescent="0.3">
      <c r="A4" s="79"/>
      <c r="B4" s="80" t="str">
        <f ca="1">списки_на_печать!C4</f>
        <v/>
      </c>
      <c r="C4" s="81" t="str">
        <f t="shared" ref="C4:C35" ca="1" si="0">IF(B4&lt;&gt;"",$A$3,"")</f>
        <v/>
      </c>
      <c r="D4" s="151" t="str">
        <f ca="1">IF(C4&lt;&gt;"",$A$1,"")</f>
        <v/>
      </c>
      <c r="E4" s="83" t="str">
        <f ca="1">списки_на_печать!E4</f>
        <v/>
      </c>
    </row>
    <row r="5" spans="1:5" ht="33" customHeight="1" x14ac:dyDescent="0.3">
      <c r="A5" s="79"/>
      <c r="B5" s="80" t="str">
        <f ca="1">списки_на_печать!C5</f>
        <v/>
      </c>
      <c r="C5" s="81" t="str">
        <f t="shared" ca="1" si="0"/>
        <v/>
      </c>
      <c r="D5" s="151" t="str">
        <f t="shared" ref="D5:D35" ca="1" si="1">IF(C5&lt;&gt;"",$A$1,"")</f>
        <v/>
      </c>
      <c r="E5" s="83" t="str">
        <f ca="1">списки_на_печать!E5</f>
        <v/>
      </c>
    </row>
    <row r="6" spans="1:5" ht="33" customHeight="1" x14ac:dyDescent="0.3">
      <c r="A6" s="79"/>
      <c r="B6" s="80" t="str">
        <f ca="1">списки_на_печать!C6</f>
        <v/>
      </c>
      <c r="C6" s="81" t="str">
        <f t="shared" ca="1" si="0"/>
        <v/>
      </c>
      <c r="D6" s="151" t="str">
        <f t="shared" ca="1" si="1"/>
        <v/>
      </c>
      <c r="E6" s="83" t="str">
        <f ca="1">списки_на_печать!E6</f>
        <v/>
      </c>
    </row>
    <row r="7" spans="1:5" ht="33" customHeight="1" x14ac:dyDescent="0.3">
      <c r="A7" s="79"/>
      <c r="B7" s="80" t="str">
        <f ca="1">списки_на_печать!C7</f>
        <v/>
      </c>
      <c r="C7" s="81" t="str">
        <f t="shared" ca="1" si="0"/>
        <v/>
      </c>
      <c r="D7" s="151" t="str">
        <f t="shared" ca="1" si="1"/>
        <v/>
      </c>
      <c r="E7" s="83" t="str">
        <f ca="1">списки_на_печать!E7</f>
        <v/>
      </c>
    </row>
    <row r="8" spans="1:5" ht="33" customHeight="1" x14ac:dyDescent="0.3">
      <c r="A8" s="79"/>
      <c r="B8" s="80" t="str">
        <f ca="1">списки_на_печать!C8</f>
        <v/>
      </c>
      <c r="C8" s="81" t="str">
        <f t="shared" ca="1" si="0"/>
        <v/>
      </c>
      <c r="D8" s="151" t="str">
        <f t="shared" ca="1" si="1"/>
        <v/>
      </c>
      <c r="E8" s="83" t="str">
        <f ca="1">списки_на_печать!E8</f>
        <v/>
      </c>
    </row>
    <row r="9" spans="1:5" ht="33" customHeight="1" x14ac:dyDescent="0.3">
      <c r="A9" s="79"/>
      <c r="B9" s="80" t="str">
        <f ca="1">списки_на_печать!C9</f>
        <v/>
      </c>
      <c r="C9" s="81" t="str">
        <f t="shared" ca="1" si="0"/>
        <v/>
      </c>
      <c r="D9" s="151" t="str">
        <f t="shared" ca="1" si="1"/>
        <v/>
      </c>
      <c r="E9" s="83" t="str">
        <f ca="1">списки_на_печать!E9</f>
        <v/>
      </c>
    </row>
    <row r="10" spans="1:5" ht="33" customHeight="1" x14ac:dyDescent="0.3">
      <c r="A10" s="79"/>
      <c r="B10" s="80" t="str">
        <f ca="1">списки_на_печать!C10</f>
        <v/>
      </c>
      <c r="C10" s="81" t="str">
        <f t="shared" ca="1" si="0"/>
        <v/>
      </c>
      <c r="D10" s="151" t="str">
        <f t="shared" ca="1" si="1"/>
        <v/>
      </c>
      <c r="E10" s="83" t="str">
        <f ca="1">списки_на_печать!E10</f>
        <v/>
      </c>
    </row>
    <row r="11" spans="1:5" ht="33" customHeight="1" x14ac:dyDescent="0.3">
      <c r="A11" s="79"/>
      <c r="B11" s="80" t="str">
        <f ca="1">списки_на_печать!C11</f>
        <v/>
      </c>
      <c r="C11" s="81" t="str">
        <f t="shared" ca="1" si="0"/>
        <v/>
      </c>
      <c r="D11" s="151" t="str">
        <f t="shared" ca="1" si="1"/>
        <v/>
      </c>
      <c r="E11" s="83" t="str">
        <f ca="1">списки_на_печать!E11</f>
        <v/>
      </c>
    </row>
    <row r="12" spans="1:5" ht="33" customHeight="1" x14ac:dyDescent="0.3">
      <c r="A12" s="79"/>
      <c r="B12" s="80" t="str">
        <f ca="1">списки_на_печать!C12</f>
        <v/>
      </c>
      <c r="C12" s="81" t="str">
        <f t="shared" ca="1" si="0"/>
        <v/>
      </c>
      <c r="D12" s="151" t="str">
        <f t="shared" ca="1" si="1"/>
        <v/>
      </c>
      <c r="E12" s="83" t="str">
        <f ca="1">списки_на_печать!E12</f>
        <v/>
      </c>
    </row>
    <row r="13" spans="1:5" ht="33" customHeight="1" x14ac:dyDescent="0.3">
      <c r="A13" s="79"/>
      <c r="B13" s="80" t="str">
        <f ca="1">списки_на_печать!C13</f>
        <v/>
      </c>
      <c r="C13" s="81" t="str">
        <f t="shared" ca="1" si="0"/>
        <v/>
      </c>
      <c r="D13" s="151" t="str">
        <f t="shared" ca="1" si="1"/>
        <v/>
      </c>
      <c r="E13" s="83" t="str">
        <f ca="1">списки_на_печать!E13</f>
        <v/>
      </c>
    </row>
    <row r="14" spans="1:5" ht="33" customHeight="1" x14ac:dyDescent="0.3">
      <c r="A14" s="79"/>
      <c r="B14" s="80" t="str">
        <f ca="1">списки_на_печать!C14</f>
        <v/>
      </c>
      <c r="C14" s="81" t="str">
        <f t="shared" ca="1" si="0"/>
        <v/>
      </c>
      <c r="D14" s="151" t="str">
        <f t="shared" ca="1" si="1"/>
        <v/>
      </c>
      <c r="E14" s="83" t="str">
        <f ca="1">списки_на_печать!E14</f>
        <v/>
      </c>
    </row>
    <row r="15" spans="1:5" ht="33" customHeight="1" x14ac:dyDescent="0.3">
      <c r="A15" s="79"/>
      <c r="B15" s="80" t="str">
        <f ca="1">списки_на_печать!C15</f>
        <v/>
      </c>
      <c r="C15" s="81" t="str">
        <f t="shared" ca="1" si="0"/>
        <v/>
      </c>
      <c r="D15" s="151" t="str">
        <f t="shared" ca="1" si="1"/>
        <v/>
      </c>
      <c r="E15" s="83" t="str">
        <f ca="1">списки_на_печать!E15</f>
        <v/>
      </c>
    </row>
    <row r="16" spans="1:5" ht="33" customHeight="1" x14ac:dyDescent="0.3">
      <c r="A16" s="79"/>
      <c r="B16" s="80" t="str">
        <f ca="1">списки_на_печать!C16</f>
        <v/>
      </c>
      <c r="C16" s="81" t="str">
        <f t="shared" ca="1" si="0"/>
        <v/>
      </c>
      <c r="D16" s="151" t="str">
        <f t="shared" ca="1" si="1"/>
        <v/>
      </c>
      <c r="E16" s="83" t="str">
        <f ca="1">списки_на_печать!E16</f>
        <v/>
      </c>
    </row>
    <row r="17" spans="1:5" ht="33" customHeight="1" x14ac:dyDescent="0.3">
      <c r="A17" s="79"/>
      <c r="B17" s="80" t="str">
        <f ca="1">списки_на_печать!C17</f>
        <v/>
      </c>
      <c r="C17" s="81" t="str">
        <f t="shared" ca="1" si="0"/>
        <v/>
      </c>
      <c r="D17" s="151" t="str">
        <f t="shared" ca="1" si="1"/>
        <v/>
      </c>
      <c r="E17" s="83" t="str">
        <f ca="1">списки_на_печать!E17</f>
        <v/>
      </c>
    </row>
    <row r="18" spans="1:5" ht="33" customHeight="1" x14ac:dyDescent="0.3">
      <c r="A18" s="79"/>
      <c r="B18" s="80" t="str">
        <f ca="1">списки_на_печать!C18</f>
        <v/>
      </c>
      <c r="C18" s="81" t="str">
        <f t="shared" ca="1" si="0"/>
        <v/>
      </c>
      <c r="D18" s="151" t="str">
        <f t="shared" ca="1" si="1"/>
        <v/>
      </c>
      <c r="E18" s="83" t="str">
        <f ca="1">списки_на_печать!E18</f>
        <v/>
      </c>
    </row>
    <row r="19" spans="1:5" ht="33" customHeight="1" x14ac:dyDescent="0.3">
      <c r="A19" s="79"/>
      <c r="B19" s="80" t="str">
        <f ca="1">списки_на_печать!C19</f>
        <v/>
      </c>
      <c r="C19" s="81" t="str">
        <f t="shared" ca="1" si="0"/>
        <v/>
      </c>
      <c r="D19" s="151" t="str">
        <f t="shared" ca="1" si="1"/>
        <v/>
      </c>
      <c r="E19" s="83" t="str">
        <f ca="1">списки_на_печать!E19</f>
        <v/>
      </c>
    </row>
    <row r="20" spans="1:5" ht="33" customHeight="1" x14ac:dyDescent="0.3">
      <c r="A20" s="79"/>
      <c r="B20" s="80" t="str">
        <f ca="1">списки_на_печать!C20</f>
        <v/>
      </c>
      <c r="C20" s="81" t="str">
        <f t="shared" ca="1" si="0"/>
        <v/>
      </c>
      <c r="D20" s="151" t="str">
        <f t="shared" ca="1" si="1"/>
        <v/>
      </c>
      <c r="E20" s="83" t="str">
        <f ca="1">списки_на_печать!E20</f>
        <v/>
      </c>
    </row>
    <row r="21" spans="1:5" ht="33" customHeight="1" x14ac:dyDescent="0.3">
      <c r="A21" s="79"/>
      <c r="B21" s="80" t="str">
        <f ca="1">списки_на_печать!C21</f>
        <v/>
      </c>
      <c r="C21" s="81" t="str">
        <f t="shared" ca="1" si="0"/>
        <v/>
      </c>
      <c r="D21" s="151" t="str">
        <f t="shared" ca="1" si="1"/>
        <v/>
      </c>
      <c r="E21" s="83" t="str">
        <f ca="1">списки_на_печать!E21</f>
        <v/>
      </c>
    </row>
    <row r="22" spans="1:5" ht="33" customHeight="1" x14ac:dyDescent="0.3">
      <c r="A22" s="79"/>
      <c r="B22" s="80" t="str">
        <f ca="1">списки_на_печать!C22</f>
        <v/>
      </c>
      <c r="C22" s="81" t="str">
        <f t="shared" ca="1" si="0"/>
        <v/>
      </c>
      <c r="D22" s="151" t="str">
        <f t="shared" ca="1" si="1"/>
        <v/>
      </c>
      <c r="E22" s="83" t="str">
        <f ca="1">списки_на_печать!E22</f>
        <v/>
      </c>
    </row>
    <row r="23" spans="1:5" ht="33" customHeight="1" x14ac:dyDescent="0.3">
      <c r="A23" s="79"/>
      <c r="B23" s="80" t="str">
        <f ca="1">списки_на_печать!C23</f>
        <v/>
      </c>
      <c r="C23" s="81" t="str">
        <f t="shared" ca="1" si="0"/>
        <v/>
      </c>
      <c r="D23" s="151" t="str">
        <f t="shared" ca="1" si="1"/>
        <v/>
      </c>
      <c r="E23" s="83" t="str">
        <f ca="1">списки_на_печать!E23</f>
        <v/>
      </c>
    </row>
    <row r="24" spans="1:5" ht="33" customHeight="1" x14ac:dyDescent="0.3">
      <c r="A24" s="79"/>
      <c r="B24" s="80" t="str">
        <f ca="1">списки_на_печать!C24</f>
        <v/>
      </c>
      <c r="C24" s="81" t="str">
        <f t="shared" ca="1" si="0"/>
        <v/>
      </c>
      <c r="D24" s="151" t="str">
        <f t="shared" ca="1" si="1"/>
        <v/>
      </c>
      <c r="E24" s="83" t="str">
        <f ca="1">списки_на_печать!E24</f>
        <v/>
      </c>
    </row>
    <row r="25" spans="1:5" ht="33" customHeight="1" x14ac:dyDescent="0.3">
      <c r="A25" s="79"/>
      <c r="B25" s="80" t="str">
        <f ca="1">списки_на_печать!C25</f>
        <v/>
      </c>
      <c r="C25" s="81" t="str">
        <f t="shared" ca="1" si="0"/>
        <v/>
      </c>
      <c r="D25" s="151" t="str">
        <f t="shared" ca="1" si="1"/>
        <v/>
      </c>
      <c r="E25" s="83" t="str">
        <f ca="1">списки_на_печать!E25</f>
        <v/>
      </c>
    </row>
    <row r="26" spans="1:5" ht="33" customHeight="1" x14ac:dyDescent="0.3">
      <c r="A26" s="79"/>
      <c r="B26" s="80" t="str">
        <f ca="1">списки_на_печать!C26</f>
        <v/>
      </c>
      <c r="C26" s="81" t="str">
        <f t="shared" ca="1" si="0"/>
        <v/>
      </c>
      <c r="D26" s="151" t="str">
        <f t="shared" ca="1" si="1"/>
        <v/>
      </c>
      <c r="E26" s="83" t="str">
        <f ca="1">списки_на_печать!E26</f>
        <v/>
      </c>
    </row>
    <row r="27" spans="1:5" ht="33" customHeight="1" x14ac:dyDescent="0.3">
      <c r="A27" s="79"/>
      <c r="B27" s="80" t="str">
        <f ca="1">списки_на_печать!C27</f>
        <v/>
      </c>
      <c r="C27" s="81" t="str">
        <f t="shared" ca="1" si="0"/>
        <v/>
      </c>
      <c r="D27" s="151" t="str">
        <f t="shared" ca="1" si="1"/>
        <v/>
      </c>
      <c r="E27" s="83" t="str">
        <f ca="1">списки_на_печать!E27</f>
        <v/>
      </c>
    </row>
    <row r="28" spans="1:5" ht="33" customHeight="1" x14ac:dyDescent="0.3">
      <c r="A28" s="79"/>
      <c r="B28" s="80" t="str">
        <f ca="1">списки_на_печать!C28</f>
        <v/>
      </c>
      <c r="C28" s="81" t="str">
        <f t="shared" ca="1" si="0"/>
        <v/>
      </c>
      <c r="D28" s="151" t="str">
        <f t="shared" ca="1" si="1"/>
        <v/>
      </c>
      <c r="E28" s="83" t="str">
        <f ca="1">списки_на_печать!E28</f>
        <v/>
      </c>
    </row>
    <row r="29" spans="1:5" ht="33" customHeight="1" x14ac:dyDescent="0.3">
      <c r="A29" s="79"/>
      <c r="B29" s="80" t="str">
        <f ca="1">списки_на_печать!C29</f>
        <v/>
      </c>
      <c r="C29" s="81" t="str">
        <f t="shared" ca="1" si="0"/>
        <v/>
      </c>
      <c r="D29" s="151" t="str">
        <f t="shared" ca="1" si="1"/>
        <v/>
      </c>
      <c r="E29" s="83" t="str">
        <f ca="1">списки_на_печать!E29</f>
        <v/>
      </c>
    </row>
    <row r="30" spans="1:5" ht="33" customHeight="1" x14ac:dyDescent="0.3">
      <c r="A30" s="79"/>
      <c r="B30" s="80" t="str">
        <f ca="1">списки_на_печать!C30</f>
        <v/>
      </c>
      <c r="C30" s="81" t="str">
        <f t="shared" ca="1" si="0"/>
        <v/>
      </c>
      <c r="D30" s="151" t="str">
        <f t="shared" ca="1" si="1"/>
        <v/>
      </c>
      <c r="E30" s="83" t="str">
        <f ca="1">списки_на_печать!E30</f>
        <v/>
      </c>
    </row>
    <row r="31" spans="1:5" ht="33" customHeight="1" x14ac:dyDescent="0.3">
      <c r="A31" s="79"/>
      <c r="B31" s="80" t="str">
        <f ca="1">списки_на_печать!C31</f>
        <v/>
      </c>
      <c r="C31" s="81" t="str">
        <f t="shared" ca="1" si="0"/>
        <v/>
      </c>
      <c r="D31" s="151" t="str">
        <f t="shared" ca="1" si="1"/>
        <v/>
      </c>
      <c r="E31" s="83" t="str">
        <f ca="1">списки_на_печать!E31</f>
        <v/>
      </c>
    </row>
    <row r="32" spans="1:5" ht="33" customHeight="1" x14ac:dyDescent="0.3">
      <c r="A32" s="79"/>
      <c r="B32" s="80" t="str">
        <f ca="1">списки_на_печать!C32</f>
        <v/>
      </c>
      <c r="C32" s="81" t="str">
        <f t="shared" ca="1" si="0"/>
        <v/>
      </c>
      <c r="D32" s="151" t="str">
        <f t="shared" ca="1" si="1"/>
        <v/>
      </c>
      <c r="E32" s="83" t="str">
        <f ca="1">списки_на_печать!E32</f>
        <v/>
      </c>
    </row>
    <row r="33" spans="1:5" ht="33" customHeight="1" x14ac:dyDescent="0.3">
      <c r="A33" s="79"/>
      <c r="B33" s="80" t="str">
        <f ca="1">списки_на_печать!C33</f>
        <v/>
      </c>
      <c r="C33" s="81" t="str">
        <f t="shared" ca="1" si="0"/>
        <v/>
      </c>
      <c r="D33" s="151" t="str">
        <f t="shared" ca="1" si="1"/>
        <v/>
      </c>
      <c r="E33" s="83" t="str">
        <f ca="1">списки_на_печать!E33</f>
        <v/>
      </c>
    </row>
    <row r="34" spans="1:5" ht="33" customHeight="1" x14ac:dyDescent="0.3">
      <c r="A34" s="79"/>
      <c r="B34" s="80" t="str">
        <f ca="1">списки_на_печать!C34</f>
        <v/>
      </c>
      <c r="C34" s="81" t="str">
        <f t="shared" ca="1" si="0"/>
        <v/>
      </c>
      <c r="D34" s="151" t="str">
        <f t="shared" ca="1" si="1"/>
        <v/>
      </c>
      <c r="E34" s="83" t="str">
        <f ca="1">списки_на_печать!E34</f>
        <v/>
      </c>
    </row>
    <row r="35" spans="1:5" s="45" customFormat="1" ht="33" customHeight="1" x14ac:dyDescent="0.3">
      <c r="A35" s="84"/>
      <c r="B35" s="80" t="str">
        <f ca="1">списки_на_печать!C35</f>
        <v/>
      </c>
      <c r="C35" s="85" t="str">
        <f t="shared" ca="1" si="0"/>
        <v/>
      </c>
      <c r="D35" s="152" t="str">
        <f t="shared" ca="1" si="1"/>
        <v/>
      </c>
      <c r="E35" s="87" t="str">
        <f ca="1">списки_на_печать!E35</f>
        <v/>
      </c>
    </row>
    <row r="36" spans="1:5" x14ac:dyDescent="0.35">
      <c r="B36" s="80"/>
    </row>
    <row r="37" spans="1:5" x14ac:dyDescent="0.35">
      <c r="B37" s="80"/>
    </row>
    <row r="38" spans="1:5" x14ac:dyDescent="0.35">
      <c r="B38" s="80"/>
    </row>
    <row r="39" spans="1:5" x14ac:dyDescent="0.35">
      <c r="B39" s="80"/>
    </row>
    <row r="40" spans="1:5" x14ac:dyDescent="0.35">
      <c r="B40" s="80"/>
    </row>
    <row r="41" spans="1:5" x14ac:dyDescent="0.35">
      <c r="B41" s="80"/>
    </row>
    <row r="42" spans="1:5" x14ac:dyDescent="0.35">
      <c r="B42" s="80"/>
    </row>
    <row r="43" spans="1:5" x14ac:dyDescent="0.35">
      <c r="B43" s="80"/>
    </row>
    <row r="44" spans="1:5" x14ac:dyDescent="0.35">
      <c r="B44" s="80"/>
    </row>
    <row r="45" spans="1:5" x14ac:dyDescent="0.35">
      <c r="B45" s="80"/>
    </row>
    <row r="46" spans="1:5" x14ac:dyDescent="0.35">
      <c r="B46" s="80"/>
    </row>
    <row r="47" spans="1:5" x14ac:dyDescent="0.35">
      <c r="B47" s="80"/>
    </row>
    <row r="48" spans="1:5" x14ac:dyDescent="0.35">
      <c r="B48" s="80"/>
    </row>
    <row r="49" spans="2:2" x14ac:dyDescent="0.35">
      <c r="B49" s="80"/>
    </row>
    <row r="50" spans="2:2" x14ac:dyDescent="0.35">
      <c r="B50" s="80"/>
    </row>
    <row r="51" spans="2:2" x14ac:dyDescent="0.35">
      <c r="B51" s="80"/>
    </row>
    <row r="52" spans="2:2" x14ac:dyDescent="0.35">
      <c r="B52" s="80"/>
    </row>
    <row r="53" spans="2:2" x14ac:dyDescent="0.35">
      <c r="B53" s="80"/>
    </row>
    <row r="54" spans="2:2" x14ac:dyDescent="0.35">
      <c r="B54" s="80"/>
    </row>
    <row r="55" spans="2:2" x14ac:dyDescent="0.35">
      <c r="B55" s="80"/>
    </row>
    <row r="56" spans="2:2" x14ac:dyDescent="0.35">
      <c r="B56" s="80"/>
    </row>
    <row r="57" spans="2:2" x14ac:dyDescent="0.35">
      <c r="B57" s="80"/>
    </row>
    <row r="58" spans="2:2" x14ac:dyDescent="0.35">
      <c r="B58" s="80"/>
    </row>
    <row r="59" spans="2:2" x14ac:dyDescent="0.35">
      <c r="B59" s="80"/>
    </row>
    <row r="60" spans="2:2" x14ac:dyDescent="0.35">
      <c r="B60" s="80"/>
    </row>
    <row r="61" spans="2:2" x14ac:dyDescent="0.35">
      <c r="B61" s="80"/>
    </row>
    <row r="62" spans="2:2" x14ac:dyDescent="0.35">
      <c r="B62" s="80"/>
    </row>
    <row r="63" spans="2:2" x14ac:dyDescent="0.35">
      <c r="B63" s="80"/>
    </row>
    <row r="64" spans="2:2" x14ac:dyDescent="0.35">
      <c r="B64" s="80"/>
    </row>
    <row r="65" spans="2:2" x14ac:dyDescent="0.35">
      <c r="B65" s="80"/>
    </row>
    <row r="66" spans="2:2" x14ac:dyDescent="0.35">
      <c r="B66" s="80"/>
    </row>
    <row r="67" spans="2:2" x14ac:dyDescent="0.35">
      <c r="B67" s="80"/>
    </row>
    <row r="68" spans="2:2" x14ac:dyDescent="0.35">
      <c r="B68" s="80"/>
    </row>
    <row r="69" spans="2:2" x14ac:dyDescent="0.35">
      <c r="B69" s="80"/>
    </row>
    <row r="70" spans="2:2" x14ac:dyDescent="0.35">
      <c r="B70" s="80"/>
    </row>
    <row r="71" spans="2:2" x14ac:dyDescent="0.35">
      <c r="B71" s="80"/>
    </row>
    <row r="72" spans="2:2" x14ac:dyDescent="0.35">
      <c r="B72" s="80"/>
    </row>
    <row r="73" spans="2:2" x14ac:dyDescent="0.35">
      <c r="B73" s="80"/>
    </row>
    <row r="74" spans="2:2" x14ac:dyDescent="0.35">
      <c r="B74" s="80"/>
    </row>
    <row r="75" spans="2:2" x14ac:dyDescent="0.35">
      <c r="B75" s="80"/>
    </row>
    <row r="76" spans="2:2" x14ac:dyDescent="0.35">
      <c r="B76" s="80"/>
    </row>
    <row r="77" spans="2:2" x14ac:dyDescent="0.35">
      <c r="B77" s="80"/>
    </row>
    <row r="78" spans="2:2" x14ac:dyDescent="0.35">
      <c r="B78" s="80"/>
    </row>
    <row r="79" spans="2:2" x14ac:dyDescent="0.35">
      <c r="B79" s="80"/>
    </row>
    <row r="80" spans="2:2" x14ac:dyDescent="0.35">
      <c r="B80" s="80"/>
    </row>
    <row r="81" spans="2:2" x14ac:dyDescent="0.35">
      <c r="B81" s="80"/>
    </row>
    <row r="82" spans="2:2" x14ac:dyDescent="0.35">
      <c r="B82" s="80"/>
    </row>
    <row r="83" spans="2:2" x14ac:dyDescent="0.35">
      <c r="B83" s="80"/>
    </row>
    <row r="84" spans="2:2" x14ac:dyDescent="0.35">
      <c r="B84" s="80"/>
    </row>
    <row r="85" spans="2:2" x14ac:dyDescent="0.35">
      <c r="B85" s="80"/>
    </row>
    <row r="86" spans="2:2" x14ac:dyDescent="0.35">
      <c r="B86" s="80"/>
    </row>
    <row r="87" spans="2:2" x14ac:dyDescent="0.35">
      <c r="B87" s="80"/>
    </row>
    <row r="88" spans="2:2" x14ac:dyDescent="0.35">
      <c r="B88" s="80"/>
    </row>
    <row r="89" spans="2:2" x14ac:dyDescent="0.35">
      <c r="B89" s="80"/>
    </row>
    <row r="90" spans="2:2" x14ac:dyDescent="0.35">
      <c r="B90" s="80"/>
    </row>
    <row r="91" spans="2:2" x14ac:dyDescent="0.35">
      <c r="B91" s="80"/>
    </row>
    <row r="92" spans="2:2" x14ac:dyDescent="0.35">
      <c r="B92" s="80"/>
    </row>
    <row r="93" spans="2:2" x14ac:dyDescent="0.35">
      <c r="B93" s="80"/>
    </row>
    <row r="94" spans="2:2" x14ac:dyDescent="0.35">
      <c r="B94" s="80"/>
    </row>
    <row r="95" spans="2:2" x14ac:dyDescent="0.35">
      <c r="B95" s="80"/>
    </row>
    <row r="96" spans="2:2" x14ac:dyDescent="0.35">
      <c r="B96" s="80"/>
    </row>
    <row r="97" spans="2:2" x14ac:dyDescent="0.35">
      <c r="B97" s="80"/>
    </row>
    <row r="98" spans="2:2" x14ac:dyDescent="0.35">
      <c r="B98" s="80"/>
    </row>
    <row r="99" spans="2:2" x14ac:dyDescent="0.35">
      <c r="B99" s="80"/>
    </row>
    <row r="100" spans="2:2" x14ac:dyDescent="0.35">
      <c r="B100" s="80"/>
    </row>
    <row r="101" spans="2:2" x14ac:dyDescent="0.35">
      <c r="B101" s="80"/>
    </row>
    <row r="102" spans="2:2" x14ac:dyDescent="0.35">
      <c r="B102" s="80"/>
    </row>
    <row r="103" spans="2:2" x14ac:dyDescent="0.35">
      <c r="B103" s="80"/>
    </row>
    <row r="104" spans="2:2" x14ac:dyDescent="0.35">
      <c r="B104" s="80"/>
    </row>
    <row r="105" spans="2:2" x14ac:dyDescent="0.35">
      <c r="B105" s="80"/>
    </row>
    <row r="106" spans="2:2" x14ac:dyDescent="0.35">
      <c r="B106" s="80"/>
    </row>
    <row r="107" spans="2:2" x14ac:dyDescent="0.35">
      <c r="B107" s="80"/>
    </row>
    <row r="108" spans="2:2" x14ac:dyDescent="0.35">
      <c r="B108" s="80"/>
    </row>
    <row r="109" spans="2:2" x14ac:dyDescent="0.35">
      <c r="B109" s="80"/>
    </row>
    <row r="110" spans="2:2" x14ac:dyDescent="0.35">
      <c r="B110" s="80"/>
    </row>
    <row r="111" spans="2:2" x14ac:dyDescent="0.35">
      <c r="B111" s="80"/>
    </row>
    <row r="112" spans="2:2" x14ac:dyDescent="0.35">
      <c r="B112" s="80"/>
    </row>
    <row r="113" spans="2:2" x14ac:dyDescent="0.35">
      <c r="B113" s="80"/>
    </row>
  </sheetData>
  <sheetProtection password="CF66" sheet="1" objects="1" scenarios="1"/>
  <conditionalFormatting sqref="E3 B3:B113">
    <cfRule type="expression" dxfId="8" priority="1">
      <formula>"етекст"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35"/>
  <sheetViews>
    <sheetView topLeftCell="B2" workbookViewId="0"/>
  </sheetViews>
  <sheetFormatPr defaultRowHeight="21" x14ac:dyDescent="0.35"/>
  <cols>
    <col min="1" max="1" width="0" style="39" hidden="1" customWidth="1"/>
    <col min="2" max="2" width="35" style="42" customWidth="1"/>
    <col min="3" max="3" width="23" style="40" customWidth="1"/>
    <col min="4" max="4" width="10.42578125" style="43" customWidth="1"/>
    <col min="5" max="5" width="15.85546875" style="42" customWidth="1"/>
    <col min="6" max="16384" width="9.140625" style="39"/>
  </cols>
  <sheetData>
    <row r="1" spans="1:5" hidden="1" x14ac:dyDescent="0.35">
      <c r="A1" s="75">
        <f ca="1">TODAY()</f>
        <v>42846</v>
      </c>
      <c r="B1" s="76"/>
      <c r="C1" s="77"/>
      <c r="D1" s="78"/>
      <c r="E1" s="76"/>
    </row>
    <row r="2" spans="1:5" ht="48" customHeight="1" x14ac:dyDescent="0.35">
      <c r="A2" s="75"/>
      <c r="B2"/>
      <c r="C2" s="77"/>
      <c r="D2" s="78"/>
      <c r="E2" s="76"/>
    </row>
    <row r="3" spans="1:5" s="36" customFormat="1" ht="33" customHeight="1" x14ac:dyDescent="0.25">
      <c r="A3" s="79" t="s">
        <v>12</v>
      </c>
      <c r="B3" s="80" t="str">
        <f ca="1">списки_на_печать!G3</f>
        <v/>
      </c>
      <c r="C3" s="81" t="str">
        <f ca="1">IF(B3&lt;&gt;"",$A$3,"")</f>
        <v/>
      </c>
      <c r="D3" s="82" t="str">
        <f ca="1">IF(C3&lt;&gt;"",$A$1,"")</f>
        <v/>
      </c>
      <c r="E3" s="83" t="str">
        <f ca="1">списки_на_печать!I3</f>
        <v/>
      </c>
    </row>
    <row r="4" spans="1:5" ht="33" customHeight="1" x14ac:dyDescent="0.3">
      <c r="A4" s="79"/>
      <c r="B4" s="80" t="str">
        <f ca="1">списки_на_печать!G4</f>
        <v/>
      </c>
      <c r="C4" s="81" t="str">
        <f t="shared" ref="C4:C35" ca="1" si="0">IF(B4&lt;&gt;"",$A$3,"")</f>
        <v/>
      </c>
      <c r="D4" s="82" t="str">
        <f ca="1">IF(C4&lt;&gt;"",$A$1,"")</f>
        <v/>
      </c>
      <c r="E4" s="83" t="str">
        <f ca="1">списки_на_печать!I4</f>
        <v/>
      </c>
    </row>
    <row r="5" spans="1:5" ht="33" customHeight="1" x14ac:dyDescent="0.3">
      <c r="A5" s="79"/>
      <c r="B5" s="80" t="str">
        <f ca="1">списки_на_печать!G5</f>
        <v/>
      </c>
      <c r="C5" s="81" t="str">
        <f t="shared" ca="1" si="0"/>
        <v/>
      </c>
      <c r="D5" s="82" t="str">
        <f t="shared" ref="D5:D35" ca="1" si="1">IF(C5&lt;&gt;"",$A$1,"")</f>
        <v/>
      </c>
      <c r="E5" s="83" t="str">
        <f ca="1">списки_на_печать!I5</f>
        <v/>
      </c>
    </row>
    <row r="6" spans="1:5" ht="33" customHeight="1" x14ac:dyDescent="0.3">
      <c r="A6" s="79"/>
      <c r="B6" s="80" t="str">
        <f ca="1">списки_на_печать!G6</f>
        <v/>
      </c>
      <c r="C6" s="81" t="str">
        <f t="shared" ca="1" si="0"/>
        <v/>
      </c>
      <c r="D6" s="82" t="str">
        <f t="shared" ca="1" si="1"/>
        <v/>
      </c>
      <c r="E6" s="83" t="str">
        <f ca="1">списки_на_печать!I6</f>
        <v/>
      </c>
    </row>
    <row r="7" spans="1:5" ht="33" customHeight="1" x14ac:dyDescent="0.3">
      <c r="A7" s="79"/>
      <c r="B7" s="80" t="str">
        <f ca="1">списки_на_печать!G7</f>
        <v/>
      </c>
      <c r="C7" s="81" t="str">
        <f t="shared" ca="1" si="0"/>
        <v/>
      </c>
      <c r="D7" s="82" t="str">
        <f t="shared" ca="1" si="1"/>
        <v/>
      </c>
      <c r="E7" s="83" t="str">
        <f ca="1">списки_на_печать!I7</f>
        <v/>
      </c>
    </row>
    <row r="8" spans="1:5" ht="33" customHeight="1" x14ac:dyDescent="0.3">
      <c r="A8" s="79"/>
      <c r="B8" s="80" t="str">
        <f ca="1">списки_на_печать!G8</f>
        <v/>
      </c>
      <c r="C8" s="81" t="str">
        <f t="shared" ca="1" si="0"/>
        <v/>
      </c>
      <c r="D8" s="82" t="str">
        <f t="shared" ca="1" si="1"/>
        <v/>
      </c>
      <c r="E8" s="83" t="str">
        <f ca="1">списки_на_печать!I8</f>
        <v/>
      </c>
    </row>
    <row r="9" spans="1:5" ht="33" customHeight="1" x14ac:dyDescent="0.3">
      <c r="A9" s="79"/>
      <c r="B9" s="80" t="str">
        <f ca="1">списки_на_печать!G9</f>
        <v/>
      </c>
      <c r="C9" s="81" t="str">
        <f t="shared" ca="1" si="0"/>
        <v/>
      </c>
      <c r="D9" s="82" t="str">
        <f t="shared" ca="1" si="1"/>
        <v/>
      </c>
      <c r="E9" s="83" t="str">
        <f ca="1">списки_на_печать!I9</f>
        <v/>
      </c>
    </row>
    <row r="10" spans="1:5" ht="33" customHeight="1" x14ac:dyDescent="0.3">
      <c r="A10" s="79"/>
      <c r="B10" s="80" t="str">
        <f ca="1">списки_на_печать!G10</f>
        <v/>
      </c>
      <c r="C10" s="81" t="str">
        <f t="shared" ca="1" si="0"/>
        <v/>
      </c>
      <c r="D10" s="82" t="str">
        <f t="shared" ca="1" si="1"/>
        <v/>
      </c>
      <c r="E10" s="83" t="str">
        <f ca="1">списки_на_печать!I10</f>
        <v/>
      </c>
    </row>
    <row r="11" spans="1:5" ht="33" customHeight="1" x14ac:dyDescent="0.3">
      <c r="A11" s="79"/>
      <c r="B11" s="80" t="str">
        <f ca="1">списки_на_печать!G11</f>
        <v/>
      </c>
      <c r="C11" s="81" t="str">
        <f t="shared" ca="1" si="0"/>
        <v/>
      </c>
      <c r="D11" s="82" t="str">
        <f t="shared" ca="1" si="1"/>
        <v/>
      </c>
      <c r="E11" s="83" t="str">
        <f ca="1">списки_на_печать!I11</f>
        <v/>
      </c>
    </row>
    <row r="12" spans="1:5" ht="33" customHeight="1" x14ac:dyDescent="0.3">
      <c r="A12" s="79"/>
      <c r="B12" s="80" t="str">
        <f ca="1">списки_на_печать!G12</f>
        <v/>
      </c>
      <c r="C12" s="81" t="str">
        <f t="shared" ca="1" si="0"/>
        <v/>
      </c>
      <c r="D12" s="82" t="str">
        <f t="shared" ca="1" si="1"/>
        <v/>
      </c>
      <c r="E12" s="83" t="str">
        <f ca="1">списки_на_печать!I12</f>
        <v/>
      </c>
    </row>
    <row r="13" spans="1:5" ht="33" customHeight="1" x14ac:dyDescent="0.3">
      <c r="A13" s="79"/>
      <c r="B13" s="80" t="str">
        <f ca="1">списки_на_печать!G13</f>
        <v/>
      </c>
      <c r="C13" s="81" t="str">
        <f t="shared" ca="1" si="0"/>
        <v/>
      </c>
      <c r="D13" s="82" t="str">
        <f t="shared" ca="1" si="1"/>
        <v/>
      </c>
      <c r="E13" s="83" t="str">
        <f ca="1">списки_на_печать!I13</f>
        <v/>
      </c>
    </row>
    <row r="14" spans="1:5" ht="33" customHeight="1" x14ac:dyDescent="0.3">
      <c r="A14" s="79"/>
      <c r="B14" s="80" t="str">
        <f ca="1">списки_на_печать!G14</f>
        <v/>
      </c>
      <c r="C14" s="81" t="str">
        <f t="shared" ca="1" si="0"/>
        <v/>
      </c>
      <c r="D14" s="82" t="str">
        <f t="shared" ca="1" si="1"/>
        <v/>
      </c>
      <c r="E14" s="83" t="str">
        <f ca="1">списки_на_печать!I14</f>
        <v/>
      </c>
    </row>
    <row r="15" spans="1:5" ht="33" customHeight="1" x14ac:dyDescent="0.3">
      <c r="A15" s="79"/>
      <c r="B15" s="80" t="str">
        <f ca="1">списки_на_печать!G15</f>
        <v/>
      </c>
      <c r="C15" s="81" t="str">
        <f t="shared" ca="1" si="0"/>
        <v/>
      </c>
      <c r="D15" s="82" t="str">
        <f t="shared" ca="1" si="1"/>
        <v/>
      </c>
      <c r="E15" s="83" t="str">
        <f ca="1">списки_на_печать!I15</f>
        <v/>
      </c>
    </row>
    <row r="16" spans="1:5" ht="33" customHeight="1" x14ac:dyDescent="0.3">
      <c r="A16" s="79"/>
      <c r="B16" s="80" t="str">
        <f ca="1">списки_на_печать!G16</f>
        <v/>
      </c>
      <c r="C16" s="81" t="str">
        <f t="shared" ca="1" si="0"/>
        <v/>
      </c>
      <c r="D16" s="82" t="str">
        <f t="shared" ca="1" si="1"/>
        <v/>
      </c>
      <c r="E16" s="83" t="str">
        <f ca="1">списки_на_печать!I16</f>
        <v/>
      </c>
    </row>
    <row r="17" spans="1:5" ht="33" customHeight="1" x14ac:dyDescent="0.3">
      <c r="A17" s="79"/>
      <c r="B17" s="80" t="str">
        <f ca="1">списки_на_печать!G17</f>
        <v/>
      </c>
      <c r="C17" s="81" t="str">
        <f t="shared" ca="1" si="0"/>
        <v/>
      </c>
      <c r="D17" s="82" t="str">
        <f t="shared" ca="1" si="1"/>
        <v/>
      </c>
      <c r="E17" s="83" t="str">
        <f ca="1">списки_на_печать!I17</f>
        <v/>
      </c>
    </row>
    <row r="18" spans="1:5" ht="33" customHeight="1" x14ac:dyDescent="0.3">
      <c r="A18" s="79"/>
      <c r="B18" s="80" t="str">
        <f ca="1">списки_на_печать!G18</f>
        <v/>
      </c>
      <c r="C18" s="81" t="str">
        <f t="shared" ca="1" si="0"/>
        <v/>
      </c>
      <c r="D18" s="82" t="str">
        <f t="shared" ca="1" si="1"/>
        <v/>
      </c>
      <c r="E18" s="83" t="str">
        <f ca="1">списки_на_печать!I18</f>
        <v/>
      </c>
    </row>
    <row r="19" spans="1:5" ht="33" customHeight="1" x14ac:dyDescent="0.3">
      <c r="A19" s="79"/>
      <c r="B19" s="80" t="str">
        <f ca="1">списки_на_печать!G19</f>
        <v/>
      </c>
      <c r="C19" s="81" t="str">
        <f t="shared" ca="1" si="0"/>
        <v/>
      </c>
      <c r="D19" s="82" t="str">
        <f t="shared" ca="1" si="1"/>
        <v/>
      </c>
      <c r="E19" s="83" t="str">
        <f ca="1">списки_на_печать!I19</f>
        <v/>
      </c>
    </row>
    <row r="20" spans="1:5" ht="33" customHeight="1" x14ac:dyDescent="0.3">
      <c r="A20" s="79"/>
      <c r="B20" s="80" t="str">
        <f ca="1">списки_на_печать!G20</f>
        <v/>
      </c>
      <c r="C20" s="81" t="str">
        <f t="shared" ca="1" si="0"/>
        <v/>
      </c>
      <c r="D20" s="82" t="str">
        <f t="shared" ca="1" si="1"/>
        <v/>
      </c>
      <c r="E20" s="83" t="str">
        <f ca="1">списки_на_печать!I20</f>
        <v/>
      </c>
    </row>
    <row r="21" spans="1:5" ht="33" customHeight="1" x14ac:dyDescent="0.3">
      <c r="A21" s="79"/>
      <c r="B21" s="80" t="str">
        <f ca="1">списки_на_печать!G21</f>
        <v/>
      </c>
      <c r="C21" s="81" t="str">
        <f t="shared" ca="1" si="0"/>
        <v/>
      </c>
      <c r="D21" s="82" t="str">
        <f t="shared" ca="1" si="1"/>
        <v/>
      </c>
      <c r="E21" s="83" t="str">
        <f ca="1">списки_на_печать!I21</f>
        <v/>
      </c>
    </row>
    <row r="22" spans="1:5" ht="33" customHeight="1" x14ac:dyDescent="0.3">
      <c r="A22" s="79"/>
      <c r="B22" s="80" t="str">
        <f ca="1">списки_на_печать!G22</f>
        <v/>
      </c>
      <c r="C22" s="81" t="str">
        <f t="shared" ca="1" si="0"/>
        <v/>
      </c>
      <c r="D22" s="82" t="str">
        <f t="shared" ca="1" si="1"/>
        <v/>
      </c>
      <c r="E22" s="83" t="str">
        <f ca="1">списки_на_печать!I22</f>
        <v/>
      </c>
    </row>
    <row r="23" spans="1:5" ht="33" customHeight="1" x14ac:dyDescent="0.3">
      <c r="A23" s="79"/>
      <c r="B23" s="80" t="str">
        <f ca="1">списки_на_печать!G23</f>
        <v/>
      </c>
      <c r="C23" s="81" t="str">
        <f t="shared" ca="1" si="0"/>
        <v/>
      </c>
      <c r="D23" s="82" t="str">
        <f t="shared" ca="1" si="1"/>
        <v/>
      </c>
      <c r="E23" s="83" t="str">
        <f ca="1">списки_на_печать!I23</f>
        <v/>
      </c>
    </row>
    <row r="24" spans="1:5" ht="33" customHeight="1" x14ac:dyDescent="0.3">
      <c r="A24" s="79"/>
      <c r="B24" s="80" t="str">
        <f ca="1">списки_на_печать!G24</f>
        <v/>
      </c>
      <c r="C24" s="81" t="str">
        <f t="shared" ca="1" si="0"/>
        <v/>
      </c>
      <c r="D24" s="82" t="str">
        <f t="shared" ca="1" si="1"/>
        <v/>
      </c>
      <c r="E24" s="83" t="str">
        <f ca="1">списки_на_печать!I24</f>
        <v/>
      </c>
    </row>
    <row r="25" spans="1:5" ht="33" customHeight="1" x14ac:dyDescent="0.3">
      <c r="A25" s="79"/>
      <c r="B25" s="80" t="str">
        <f ca="1">списки_на_печать!G25</f>
        <v/>
      </c>
      <c r="C25" s="81" t="str">
        <f t="shared" ca="1" si="0"/>
        <v/>
      </c>
      <c r="D25" s="82" t="str">
        <f t="shared" ca="1" si="1"/>
        <v/>
      </c>
      <c r="E25" s="83" t="str">
        <f ca="1">списки_на_печать!I25</f>
        <v/>
      </c>
    </row>
    <row r="26" spans="1:5" ht="33" customHeight="1" x14ac:dyDescent="0.3">
      <c r="A26" s="79"/>
      <c r="B26" s="80" t="str">
        <f ca="1">списки_на_печать!G26</f>
        <v/>
      </c>
      <c r="C26" s="81" t="str">
        <f t="shared" ca="1" si="0"/>
        <v/>
      </c>
      <c r="D26" s="82" t="str">
        <f t="shared" ca="1" si="1"/>
        <v/>
      </c>
      <c r="E26" s="83" t="str">
        <f ca="1">списки_на_печать!I26</f>
        <v/>
      </c>
    </row>
    <row r="27" spans="1:5" ht="33" customHeight="1" x14ac:dyDescent="0.3">
      <c r="A27" s="79"/>
      <c r="B27" s="80" t="str">
        <f ca="1">списки_на_печать!G27</f>
        <v/>
      </c>
      <c r="C27" s="81" t="str">
        <f t="shared" ca="1" si="0"/>
        <v/>
      </c>
      <c r="D27" s="82" t="str">
        <f t="shared" ca="1" si="1"/>
        <v/>
      </c>
      <c r="E27" s="83" t="str">
        <f ca="1">списки_на_печать!I27</f>
        <v/>
      </c>
    </row>
    <row r="28" spans="1:5" ht="33" customHeight="1" x14ac:dyDescent="0.3">
      <c r="A28" s="79"/>
      <c r="B28" s="80" t="str">
        <f ca="1">списки_на_печать!G28</f>
        <v/>
      </c>
      <c r="C28" s="81" t="str">
        <f t="shared" ca="1" si="0"/>
        <v/>
      </c>
      <c r="D28" s="82" t="str">
        <f t="shared" ca="1" si="1"/>
        <v/>
      </c>
      <c r="E28" s="83" t="str">
        <f ca="1">списки_на_печать!I28</f>
        <v/>
      </c>
    </row>
    <row r="29" spans="1:5" ht="33" customHeight="1" x14ac:dyDescent="0.3">
      <c r="A29" s="79"/>
      <c r="B29" s="80" t="str">
        <f ca="1">списки_на_печать!G29</f>
        <v/>
      </c>
      <c r="C29" s="81" t="str">
        <f t="shared" ca="1" si="0"/>
        <v/>
      </c>
      <c r="D29" s="82" t="str">
        <f t="shared" ca="1" si="1"/>
        <v/>
      </c>
      <c r="E29" s="83" t="str">
        <f ca="1">списки_на_печать!I29</f>
        <v/>
      </c>
    </row>
    <row r="30" spans="1:5" ht="33" customHeight="1" x14ac:dyDescent="0.3">
      <c r="A30" s="79"/>
      <c r="B30" s="80" t="str">
        <f ca="1">списки_на_печать!G30</f>
        <v/>
      </c>
      <c r="C30" s="81" t="str">
        <f t="shared" ca="1" si="0"/>
        <v/>
      </c>
      <c r="D30" s="82" t="str">
        <f t="shared" ca="1" si="1"/>
        <v/>
      </c>
      <c r="E30" s="83" t="str">
        <f ca="1">списки_на_печать!I30</f>
        <v/>
      </c>
    </row>
    <row r="31" spans="1:5" ht="33" customHeight="1" x14ac:dyDescent="0.3">
      <c r="A31" s="79"/>
      <c r="B31" s="80" t="str">
        <f ca="1">списки_на_печать!G31</f>
        <v/>
      </c>
      <c r="C31" s="81" t="str">
        <f t="shared" ca="1" si="0"/>
        <v/>
      </c>
      <c r="D31" s="82" t="str">
        <f t="shared" ca="1" si="1"/>
        <v/>
      </c>
      <c r="E31" s="83" t="str">
        <f ca="1">списки_на_печать!I31</f>
        <v/>
      </c>
    </row>
    <row r="32" spans="1:5" ht="33" customHeight="1" x14ac:dyDescent="0.3">
      <c r="A32" s="79"/>
      <c r="B32" s="80" t="str">
        <f ca="1">списки_на_печать!G32</f>
        <v/>
      </c>
      <c r="C32" s="81" t="str">
        <f t="shared" ca="1" si="0"/>
        <v/>
      </c>
      <c r="D32" s="82" t="str">
        <f t="shared" ca="1" si="1"/>
        <v/>
      </c>
      <c r="E32" s="83" t="str">
        <f ca="1">списки_на_печать!I32</f>
        <v/>
      </c>
    </row>
    <row r="33" spans="1:5" ht="33" customHeight="1" x14ac:dyDescent="0.3">
      <c r="A33" s="79"/>
      <c r="B33" s="80" t="str">
        <f ca="1">списки_на_печать!G33</f>
        <v/>
      </c>
      <c r="C33" s="81" t="str">
        <f t="shared" ca="1" si="0"/>
        <v/>
      </c>
      <c r="D33" s="82" t="str">
        <f t="shared" ca="1" si="1"/>
        <v/>
      </c>
      <c r="E33" s="83" t="str">
        <f ca="1">списки_на_печать!I33</f>
        <v/>
      </c>
    </row>
    <row r="34" spans="1:5" ht="33" customHeight="1" x14ac:dyDescent="0.3">
      <c r="A34" s="79"/>
      <c r="B34" s="80" t="str">
        <f ca="1">списки_на_печать!G34</f>
        <v/>
      </c>
      <c r="C34" s="81" t="str">
        <f t="shared" ca="1" si="0"/>
        <v/>
      </c>
      <c r="D34" s="82" t="str">
        <f t="shared" ca="1" si="1"/>
        <v/>
      </c>
      <c r="E34" s="83" t="str">
        <f ca="1">списки_на_печать!I34</f>
        <v/>
      </c>
    </row>
    <row r="35" spans="1:5" s="41" customFormat="1" ht="33" customHeight="1" x14ac:dyDescent="0.3">
      <c r="A35" s="88"/>
      <c r="B35" s="80" t="str">
        <f ca="1">списки_на_печать!G35</f>
        <v/>
      </c>
      <c r="C35" s="89" t="str">
        <f t="shared" ca="1" si="0"/>
        <v/>
      </c>
      <c r="D35" s="90" t="str">
        <f t="shared" ca="1" si="1"/>
        <v/>
      </c>
      <c r="E35" s="83" t="str">
        <f ca="1">списки_на_печать!I35</f>
        <v/>
      </c>
    </row>
  </sheetData>
  <sheetProtection password="CF66" sheet="1" objects="1" scenarios="1"/>
  <conditionalFormatting sqref="B3:E3 E4:E35 B4:B35">
    <cfRule type="expression" dxfId="7" priority="1">
      <formula>"етекст"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E38"/>
  <sheetViews>
    <sheetView topLeftCell="B2" workbookViewId="0"/>
  </sheetViews>
  <sheetFormatPr defaultRowHeight="21" x14ac:dyDescent="0.35"/>
  <cols>
    <col min="1" max="1" width="0" style="39" hidden="1" customWidth="1"/>
    <col min="2" max="2" width="35" style="42" customWidth="1"/>
    <col min="3" max="3" width="23" style="40" customWidth="1"/>
    <col min="4" max="4" width="10.42578125" style="43" customWidth="1"/>
    <col min="5" max="5" width="15.85546875" style="42" customWidth="1"/>
    <col min="6" max="16384" width="9.140625" style="39"/>
  </cols>
  <sheetData>
    <row r="1" spans="1:5" hidden="1" x14ac:dyDescent="0.35">
      <c r="A1" s="75">
        <f ca="1">TODAY()</f>
        <v>42846</v>
      </c>
      <c r="B1" s="76"/>
      <c r="C1" s="77"/>
      <c r="D1" s="78"/>
      <c r="E1" s="76"/>
    </row>
    <row r="2" spans="1:5" ht="38.25" customHeight="1" x14ac:dyDescent="0.35">
      <c r="A2" s="75"/>
      <c r="B2"/>
      <c r="C2" s="77"/>
      <c r="D2" s="78"/>
      <c r="E2" s="76"/>
    </row>
    <row r="3" spans="1:5" s="36" customFormat="1" ht="39" customHeight="1" x14ac:dyDescent="0.25">
      <c r="A3" s="79" t="s">
        <v>12</v>
      </c>
      <c r="B3" s="80" t="str">
        <f ca="1">списки_на_печать!K3</f>
        <v/>
      </c>
      <c r="C3" s="81" t="str">
        <f ca="1">IF(B3&lt;&gt;"",$A$3,"")</f>
        <v/>
      </c>
      <c r="D3" s="82" t="str">
        <f ca="1">IF(C3&lt;&gt;"",$A$1,"")</f>
        <v/>
      </c>
      <c r="E3" s="83" t="str">
        <f ca="1">списки_на_печать!M3</f>
        <v/>
      </c>
    </row>
    <row r="4" spans="1:5" ht="39" customHeight="1" x14ac:dyDescent="0.3">
      <c r="A4" s="79"/>
      <c r="B4" s="80" t="str">
        <f ca="1">списки_на_печать!K4</f>
        <v/>
      </c>
      <c r="C4" s="81" t="str">
        <f t="shared" ref="C4:C35" ca="1" si="0">IF(B4&lt;&gt;"",$A$3,"")</f>
        <v/>
      </c>
      <c r="D4" s="82" t="str">
        <f ca="1">IF(C4&lt;&gt;"",$A$1,"")</f>
        <v/>
      </c>
      <c r="E4" s="83" t="str">
        <f ca="1">списки_на_печать!M4</f>
        <v/>
      </c>
    </row>
    <row r="5" spans="1:5" ht="39" customHeight="1" x14ac:dyDescent="0.3">
      <c r="A5" s="79"/>
      <c r="B5" s="80" t="str">
        <f ca="1">списки_на_печать!K5</f>
        <v/>
      </c>
      <c r="C5" s="81" t="str">
        <f t="shared" ca="1" si="0"/>
        <v/>
      </c>
      <c r="D5" s="82" t="str">
        <f t="shared" ref="D5:D35" ca="1" si="1">IF(C5&lt;&gt;"",$A$1,"")</f>
        <v/>
      </c>
      <c r="E5" s="83" t="str">
        <f ca="1">списки_на_печать!M5</f>
        <v/>
      </c>
    </row>
    <row r="6" spans="1:5" ht="39" customHeight="1" x14ac:dyDescent="0.3">
      <c r="A6" s="79"/>
      <c r="B6" s="80" t="str">
        <f ca="1">списки_на_печать!K6</f>
        <v/>
      </c>
      <c r="C6" s="81" t="str">
        <f t="shared" ca="1" si="0"/>
        <v/>
      </c>
      <c r="D6" s="82" t="str">
        <f t="shared" ca="1" si="1"/>
        <v/>
      </c>
      <c r="E6" s="83" t="str">
        <f ca="1">списки_на_печать!M6</f>
        <v/>
      </c>
    </row>
    <row r="7" spans="1:5" ht="39" customHeight="1" x14ac:dyDescent="0.3">
      <c r="A7" s="79"/>
      <c r="B7" s="80" t="str">
        <f ca="1">списки_на_печать!K7</f>
        <v/>
      </c>
      <c r="C7" s="81" t="str">
        <f t="shared" ca="1" si="0"/>
        <v/>
      </c>
      <c r="D7" s="82" t="str">
        <f t="shared" ca="1" si="1"/>
        <v/>
      </c>
      <c r="E7" s="83" t="str">
        <f ca="1">списки_на_печать!M7</f>
        <v/>
      </c>
    </row>
    <row r="8" spans="1:5" ht="39" customHeight="1" x14ac:dyDescent="0.3">
      <c r="A8" s="79"/>
      <c r="B8" s="80" t="str">
        <f ca="1">списки_на_печать!K8</f>
        <v/>
      </c>
      <c r="C8" s="81" t="str">
        <f t="shared" ca="1" si="0"/>
        <v/>
      </c>
      <c r="D8" s="82" t="str">
        <f t="shared" ca="1" si="1"/>
        <v/>
      </c>
      <c r="E8" s="83" t="str">
        <f ca="1">списки_на_печать!M8</f>
        <v/>
      </c>
    </row>
    <row r="9" spans="1:5" ht="39" customHeight="1" x14ac:dyDescent="0.3">
      <c r="A9" s="79"/>
      <c r="B9" s="80" t="str">
        <f ca="1">списки_на_печать!K9</f>
        <v/>
      </c>
      <c r="C9" s="81" t="str">
        <f t="shared" ca="1" si="0"/>
        <v/>
      </c>
      <c r="D9" s="82" t="str">
        <f t="shared" ca="1" si="1"/>
        <v/>
      </c>
      <c r="E9" s="83" t="str">
        <f ca="1">списки_на_печать!M9</f>
        <v/>
      </c>
    </row>
    <row r="10" spans="1:5" ht="39" customHeight="1" x14ac:dyDescent="0.3">
      <c r="A10" s="79"/>
      <c r="B10" s="80" t="str">
        <f ca="1">списки_на_печать!K10</f>
        <v/>
      </c>
      <c r="C10" s="81" t="str">
        <f t="shared" ca="1" si="0"/>
        <v/>
      </c>
      <c r="D10" s="82" t="str">
        <f t="shared" ca="1" si="1"/>
        <v/>
      </c>
      <c r="E10" s="83" t="str">
        <f ca="1">списки_на_печать!M10</f>
        <v/>
      </c>
    </row>
    <row r="11" spans="1:5" ht="39" customHeight="1" x14ac:dyDescent="0.3">
      <c r="A11" s="79"/>
      <c r="B11" s="80" t="str">
        <f ca="1">списки_на_печать!K11</f>
        <v/>
      </c>
      <c r="C11" s="81" t="str">
        <f t="shared" ca="1" si="0"/>
        <v/>
      </c>
      <c r="D11" s="82" t="str">
        <f t="shared" ca="1" si="1"/>
        <v/>
      </c>
      <c r="E11" s="83" t="str">
        <f ca="1">списки_на_печать!M11</f>
        <v/>
      </c>
    </row>
    <row r="12" spans="1:5" ht="39" customHeight="1" x14ac:dyDescent="0.3">
      <c r="A12" s="79"/>
      <c r="B12" s="80" t="str">
        <f ca="1">списки_на_печать!K12</f>
        <v/>
      </c>
      <c r="C12" s="81" t="str">
        <f t="shared" ca="1" si="0"/>
        <v/>
      </c>
      <c r="D12" s="82" t="str">
        <f t="shared" ca="1" si="1"/>
        <v/>
      </c>
      <c r="E12" s="83" t="str">
        <f ca="1">списки_на_печать!M12</f>
        <v/>
      </c>
    </row>
    <row r="13" spans="1:5" ht="39" customHeight="1" x14ac:dyDescent="0.3">
      <c r="A13" s="79"/>
      <c r="B13" s="80" t="str">
        <f ca="1">списки_на_печать!K13</f>
        <v/>
      </c>
      <c r="C13" s="81" t="str">
        <f t="shared" ca="1" si="0"/>
        <v/>
      </c>
      <c r="D13" s="82" t="str">
        <f t="shared" ca="1" si="1"/>
        <v/>
      </c>
      <c r="E13" s="83" t="str">
        <f ca="1">списки_на_печать!M13</f>
        <v/>
      </c>
    </row>
    <row r="14" spans="1:5" ht="39" customHeight="1" x14ac:dyDescent="0.3">
      <c r="A14" s="79"/>
      <c r="B14" s="80" t="str">
        <f ca="1">списки_на_печать!K14</f>
        <v/>
      </c>
      <c r="C14" s="81" t="str">
        <f t="shared" ca="1" si="0"/>
        <v/>
      </c>
      <c r="D14" s="82" t="str">
        <f t="shared" ca="1" si="1"/>
        <v/>
      </c>
      <c r="E14" s="83" t="str">
        <f ca="1">списки_на_печать!M14</f>
        <v/>
      </c>
    </row>
    <row r="15" spans="1:5" ht="39" customHeight="1" x14ac:dyDescent="0.3">
      <c r="A15" s="79"/>
      <c r="B15" s="80" t="str">
        <f ca="1">списки_на_печать!K15</f>
        <v/>
      </c>
      <c r="C15" s="81" t="str">
        <f t="shared" ca="1" si="0"/>
        <v/>
      </c>
      <c r="D15" s="82" t="str">
        <f t="shared" ca="1" si="1"/>
        <v/>
      </c>
      <c r="E15" s="83" t="str">
        <f ca="1">списки_на_печать!M15</f>
        <v/>
      </c>
    </row>
    <row r="16" spans="1:5" ht="39" customHeight="1" x14ac:dyDescent="0.3">
      <c r="A16" s="79"/>
      <c r="B16" s="80" t="str">
        <f ca="1">списки_на_печать!K16</f>
        <v/>
      </c>
      <c r="C16" s="81" t="str">
        <f t="shared" ca="1" si="0"/>
        <v/>
      </c>
      <c r="D16" s="82" t="str">
        <f t="shared" ca="1" si="1"/>
        <v/>
      </c>
      <c r="E16" s="83" t="str">
        <f ca="1">списки_на_печать!M16</f>
        <v/>
      </c>
    </row>
    <row r="17" spans="1:5" ht="39" customHeight="1" x14ac:dyDescent="0.3">
      <c r="A17" s="79"/>
      <c r="B17" s="80" t="str">
        <f ca="1">списки_на_печать!K17</f>
        <v/>
      </c>
      <c r="C17" s="81" t="str">
        <f t="shared" ca="1" si="0"/>
        <v/>
      </c>
      <c r="D17" s="82" t="str">
        <f t="shared" ca="1" si="1"/>
        <v/>
      </c>
      <c r="E17" s="83" t="str">
        <f ca="1">списки_на_печать!M17</f>
        <v/>
      </c>
    </row>
    <row r="18" spans="1:5" ht="39" customHeight="1" x14ac:dyDescent="0.3">
      <c r="A18" s="79"/>
      <c r="B18" s="80" t="str">
        <f ca="1">списки_на_печать!K18</f>
        <v/>
      </c>
      <c r="C18" s="81" t="str">
        <f t="shared" ca="1" si="0"/>
        <v/>
      </c>
      <c r="D18" s="82" t="str">
        <f t="shared" ca="1" si="1"/>
        <v/>
      </c>
      <c r="E18" s="83" t="str">
        <f ca="1">списки_на_печать!M18</f>
        <v/>
      </c>
    </row>
    <row r="19" spans="1:5" ht="39" customHeight="1" x14ac:dyDescent="0.3">
      <c r="A19" s="79"/>
      <c r="B19" s="80" t="str">
        <f ca="1">списки_на_печать!K19</f>
        <v/>
      </c>
      <c r="C19" s="81" t="str">
        <f t="shared" ca="1" si="0"/>
        <v/>
      </c>
      <c r="D19" s="82" t="str">
        <f t="shared" ca="1" si="1"/>
        <v/>
      </c>
      <c r="E19" s="83" t="str">
        <f ca="1">списки_на_печать!M19</f>
        <v/>
      </c>
    </row>
    <row r="20" spans="1:5" ht="39" customHeight="1" x14ac:dyDescent="0.3">
      <c r="A20" s="79"/>
      <c r="B20" s="80" t="str">
        <f ca="1">списки_на_печать!K20</f>
        <v/>
      </c>
      <c r="C20" s="81" t="str">
        <f t="shared" ca="1" si="0"/>
        <v/>
      </c>
      <c r="D20" s="82" t="str">
        <f t="shared" ca="1" si="1"/>
        <v/>
      </c>
      <c r="E20" s="83" t="str">
        <f ca="1">списки_на_печать!M20</f>
        <v/>
      </c>
    </row>
    <row r="21" spans="1:5" ht="39" customHeight="1" x14ac:dyDescent="0.3">
      <c r="A21" s="79"/>
      <c r="B21" s="80" t="str">
        <f ca="1">списки_на_печать!K21</f>
        <v/>
      </c>
      <c r="C21" s="81" t="str">
        <f t="shared" ca="1" si="0"/>
        <v/>
      </c>
      <c r="D21" s="82" t="str">
        <f t="shared" ca="1" si="1"/>
        <v/>
      </c>
      <c r="E21" s="83" t="str">
        <f ca="1">списки_на_печать!M21</f>
        <v/>
      </c>
    </row>
    <row r="22" spans="1:5" ht="39" customHeight="1" x14ac:dyDescent="0.3">
      <c r="A22" s="79"/>
      <c r="B22" s="80" t="str">
        <f ca="1">списки_на_печать!K22</f>
        <v/>
      </c>
      <c r="C22" s="81" t="str">
        <f t="shared" ca="1" si="0"/>
        <v/>
      </c>
      <c r="D22" s="82" t="str">
        <f t="shared" ca="1" si="1"/>
        <v/>
      </c>
      <c r="E22" s="83" t="str">
        <f ca="1">списки_на_печать!M22</f>
        <v/>
      </c>
    </row>
    <row r="23" spans="1:5" ht="39" customHeight="1" x14ac:dyDescent="0.3">
      <c r="A23" s="79"/>
      <c r="B23" s="80" t="str">
        <f ca="1">списки_на_печать!K23</f>
        <v/>
      </c>
      <c r="C23" s="81" t="str">
        <f t="shared" ca="1" si="0"/>
        <v/>
      </c>
      <c r="D23" s="82" t="str">
        <f t="shared" ca="1" si="1"/>
        <v/>
      </c>
      <c r="E23" s="83" t="str">
        <f ca="1">списки_на_печать!M23</f>
        <v/>
      </c>
    </row>
    <row r="24" spans="1:5" ht="39" customHeight="1" x14ac:dyDescent="0.3">
      <c r="A24" s="79"/>
      <c r="B24" s="80" t="str">
        <f ca="1">списки_на_печать!K24</f>
        <v/>
      </c>
      <c r="C24" s="81" t="str">
        <f t="shared" ca="1" si="0"/>
        <v/>
      </c>
      <c r="D24" s="82" t="str">
        <f t="shared" ca="1" si="1"/>
        <v/>
      </c>
      <c r="E24" s="83" t="str">
        <f ca="1">списки_на_печать!M24</f>
        <v/>
      </c>
    </row>
    <row r="25" spans="1:5" ht="39" customHeight="1" x14ac:dyDescent="0.3">
      <c r="A25" s="79"/>
      <c r="B25" s="80" t="str">
        <f ca="1">списки_на_печать!K25</f>
        <v/>
      </c>
      <c r="C25" s="81" t="str">
        <f t="shared" ca="1" si="0"/>
        <v/>
      </c>
      <c r="D25" s="82" t="str">
        <f t="shared" ca="1" si="1"/>
        <v/>
      </c>
      <c r="E25" s="83" t="str">
        <f ca="1">списки_на_печать!M25</f>
        <v/>
      </c>
    </row>
    <row r="26" spans="1:5" ht="39" customHeight="1" x14ac:dyDescent="0.3">
      <c r="A26" s="79"/>
      <c r="B26" s="80" t="str">
        <f ca="1">списки_на_печать!K26</f>
        <v/>
      </c>
      <c r="C26" s="81" t="str">
        <f t="shared" ca="1" si="0"/>
        <v/>
      </c>
      <c r="D26" s="82" t="str">
        <f t="shared" ca="1" si="1"/>
        <v/>
      </c>
      <c r="E26" s="83" t="str">
        <f ca="1">списки_на_печать!M26</f>
        <v/>
      </c>
    </row>
    <row r="27" spans="1:5" ht="39" customHeight="1" x14ac:dyDescent="0.3">
      <c r="A27" s="79"/>
      <c r="B27" s="80" t="str">
        <f ca="1">списки_на_печать!K27</f>
        <v/>
      </c>
      <c r="C27" s="81" t="str">
        <f t="shared" ca="1" si="0"/>
        <v/>
      </c>
      <c r="D27" s="82" t="str">
        <f t="shared" ca="1" si="1"/>
        <v/>
      </c>
      <c r="E27" s="83" t="str">
        <f ca="1">списки_на_печать!M27</f>
        <v/>
      </c>
    </row>
    <row r="28" spans="1:5" ht="39" customHeight="1" x14ac:dyDescent="0.3">
      <c r="A28" s="79"/>
      <c r="B28" s="80" t="str">
        <f ca="1">списки_на_печать!K28</f>
        <v/>
      </c>
      <c r="C28" s="81" t="str">
        <f t="shared" ca="1" si="0"/>
        <v/>
      </c>
      <c r="D28" s="82" t="str">
        <f t="shared" ca="1" si="1"/>
        <v/>
      </c>
      <c r="E28" s="83" t="str">
        <f ca="1">списки_на_печать!M28</f>
        <v/>
      </c>
    </row>
    <row r="29" spans="1:5" ht="39" customHeight="1" x14ac:dyDescent="0.3">
      <c r="A29" s="79"/>
      <c r="B29" s="80" t="str">
        <f ca="1">списки_на_печать!K29</f>
        <v/>
      </c>
      <c r="C29" s="81" t="str">
        <f t="shared" ca="1" si="0"/>
        <v/>
      </c>
      <c r="D29" s="82" t="str">
        <f t="shared" ca="1" si="1"/>
        <v/>
      </c>
      <c r="E29" s="83" t="str">
        <f ca="1">списки_на_печать!M29</f>
        <v/>
      </c>
    </row>
    <row r="30" spans="1:5" ht="39" customHeight="1" x14ac:dyDescent="0.3">
      <c r="A30" s="79"/>
      <c r="B30" s="80" t="str">
        <f ca="1">списки_на_печать!K30</f>
        <v/>
      </c>
      <c r="C30" s="81" t="str">
        <f t="shared" ca="1" si="0"/>
        <v/>
      </c>
      <c r="D30" s="82" t="str">
        <f t="shared" ca="1" si="1"/>
        <v/>
      </c>
      <c r="E30" s="83" t="str">
        <f ca="1">списки_на_печать!M30</f>
        <v/>
      </c>
    </row>
    <row r="31" spans="1:5" ht="39" customHeight="1" x14ac:dyDescent="0.3">
      <c r="A31" s="79"/>
      <c r="B31" s="80" t="str">
        <f ca="1">списки_на_печать!K31</f>
        <v/>
      </c>
      <c r="C31" s="81" t="str">
        <f t="shared" ca="1" si="0"/>
        <v/>
      </c>
      <c r="D31" s="82" t="str">
        <f t="shared" ca="1" si="1"/>
        <v/>
      </c>
      <c r="E31" s="83" t="str">
        <f ca="1">списки_на_печать!M31</f>
        <v/>
      </c>
    </row>
    <row r="32" spans="1:5" ht="39" customHeight="1" x14ac:dyDescent="0.3">
      <c r="A32" s="79"/>
      <c r="B32" s="80" t="str">
        <f ca="1">списки_на_печать!K32</f>
        <v/>
      </c>
      <c r="C32" s="81" t="str">
        <f t="shared" ca="1" si="0"/>
        <v/>
      </c>
      <c r="D32" s="82" t="str">
        <f t="shared" ca="1" si="1"/>
        <v/>
      </c>
      <c r="E32" s="83" t="str">
        <f ca="1">списки_на_печать!M32</f>
        <v/>
      </c>
    </row>
    <row r="33" spans="1:5" ht="39" customHeight="1" x14ac:dyDescent="0.3">
      <c r="A33" s="79"/>
      <c r="B33" s="80" t="str">
        <f ca="1">списки_на_печать!K33</f>
        <v/>
      </c>
      <c r="C33" s="81" t="str">
        <f t="shared" ca="1" si="0"/>
        <v/>
      </c>
      <c r="D33" s="82" t="str">
        <f t="shared" ca="1" si="1"/>
        <v/>
      </c>
      <c r="E33" s="83" t="str">
        <f ca="1">списки_на_печать!M33</f>
        <v/>
      </c>
    </row>
    <row r="34" spans="1:5" ht="39" customHeight="1" x14ac:dyDescent="0.3">
      <c r="A34" s="79"/>
      <c r="B34" s="80" t="str">
        <f ca="1">списки_на_печать!K34</f>
        <v/>
      </c>
      <c r="C34" s="81" t="str">
        <f t="shared" ca="1" si="0"/>
        <v/>
      </c>
      <c r="D34" s="82" t="str">
        <f t="shared" ca="1" si="1"/>
        <v/>
      </c>
      <c r="E34" s="83" t="str">
        <f ca="1">списки_на_печать!M34</f>
        <v/>
      </c>
    </row>
    <row r="35" spans="1:5" s="45" customFormat="1" ht="39" customHeight="1" x14ac:dyDescent="0.3">
      <c r="A35" s="84"/>
      <c r="B35" s="80" t="str">
        <f ca="1">списки_на_печать!K35</f>
        <v/>
      </c>
      <c r="C35" s="85" t="str">
        <f t="shared" ca="1" si="0"/>
        <v/>
      </c>
      <c r="D35" s="86" t="str">
        <f t="shared" ca="1" si="1"/>
        <v/>
      </c>
      <c r="E35" s="83" t="str">
        <f ca="1">списки_на_печать!M35</f>
        <v/>
      </c>
    </row>
    <row r="36" spans="1:5" ht="10.5" customHeight="1" x14ac:dyDescent="0.35"/>
    <row r="37" spans="1:5" ht="11.25" customHeight="1" x14ac:dyDescent="0.35"/>
    <row r="38" spans="1:5" ht="10.5" customHeight="1" x14ac:dyDescent="0.35"/>
  </sheetData>
  <sheetProtection password="CF66" sheet="1" objects="1" scenarios="1"/>
  <conditionalFormatting sqref="B3:E3 E4:E35 B4:B35">
    <cfRule type="expression" dxfId="6" priority="1">
      <formula>"етекст"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36"/>
  <sheetViews>
    <sheetView topLeftCell="B1" workbookViewId="0">
      <selection activeCell="B6" sqref="B6"/>
    </sheetView>
  </sheetViews>
  <sheetFormatPr defaultRowHeight="39.950000000000003" customHeight="1" x14ac:dyDescent="0.35"/>
  <cols>
    <col min="1" max="1" width="0" style="39" hidden="1" customWidth="1"/>
    <col min="2" max="2" width="35" style="42" customWidth="1"/>
    <col min="3" max="3" width="23" style="40" customWidth="1"/>
    <col min="4" max="4" width="10.42578125" style="43" customWidth="1"/>
    <col min="5" max="5" width="15.85546875" style="42" customWidth="1"/>
    <col min="6" max="16384" width="9.140625" style="39"/>
  </cols>
  <sheetData>
    <row r="1" spans="1:5" ht="39.950000000000003" customHeight="1" x14ac:dyDescent="0.35">
      <c r="A1" s="75">
        <f ca="1">TODAY()</f>
        <v>42846</v>
      </c>
      <c r="B1" s="76"/>
      <c r="C1" s="77"/>
      <c r="D1" s="78"/>
      <c r="E1" s="76"/>
    </row>
    <row r="2" spans="1:5" ht="15" customHeight="1" x14ac:dyDescent="0.35">
      <c r="A2" s="75"/>
      <c r="B2"/>
      <c r="C2" s="77"/>
      <c r="D2" s="78"/>
      <c r="E2" s="76"/>
    </row>
    <row r="3" spans="1:5" s="36" customFormat="1" ht="39.950000000000003" customHeight="1" x14ac:dyDescent="0.25">
      <c r="A3" s="79" t="s">
        <v>12</v>
      </c>
      <c r="B3" s="80" t="str">
        <f ca="1">списки_на_печать!O3</f>
        <v/>
      </c>
      <c r="C3" s="81" t="str">
        <f ca="1">IF(B3&lt;&gt;"",$A$3,"")</f>
        <v/>
      </c>
      <c r="D3" s="82" t="str">
        <f ca="1">IF(C3&lt;&gt;"",$A$1,"")</f>
        <v/>
      </c>
      <c r="E3" s="83" t="str">
        <f ca="1">списки_на_печать!Q3</f>
        <v/>
      </c>
    </row>
    <row r="4" spans="1:5" ht="39.950000000000003" customHeight="1" x14ac:dyDescent="0.3">
      <c r="A4" s="79"/>
      <c r="B4" s="80" t="str">
        <f ca="1">списки_на_печать!O4</f>
        <v/>
      </c>
      <c r="C4" s="81" t="str">
        <f t="shared" ref="C4:C35" ca="1" si="0">IF(B4&lt;&gt;"",$A$3,"")</f>
        <v/>
      </c>
      <c r="D4" s="82" t="str">
        <f ca="1">IF(C4&lt;&gt;"",$A$1,"")</f>
        <v/>
      </c>
      <c r="E4" s="83" t="str">
        <f ca="1">списки_на_печать!Q4</f>
        <v/>
      </c>
    </row>
    <row r="5" spans="1:5" ht="39.950000000000003" customHeight="1" x14ac:dyDescent="0.3">
      <c r="A5" s="79"/>
      <c r="B5" s="80" t="str">
        <f ca="1">списки_на_печать!O5</f>
        <v/>
      </c>
      <c r="C5" s="81" t="str">
        <f t="shared" ca="1" si="0"/>
        <v/>
      </c>
      <c r="D5" s="82" t="str">
        <f t="shared" ref="D5:D35" ca="1" si="1">IF(C5&lt;&gt;"",$A$1,"")</f>
        <v/>
      </c>
      <c r="E5" s="83" t="str">
        <f ca="1">списки_на_печать!Q5</f>
        <v/>
      </c>
    </row>
    <row r="6" spans="1:5" ht="39.950000000000003" customHeight="1" x14ac:dyDescent="0.3">
      <c r="A6" s="79"/>
      <c r="B6" s="80" t="str">
        <f ca="1">списки_на_печать!O6</f>
        <v/>
      </c>
      <c r="C6" s="81" t="str">
        <f t="shared" ca="1" si="0"/>
        <v/>
      </c>
      <c r="D6" s="82" t="str">
        <f t="shared" ca="1" si="1"/>
        <v/>
      </c>
      <c r="E6" s="83" t="str">
        <f ca="1">списки_на_печать!Q6</f>
        <v/>
      </c>
    </row>
    <row r="7" spans="1:5" ht="39.950000000000003" customHeight="1" x14ac:dyDescent="0.3">
      <c r="A7" s="79"/>
      <c r="B7" s="80" t="str">
        <f ca="1">списки_на_печать!O7</f>
        <v/>
      </c>
      <c r="C7" s="81" t="str">
        <f t="shared" ca="1" si="0"/>
        <v/>
      </c>
      <c r="D7" s="82" t="str">
        <f t="shared" ca="1" si="1"/>
        <v/>
      </c>
      <c r="E7" s="83" t="str">
        <f ca="1">списки_на_печать!Q7</f>
        <v/>
      </c>
    </row>
    <row r="8" spans="1:5" ht="39.950000000000003" customHeight="1" x14ac:dyDescent="0.3">
      <c r="A8" s="79"/>
      <c r="B8" s="80" t="str">
        <f ca="1">списки_на_печать!O8</f>
        <v/>
      </c>
      <c r="C8" s="81" t="str">
        <f t="shared" ca="1" si="0"/>
        <v/>
      </c>
      <c r="D8" s="82" t="str">
        <f t="shared" ca="1" si="1"/>
        <v/>
      </c>
      <c r="E8" s="83" t="str">
        <f ca="1">списки_на_печать!Q8</f>
        <v/>
      </c>
    </row>
    <row r="9" spans="1:5" ht="39.950000000000003" customHeight="1" x14ac:dyDescent="0.3">
      <c r="A9" s="79"/>
      <c r="B9" s="80" t="str">
        <f ca="1">списки_на_печать!O9</f>
        <v/>
      </c>
      <c r="C9" s="81" t="str">
        <f t="shared" ca="1" si="0"/>
        <v/>
      </c>
      <c r="D9" s="82" t="str">
        <f t="shared" ca="1" si="1"/>
        <v/>
      </c>
      <c r="E9" s="83" t="str">
        <f ca="1">списки_на_печать!Q9</f>
        <v/>
      </c>
    </row>
    <row r="10" spans="1:5" ht="39.950000000000003" customHeight="1" x14ac:dyDescent="0.3">
      <c r="A10" s="79"/>
      <c r="B10" s="80" t="str">
        <f ca="1">списки_на_печать!O10</f>
        <v/>
      </c>
      <c r="C10" s="81" t="str">
        <f t="shared" ca="1" si="0"/>
        <v/>
      </c>
      <c r="D10" s="82" t="str">
        <f t="shared" ca="1" si="1"/>
        <v/>
      </c>
      <c r="E10" s="83" t="str">
        <f ca="1">списки_на_печать!Q10</f>
        <v/>
      </c>
    </row>
    <row r="11" spans="1:5" ht="39.950000000000003" customHeight="1" x14ac:dyDescent="0.3">
      <c r="A11" s="79"/>
      <c r="B11" s="80" t="str">
        <f ca="1">списки_на_печать!O11</f>
        <v/>
      </c>
      <c r="C11" s="81" t="str">
        <f t="shared" ca="1" si="0"/>
        <v/>
      </c>
      <c r="D11" s="82" t="str">
        <f t="shared" ca="1" si="1"/>
        <v/>
      </c>
      <c r="E11" s="83" t="str">
        <f ca="1">списки_на_печать!Q11</f>
        <v/>
      </c>
    </row>
    <row r="12" spans="1:5" ht="39.950000000000003" customHeight="1" x14ac:dyDescent="0.3">
      <c r="A12" s="79"/>
      <c r="B12" s="80" t="str">
        <f ca="1">списки_на_печать!O12</f>
        <v/>
      </c>
      <c r="C12" s="81" t="str">
        <f t="shared" ca="1" si="0"/>
        <v/>
      </c>
      <c r="D12" s="82" t="str">
        <f t="shared" ca="1" si="1"/>
        <v/>
      </c>
      <c r="E12" s="83" t="str">
        <f ca="1">списки_на_печать!Q12</f>
        <v/>
      </c>
    </row>
    <row r="13" spans="1:5" ht="39.950000000000003" customHeight="1" x14ac:dyDescent="0.3">
      <c r="A13" s="79"/>
      <c r="B13" s="80" t="str">
        <f ca="1">списки_на_печать!O13</f>
        <v/>
      </c>
      <c r="C13" s="81" t="str">
        <f t="shared" ca="1" si="0"/>
        <v/>
      </c>
      <c r="D13" s="82" t="str">
        <f t="shared" ca="1" si="1"/>
        <v/>
      </c>
      <c r="E13" s="83" t="str">
        <f ca="1">списки_на_печать!Q13</f>
        <v/>
      </c>
    </row>
    <row r="14" spans="1:5" ht="39.950000000000003" customHeight="1" x14ac:dyDescent="0.3">
      <c r="A14" s="79"/>
      <c r="B14" s="80" t="str">
        <f ca="1">списки_на_печать!O14</f>
        <v/>
      </c>
      <c r="C14" s="81" t="str">
        <f t="shared" ca="1" si="0"/>
        <v/>
      </c>
      <c r="D14" s="82" t="str">
        <f t="shared" ca="1" si="1"/>
        <v/>
      </c>
      <c r="E14" s="83" t="str">
        <f ca="1">списки_на_печать!Q14</f>
        <v/>
      </c>
    </row>
    <row r="15" spans="1:5" ht="39.950000000000003" customHeight="1" x14ac:dyDescent="0.3">
      <c r="A15" s="79"/>
      <c r="B15" s="80" t="str">
        <f ca="1">списки_на_печать!O15</f>
        <v/>
      </c>
      <c r="C15" s="81" t="str">
        <f t="shared" ca="1" si="0"/>
        <v/>
      </c>
      <c r="D15" s="82" t="str">
        <f t="shared" ca="1" si="1"/>
        <v/>
      </c>
      <c r="E15" s="83" t="str">
        <f ca="1">списки_на_печать!Q15</f>
        <v/>
      </c>
    </row>
    <row r="16" spans="1:5" ht="39.950000000000003" customHeight="1" x14ac:dyDescent="0.3">
      <c r="A16" s="79"/>
      <c r="B16" s="80" t="str">
        <f ca="1">списки_на_печать!O16</f>
        <v/>
      </c>
      <c r="C16" s="81" t="str">
        <f t="shared" ca="1" si="0"/>
        <v/>
      </c>
      <c r="D16" s="82" t="str">
        <f t="shared" ca="1" si="1"/>
        <v/>
      </c>
      <c r="E16" s="83" t="str">
        <f ca="1">списки_на_печать!Q16</f>
        <v/>
      </c>
    </row>
    <row r="17" spans="1:5" ht="39.950000000000003" customHeight="1" x14ac:dyDescent="0.3">
      <c r="A17" s="79"/>
      <c r="B17" s="80" t="str">
        <f ca="1">списки_на_печать!O17</f>
        <v/>
      </c>
      <c r="C17" s="81" t="str">
        <f t="shared" ca="1" si="0"/>
        <v/>
      </c>
      <c r="D17" s="82" t="str">
        <f t="shared" ca="1" si="1"/>
        <v/>
      </c>
      <c r="E17" s="83" t="str">
        <f ca="1">списки_на_печать!Q17</f>
        <v/>
      </c>
    </row>
    <row r="18" spans="1:5" ht="39.950000000000003" customHeight="1" x14ac:dyDescent="0.3">
      <c r="A18" s="79"/>
      <c r="B18" s="80" t="str">
        <f ca="1">списки_на_печать!O18</f>
        <v/>
      </c>
      <c r="C18" s="81" t="str">
        <f t="shared" ca="1" si="0"/>
        <v/>
      </c>
      <c r="D18" s="82" t="str">
        <f t="shared" ca="1" si="1"/>
        <v/>
      </c>
      <c r="E18" s="83" t="str">
        <f ca="1">списки_на_печать!Q18</f>
        <v/>
      </c>
    </row>
    <row r="19" spans="1:5" ht="39.950000000000003" customHeight="1" x14ac:dyDescent="0.3">
      <c r="A19" s="79"/>
      <c r="B19" s="80" t="str">
        <f ca="1">списки_на_печать!O19</f>
        <v/>
      </c>
      <c r="C19" s="81" t="str">
        <f t="shared" ca="1" si="0"/>
        <v/>
      </c>
      <c r="D19" s="82" t="str">
        <f t="shared" ca="1" si="1"/>
        <v/>
      </c>
      <c r="E19" s="83" t="str">
        <f ca="1">списки_на_печать!Q19</f>
        <v/>
      </c>
    </row>
    <row r="20" spans="1:5" ht="39.950000000000003" customHeight="1" x14ac:dyDescent="0.3">
      <c r="A20" s="79"/>
      <c r="B20" s="80" t="str">
        <f ca="1">списки_на_печать!O20</f>
        <v/>
      </c>
      <c r="C20" s="81" t="str">
        <f t="shared" ca="1" si="0"/>
        <v/>
      </c>
      <c r="D20" s="82" t="str">
        <f t="shared" ca="1" si="1"/>
        <v/>
      </c>
      <c r="E20" s="83" t="str">
        <f ca="1">списки_на_печать!Q20</f>
        <v/>
      </c>
    </row>
    <row r="21" spans="1:5" ht="39.950000000000003" customHeight="1" x14ac:dyDescent="0.3">
      <c r="A21" s="79"/>
      <c r="B21" s="80" t="str">
        <f ca="1">списки_на_печать!O21</f>
        <v/>
      </c>
      <c r="C21" s="81" t="str">
        <f t="shared" ca="1" si="0"/>
        <v/>
      </c>
      <c r="D21" s="82" t="str">
        <f t="shared" ca="1" si="1"/>
        <v/>
      </c>
      <c r="E21" s="83" t="str">
        <f ca="1">списки_на_печать!Q21</f>
        <v/>
      </c>
    </row>
    <row r="22" spans="1:5" ht="39.950000000000003" customHeight="1" x14ac:dyDescent="0.3">
      <c r="A22" s="79"/>
      <c r="B22" s="80" t="str">
        <f ca="1">списки_на_печать!O22</f>
        <v/>
      </c>
      <c r="C22" s="81" t="str">
        <f t="shared" ca="1" si="0"/>
        <v/>
      </c>
      <c r="D22" s="82" t="str">
        <f t="shared" ca="1" si="1"/>
        <v/>
      </c>
      <c r="E22" s="83" t="str">
        <f ca="1">списки_на_печать!Q22</f>
        <v/>
      </c>
    </row>
    <row r="23" spans="1:5" ht="39.950000000000003" customHeight="1" x14ac:dyDescent="0.3">
      <c r="A23" s="79"/>
      <c r="B23" s="80" t="str">
        <f ca="1">списки_на_печать!O23</f>
        <v/>
      </c>
      <c r="C23" s="81" t="str">
        <f t="shared" ca="1" si="0"/>
        <v/>
      </c>
      <c r="D23" s="82" t="str">
        <f t="shared" ca="1" si="1"/>
        <v/>
      </c>
      <c r="E23" s="83" t="str">
        <f ca="1">списки_на_печать!Q23</f>
        <v/>
      </c>
    </row>
    <row r="24" spans="1:5" ht="39.950000000000003" customHeight="1" x14ac:dyDescent="0.3">
      <c r="A24" s="79"/>
      <c r="B24" s="80" t="str">
        <f ca="1">списки_на_печать!O24</f>
        <v/>
      </c>
      <c r="C24" s="81" t="str">
        <f t="shared" ca="1" si="0"/>
        <v/>
      </c>
      <c r="D24" s="82" t="str">
        <f t="shared" ca="1" si="1"/>
        <v/>
      </c>
      <c r="E24" s="83" t="str">
        <f ca="1">списки_на_печать!Q24</f>
        <v/>
      </c>
    </row>
    <row r="25" spans="1:5" ht="39.950000000000003" customHeight="1" x14ac:dyDescent="0.3">
      <c r="A25" s="79"/>
      <c r="B25" s="80" t="str">
        <f ca="1">списки_на_печать!O25</f>
        <v/>
      </c>
      <c r="C25" s="81" t="str">
        <f t="shared" ca="1" si="0"/>
        <v/>
      </c>
      <c r="D25" s="82" t="str">
        <f t="shared" ca="1" si="1"/>
        <v/>
      </c>
      <c r="E25" s="83" t="str">
        <f ca="1">списки_на_печать!Q25</f>
        <v/>
      </c>
    </row>
    <row r="26" spans="1:5" ht="39.950000000000003" customHeight="1" x14ac:dyDescent="0.3">
      <c r="A26" s="79"/>
      <c r="B26" s="80" t="str">
        <f ca="1">списки_на_печать!O26</f>
        <v/>
      </c>
      <c r="C26" s="81" t="str">
        <f t="shared" ca="1" si="0"/>
        <v/>
      </c>
      <c r="D26" s="82" t="str">
        <f t="shared" ca="1" si="1"/>
        <v/>
      </c>
      <c r="E26" s="83" t="str">
        <f ca="1">списки_на_печать!Q26</f>
        <v/>
      </c>
    </row>
    <row r="27" spans="1:5" ht="39.950000000000003" customHeight="1" x14ac:dyDescent="0.3">
      <c r="A27" s="79"/>
      <c r="B27" s="80" t="str">
        <f ca="1">списки_на_печать!O27</f>
        <v/>
      </c>
      <c r="C27" s="81" t="str">
        <f t="shared" ca="1" si="0"/>
        <v/>
      </c>
      <c r="D27" s="82" t="str">
        <f t="shared" ca="1" si="1"/>
        <v/>
      </c>
      <c r="E27" s="83" t="str">
        <f ca="1">списки_на_печать!Q27</f>
        <v/>
      </c>
    </row>
    <row r="28" spans="1:5" ht="39.950000000000003" customHeight="1" x14ac:dyDescent="0.3">
      <c r="A28" s="79"/>
      <c r="B28" s="80" t="str">
        <f ca="1">списки_на_печать!O28</f>
        <v/>
      </c>
      <c r="C28" s="81" t="str">
        <f t="shared" ca="1" si="0"/>
        <v/>
      </c>
      <c r="D28" s="82" t="str">
        <f t="shared" ca="1" si="1"/>
        <v/>
      </c>
      <c r="E28" s="83" t="str">
        <f ca="1">списки_на_печать!Q28</f>
        <v/>
      </c>
    </row>
    <row r="29" spans="1:5" ht="39.950000000000003" customHeight="1" x14ac:dyDescent="0.3">
      <c r="A29" s="79"/>
      <c r="B29" s="80" t="str">
        <f ca="1">списки_на_печать!O29</f>
        <v/>
      </c>
      <c r="C29" s="81" t="str">
        <f t="shared" ca="1" si="0"/>
        <v/>
      </c>
      <c r="D29" s="82" t="str">
        <f t="shared" ca="1" si="1"/>
        <v/>
      </c>
      <c r="E29" s="83" t="str">
        <f ca="1">списки_на_печать!Q29</f>
        <v/>
      </c>
    </row>
    <row r="30" spans="1:5" ht="39.950000000000003" customHeight="1" x14ac:dyDescent="0.3">
      <c r="A30" s="79"/>
      <c r="B30" s="80" t="str">
        <f ca="1">списки_на_печать!O30</f>
        <v/>
      </c>
      <c r="C30" s="81" t="str">
        <f t="shared" ca="1" si="0"/>
        <v/>
      </c>
      <c r="D30" s="82" t="str">
        <f t="shared" ca="1" si="1"/>
        <v/>
      </c>
      <c r="E30" s="83" t="str">
        <f ca="1">списки_на_печать!Q30</f>
        <v/>
      </c>
    </row>
    <row r="31" spans="1:5" ht="39.950000000000003" customHeight="1" x14ac:dyDescent="0.3">
      <c r="A31" s="79"/>
      <c r="B31" s="80" t="str">
        <f ca="1">списки_на_печать!O31</f>
        <v/>
      </c>
      <c r="C31" s="81" t="str">
        <f t="shared" ca="1" si="0"/>
        <v/>
      </c>
      <c r="D31" s="82" t="str">
        <f t="shared" ca="1" si="1"/>
        <v/>
      </c>
      <c r="E31" s="83" t="str">
        <f ca="1">списки_на_печать!Q31</f>
        <v/>
      </c>
    </row>
    <row r="32" spans="1:5" ht="39.950000000000003" customHeight="1" x14ac:dyDescent="0.3">
      <c r="A32" s="79"/>
      <c r="B32" s="80" t="str">
        <f ca="1">списки_на_печать!O32</f>
        <v/>
      </c>
      <c r="C32" s="81" t="str">
        <f t="shared" ca="1" si="0"/>
        <v/>
      </c>
      <c r="D32" s="82" t="str">
        <f t="shared" ca="1" si="1"/>
        <v/>
      </c>
      <c r="E32" s="83" t="str">
        <f ca="1">списки_на_печать!Q32</f>
        <v/>
      </c>
    </row>
    <row r="33" spans="1:5" ht="39.950000000000003" customHeight="1" x14ac:dyDescent="0.3">
      <c r="A33" s="79"/>
      <c r="B33" s="80" t="str">
        <f ca="1">списки_на_печать!O33</f>
        <v/>
      </c>
      <c r="C33" s="81" t="str">
        <f t="shared" ca="1" si="0"/>
        <v/>
      </c>
      <c r="D33" s="82" t="str">
        <f t="shared" ca="1" si="1"/>
        <v/>
      </c>
      <c r="E33" s="83" t="str">
        <f ca="1">списки_на_печать!Q33</f>
        <v/>
      </c>
    </row>
    <row r="34" spans="1:5" ht="39.950000000000003" customHeight="1" x14ac:dyDescent="0.3">
      <c r="A34" s="79"/>
      <c r="B34" s="80" t="str">
        <f ca="1">списки_на_печать!O34</f>
        <v/>
      </c>
      <c r="C34" s="81" t="str">
        <f t="shared" ca="1" si="0"/>
        <v/>
      </c>
      <c r="D34" s="82" t="str">
        <f t="shared" ca="1" si="1"/>
        <v/>
      </c>
      <c r="E34" s="83" t="str">
        <f ca="1">списки_на_печать!Q34</f>
        <v/>
      </c>
    </row>
    <row r="35" spans="1:5" s="45" customFormat="1" ht="39.950000000000003" customHeight="1" x14ac:dyDescent="0.3">
      <c r="A35" s="84"/>
      <c r="B35" s="80" t="str">
        <f ca="1">списки_на_печать!O35</f>
        <v/>
      </c>
      <c r="C35" s="85" t="str">
        <f t="shared" ca="1" si="0"/>
        <v/>
      </c>
      <c r="D35" s="86" t="str">
        <f t="shared" ca="1" si="1"/>
        <v/>
      </c>
      <c r="E35" s="83" t="str">
        <f ca="1">списки_на_печать!Q35</f>
        <v/>
      </c>
    </row>
    <row r="36" spans="1:5" ht="39.950000000000003" customHeight="1" x14ac:dyDescent="0.35">
      <c r="B36" s="80"/>
    </row>
  </sheetData>
  <sheetProtection password="CF66" sheet="1" objects="1" scenarios="1"/>
  <conditionalFormatting sqref="B3:E3 E4:E35 B4:B36">
    <cfRule type="expression" dxfId="5" priority="1">
      <formula>"етекст"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38"/>
  <sheetViews>
    <sheetView topLeftCell="B1" workbookViewId="0"/>
  </sheetViews>
  <sheetFormatPr defaultRowHeight="39.950000000000003" customHeight="1" x14ac:dyDescent="0.35"/>
  <cols>
    <col min="1" max="1" width="0" style="39" hidden="1" customWidth="1"/>
    <col min="2" max="2" width="35" style="42" customWidth="1"/>
    <col min="3" max="3" width="23" style="40" customWidth="1"/>
    <col min="4" max="4" width="10.42578125" style="43" customWidth="1"/>
    <col min="5" max="5" width="15.85546875" style="42" customWidth="1"/>
    <col min="6" max="16384" width="9.140625" style="39"/>
  </cols>
  <sheetData>
    <row r="1" spans="1:5" ht="39.950000000000003" customHeight="1" x14ac:dyDescent="0.35">
      <c r="A1" s="75">
        <f ca="1">TODAY()</f>
        <v>42846</v>
      </c>
      <c r="B1" s="76"/>
      <c r="C1" s="77"/>
      <c r="D1" s="78"/>
      <c r="E1" s="76"/>
    </row>
    <row r="2" spans="1:5" ht="10.5" customHeight="1" x14ac:dyDescent="0.35">
      <c r="A2" s="75"/>
      <c r="B2"/>
      <c r="C2" s="77"/>
      <c r="D2" s="78"/>
      <c r="E2" s="76"/>
    </row>
    <row r="3" spans="1:5" s="36" customFormat="1" ht="39.950000000000003" customHeight="1" x14ac:dyDescent="0.25">
      <c r="A3" s="79" t="s">
        <v>12</v>
      </c>
      <c r="B3" s="80" t="str">
        <f ca="1">списки_на_печать!S3</f>
        <v/>
      </c>
      <c r="C3" s="81" t="str">
        <f ca="1">IF(B3&lt;&gt;"",$A$3,"")</f>
        <v/>
      </c>
      <c r="D3" s="82" t="str">
        <f ca="1">IF(C3&lt;&gt;"",$A$1,"")</f>
        <v/>
      </c>
      <c r="E3" s="83" t="str">
        <f ca="1">списки_на_печать!U3</f>
        <v/>
      </c>
    </row>
    <row r="4" spans="1:5" ht="39.950000000000003" customHeight="1" x14ac:dyDescent="0.3">
      <c r="A4" s="79"/>
      <c r="B4" s="80" t="str">
        <f ca="1">списки_на_печать!S4</f>
        <v/>
      </c>
      <c r="C4" s="81" t="str">
        <f t="shared" ref="C4:C35" ca="1" si="0">IF(B4&lt;&gt;"",$A$3,"")</f>
        <v/>
      </c>
      <c r="D4" s="82" t="str">
        <f ca="1">IF(C4&lt;&gt;"",$A$1,"")</f>
        <v/>
      </c>
      <c r="E4" s="83" t="str">
        <f ca="1">списки_на_печать!U4</f>
        <v/>
      </c>
    </row>
    <row r="5" spans="1:5" ht="39.950000000000003" customHeight="1" x14ac:dyDescent="0.3">
      <c r="A5" s="79"/>
      <c r="B5" s="80" t="str">
        <f ca="1">списки_на_печать!S5</f>
        <v/>
      </c>
      <c r="C5" s="81" t="str">
        <f t="shared" ca="1" si="0"/>
        <v/>
      </c>
      <c r="D5" s="82" t="str">
        <f t="shared" ref="D5:D35" ca="1" si="1">IF(C5&lt;&gt;"",$A$1,"")</f>
        <v/>
      </c>
      <c r="E5" s="83" t="str">
        <f ca="1">списки_на_печать!U5</f>
        <v/>
      </c>
    </row>
    <row r="6" spans="1:5" ht="39.950000000000003" customHeight="1" x14ac:dyDescent="0.3">
      <c r="A6" s="79"/>
      <c r="B6" s="80" t="str">
        <f ca="1">списки_на_печать!S6</f>
        <v/>
      </c>
      <c r="C6" s="81" t="str">
        <f t="shared" ca="1" si="0"/>
        <v/>
      </c>
      <c r="D6" s="82" t="str">
        <f t="shared" ca="1" si="1"/>
        <v/>
      </c>
      <c r="E6" s="83" t="str">
        <f ca="1">списки_на_печать!U6</f>
        <v/>
      </c>
    </row>
    <row r="7" spans="1:5" ht="39.950000000000003" customHeight="1" x14ac:dyDescent="0.3">
      <c r="A7" s="79"/>
      <c r="B7" s="80" t="str">
        <f ca="1">списки_на_печать!S7</f>
        <v/>
      </c>
      <c r="C7" s="81" t="str">
        <f t="shared" ca="1" si="0"/>
        <v/>
      </c>
      <c r="D7" s="82" t="str">
        <f t="shared" ca="1" si="1"/>
        <v/>
      </c>
      <c r="E7" s="83" t="str">
        <f ca="1">списки_на_печать!U7</f>
        <v/>
      </c>
    </row>
    <row r="8" spans="1:5" ht="39.950000000000003" customHeight="1" x14ac:dyDescent="0.3">
      <c r="A8" s="79"/>
      <c r="B8" s="80" t="str">
        <f ca="1">списки_на_печать!S8</f>
        <v/>
      </c>
      <c r="C8" s="81" t="str">
        <f t="shared" ca="1" si="0"/>
        <v/>
      </c>
      <c r="D8" s="82" t="str">
        <f t="shared" ca="1" si="1"/>
        <v/>
      </c>
      <c r="E8" s="83" t="str">
        <f ca="1">списки_на_печать!U8</f>
        <v/>
      </c>
    </row>
    <row r="9" spans="1:5" ht="39.950000000000003" customHeight="1" x14ac:dyDescent="0.3">
      <c r="A9" s="79"/>
      <c r="B9" s="80" t="str">
        <f ca="1">списки_на_печать!S9</f>
        <v/>
      </c>
      <c r="C9" s="81" t="str">
        <f t="shared" ca="1" si="0"/>
        <v/>
      </c>
      <c r="D9" s="82" t="str">
        <f t="shared" ca="1" si="1"/>
        <v/>
      </c>
      <c r="E9" s="83" t="str">
        <f ca="1">списки_на_печать!U9</f>
        <v/>
      </c>
    </row>
    <row r="10" spans="1:5" ht="39.950000000000003" customHeight="1" x14ac:dyDescent="0.3">
      <c r="A10" s="79"/>
      <c r="B10" s="80" t="str">
        <f ca="1">списки_на_печать!S10</f>
        <v/>
      </c>
      <c r="C10" s="81" t="str">
        <f t="shared" ca="1" si="0"/>
        <v/>
      </c>
      <c r="D10" s="82" t="str">
        <f t="shared" ca="1" si="1"/>
        <v/>
      </c>
      <c r="E10" s="83" t="str">
        <f ca="1">списки_на_печать!U10</f>
        <v/>
      </c>
    </row>
    <row r="11" spans="1:5" ht="39.950000000000003" customHeight="1" x14ac:dyDescent="0.3">
      <c r="A11" s="79"/>
      <c r="B11" s="80" t="str">
        <f ca="1">списки_на_печать!S11</f>
        <v/>
      </c>
      <c r="C11" s="81" t="str">
        <f t="shared" ca="1" si="0"/>
        <v/>
      </c>
      <c r="D11" s="82" t="str">
        <f t="shared" ca="1" si="1"/>
        <v/>
      </c>
      <c r="E11" s="83" t="str">
        <f ca="1">списки_на_печать!U11</f>
        <v/>
      </c>
    </row>
    <row r="12" spans="1:5" ht="39.950000000000003" customHeight="1" x14ac:dyDescent="0.3">
      <c r="A12" s="79"/>
      <c r="B12" s="80" t="str">
        <f ca="1">списки_на_печать!S12</f>
        <v/>
      </c>
      <c r="C12" s="81" t="str">
        <f t="shared" ca="1" si="0"/>
        <v/>
      </c>
      <c r="D12" s="82" t="str">
        <f t="shared" ca="1" si="1"/>
        <v/>
      </c>
      <c r="E12" s="83" t="str">
        <f ca="1">списки_на_печать!U12</f>
        <v/>
      </c>
    </row>
    <row r="13" spans="1:5" ht="39.950000000000003" customHeight="1" x14ac:dyDescent="0.3">
      <c r="A13" s="79"/>
      <c r="B13" s="80" t="str">
        <f ca="1">списки_на_печать!S13</f>
        <v/>
      </c>
      <c r="C13" s="81" t="str">
        <f t="shared" ca="1" si="0"/>
        <v/>
      </c>
      <c r="D13" s="82" t="str">
        <f t="shared" ca="1" si="1"/>
        <v/>
      </c>
      <c r="E13" s="83" t="str">
        <f ca="1">списки_на_печать!U13</f>
        <v/>
      </c>
    </row>
    <row r="14" spans="1:5" ht="39.950000000000003" customHeight="1" x14ac:dyDescent="0.3">
      <c r="A14" s="79"/>
      <c r="B14" s="80" t="str">
        <f ca="1">списки_на_печать!S14</f>
        <v/>
      </c>
      <c r="C14" s="81" t="str">
        <f t="shared" ca="1" si="0"/>
        <v/>
      </c>
      <c r="D14" s="82" t="str">
        <f t="shared" ca="1" si="1"/>
        <v/>
      </c>
      <c r="E14" s="83" t="str">
        <f ca="1">списки_на_печать!U14</f>
        <v/>
      </c>
    </row>
    <row r="15" spans="1:5" ht="39.950000000000003" customHeight="1" x14ac:dyDescent="0.3">
      <c r="A15" s="79"/>
      <c r="B15" s="80" t="str">
        <f ca="1">списки_на_печать!S15</f>
        <v/>
      </c>
      <c r="C15" s="81" t="str">
        <f t="shared" ca="1" si="0"/>
        <v/>
      </c>
      <c r="D15" s="82" t="str">
        <f t="shared" ca="1" si="1"/>
        <v/>
      </c>
      <c r="E15" s="83" t="str">
        <f ca="1">списки_на_печать!U15</f>
        <v/>
      </c>
    </row>
    <row r="16" spans="1:5" ht="39.950000000000003" customHeight="1" x14ac:dyDescent="0.3">
      <c r="A16" s="79"/>
      <c r="B16" s="80" t="str">
        <f ca="1">списки_на_печать!S16</f>
        <v/>
      </c>
      <c r="C16" s="81" t="str">
        <f t="shared" ca="1" si="0"/>
        <v/>
      </c>
      <c r="D16" s="82" t="str">
        <f t="shared" ca="1" si="1"/>
        <v/>
      </c>
      <c r="E16" s="83" t="str">
        <f ca="1">списки_на_печать!U16</f>
        <v/>
      </c>
    </row>
    <row r="17" spans="1:5" ht="39.950000000000003" customHeight="1" x14ac:dyDescent="0.3">
      <c r="A17" s="79"/>
      <c r="B17" s="80" t="str">
        <f ca="1">списки_на_печать!S17</f>
        <v/>
      </c>
      <c r="C17" s="81" t="str">
        <f t="shared" ca="1" si="0"/>
        <v/>
      </c>
      <c r="D17" s="82" t="str">
        <f t="shared" ca="1" si="1"/>
        <v/>
      </c>
      <c r="E17" s="83" t="str">
        <f ca="1">списки_на_печать!U17</f>
        <v/>
      </c>
    </row>
    <row r="18" spans="1:5" ht="39.950000000000003" customHeight="1" x14ac:dyDescent="0.3">
      <c r="A18" s="79"/>
      <c r="B18" s="80" t="str">
        <f ca="1">списки_на_печать!S18</f>
        <v/>
      </c>
      <c r="C18" s="81" t="str">
        <f t="shared" ca="1" si="0"/>
        <v/>
      </c>
      <c r="D18" s="82" t="str">
        <f t="shared" ca="1" si="1"/>
        <v/>
      </c>
      <c r="E18" s="83" t="str">
        <f ca="1">списки_на_печать!U18</f>
        <v/>
      </c>
    </row>
    <row r="19" spans="1:5" ht="39.950000000000003" customHeight="1" x14ac:dyDescent="0.3">
      <c r="A19" s="79"/>
      <c r="B19" s="80" t="str">
        <f ca="1">списки_на_печать!S19</f>
        <v/>
      </c>
      <c r="C19" s="81" t="str">
        <f t="shared" ca="1" si="0"/>
        <v/>
      </c>
      <c r="D19" s="82" t="str">
        <f t="shared" ca="1" si="1"/>
        <v/>
      </c>
      <c r="E19" s="83" t="str">
        <f ca="1">списки_на_печать!U19</f>
        <v/>
      </c>
    </row>
    <row r="20" spans="1:5" ht="39.950000000000003" customHeight="1" x14ac:dyDescent="0.3">
      <c r="A20" s="79"/>
      <c r="B20" s="80" t="str">
        <f ca="1">списки_на_печать!S20</f>
        <v/>
      </c>
      <c r="C20" s="81" t="str">
        <f t="shared" ca="1" si="0"/>
        <v/>
      </c>
      <c r="D20" s="82" t="str">
        <f t="shared" ca="1" si="1"/>
        <v/>
      </c>
      <c r="E20" s="83" t="str">
        <f ca="1">списки_на_печать!U20</f>
        <v/>
      </c>
    </row>
    <row r="21" spans="1:5" ht="39.950000000000003" customHeight="1" x14ac:dyDescent="0.3">
      <c r="A21" s="79"/>
      <c r="B21" s="80" t="str">
        <f ca="1">списки_на_печать!S21</f>
        <v/>
      </c>
      <c r="C21" s="81" t="str">
        <f t="shared" ca="1" si="0"/>
        <v/>
      </c>
      <c r="D21" s="82" t="str">
        <f t="shared" ca="1" si="1"/>
        <v/>
      </c>
      <c r="E21" s="83" t="str">
        <f ca="1">списки_на_печать!U21</f>
        <v/>
      </c>
    </row>
    <row r="22" spans="1:5" ht="39.950000000000003" customHeight="1" x14ac:dyDescent="0.3">
      <c r="A22" s="79"/>
      <c r="B22" s="80" t="str">
        <f ca="1">списки_на_печать!S22</f>
        <v/>
      </c>
      <c r="C22" s="81" t="str">
        <f t="shared" ca="1" si="0"/>
        <v/>
      </c>
      <c r="D22" s="82" t="str">
        <f t="shared" ca="1" si="1"/>
        <v/>
      </c>
      <c r="E22" s="83" t="str">
        <f ca="1">списки_на_печать!U22</f>
        <v/>
      </c>
    </row>
    <row r="23" spans="1:5" ht="39.950000000000003" customHeight="1" x14ac:dyDescent="0.3">
      <c r="A23" s="79"/>
      <c r="B23" s="80" t="str">
        <f ca="1">списки_на_печать!S23</f>
        <v/>
      </c>
      <c r="C23" s="81" t="str">
        <f t="shared" ca="1" si="0"/>
        <v/>
      </c>
      <c r="D23" s="82" t="str">
        <f t="shared" ca="1" si="1"/>
        <v/>
      </c>
      <c r="E23" s="83" t="str">
        <f ca="1">списки_на_печать!U23</f>
        <v/>
      </c>
    </row>
    <row r="24" spans="1:5" ht="39.950000000000003" customHeight="1" x14ac:dyDescent="0.3">
      <c r="A24" s="79"/>
      <c r="B24" s="80" t="str">
        <f ca="1">списки_на_печать!S24</f>
        <v/>
      </c>
      <c r="C24" s="81" t="str">
        <f t="shared" ca="1" si="0"/>
        <v/>
      </c>
      <c r="D24" s="82" t="str">
        <f t="shared" ca="1" si="1"/>
        <v/>
      </c>
      <c r="E24" s="83" t="str">
        <f ca="1">списки_на_печать!U24</f>
        <v/>
      </c>
    </row>
    <row r="25" spans="1:5" ht="39.950000000000003" customHeight="1" x14ac:dyDescent="0.3">
      <c r="A25" s="79"/>
      <c r="B25" s="80" t="str">
        <f ca="1">списки_на_печать!S25</f>
        <v/>
      </c>
      <c r="C25" s="81" t="str">
        <f t="shared" ca="1" si="0"/>
        <v/>
      </c>
      <c r="D25" s="82" t="str">
        <f t="shared" ca="1" si="1"/>
        <v/>
      </c>
      <c r="E25" s="83" t="str">
        <f ca="1">списки_на_печать!U25</f>
        <v/>
      </c>
    </row>
    <row r="26" spans="1:5" ht="39.950000000000003" customHeight="1" x14ac:dyDescent="0.3">
      <c r="A26" s="79"/>
      <c r="B26" s="80" t="str">
        <f ca="1">списки_на_печать!S26</f>
        <v/>
      </c>
      <c r="C26" s="81" t="str">
        <f t="shared" ca="1" si="0"/>
        <v/>
      </c>
      <c r="D26" s="82" t="str">
        <f t="shared" ca="1" si="1"/>
        <v/>
      </c>
      <c r="E26" s="83" t="str">
        <f ca="1">списки_на_печать!U26</f>
        <v/>
      </c>
    </row>
    <row r="27" spans="1:5" ht="39.950000000000003" customHeight="1" x14ac:dyDescent="0.3">
      <c r="A27" s="79"/>
      <c r="B27" s="80" t="str">
        <f ca="1">списки_на_печать!S27</f>
        <v/>
      </c>
      <c r="C27" s="81" t="str">
        <f t="shared" ca="1" si="0"/>
        <v/>
      </c>
      <c r="D27" s="82" t="str">
        <f t="shared" ca="1" si="1"/>
        <v/>
      </c>
      <c r="E27" s="83" t="str">
        <f ca="1">списки_на_печать!U27</f>
        <v/>
      </c>
    </row>
    <row r="28" spans="1:5" ht="39.950000000000003" customHeight="1" x14ac:dyDescent="0.3">
      <c r="A28" s="79"/>
      <c r="B28" s="80" t="str">
        <f ca="1">списки_на_печать!S28</f>
        <v/>
      </c>
      <c r="C28" s="81" t="str">
        <f t="shared" ca="1" si="0"/>
        <v/>
      </c>
      <c r="D28" s="82" t="str">
        <f t="shared" ca="1" si="1"/>
        <v/>
      </c>
      <c r="E28" s="83" t="str">
        <f ca="1">списки_на_печать!U28</f>
        <v/>
      </c>
    </row>
    <row r="29" spans="1:5" ht="39.950000000000003" customHeight="1" x14ac:dyDescent="0.3">
      <c r="A29" s="79"/>
      <c r="B29" s="80" t="str">
        <f ca="1">списки_на_печать!S29</f>
        <v/>
      </c>
      <c r="C29" s="81" t="str">
        <f t="shared" ca="1" si="0"/>
        <v/>
      </c>
      <c r="D29" s="82" t="str">
        <f t="shared" ca="1" si="1"/>
        <v/>
      </c>
      <c r="E29" s="83" t="str">
        <f ca="1">списки_на_печать!U29</f>
        <v/>
      </c>
    </row>
    <row r="30" spans="1:5" ht="39.950000000000003" customHeight="1" x14ac:dyDescent="0.3">
      <c r="A30" s="79"/>
      <c r="B30" s="80" t="str">
        <f ca="1">списки_на_печать!S30</f>
        <v/>
      </c>
      <c r="C30" s="81" t="str">
        <f t="shared" ca="1" si="0"/>
        <v/>
      </c>
      <c r="D30" s="82" t="str">
        <f t="shared" ca="1" si="1"/>
        <v/>
      </c>
      <c r="E30" s="83" t="str">
        <f ca="1">списки_на_печать!U30</f>
        <v/>
      </c>
    </row>
    <row r="31" spans="1:5" ht="39.950000000000003" customHeight="1" x14ac:dyDescent="0.3">
      <c r="A31" s="79"/>
      <c r="B31" s="80" t="str">
        <f ca="1">списки_на_печать!S31</f>
        <v/>
      </c>
      <c r="C31" s="81" t="str">
        <f t="shared" ca="1" si="0"/>
        <v/>
      </c>
      <c r="D31" s="82" t="str">
        <f t="shared" ca="1" si="1"/>
        <v/>
      </c>
      <c r="E31" s="83" t="str">
        <f ca="1">списки_на_печать!U31</f>
        <v/>
      </c>
    </row>
    <row r="32" spans="1:5" ht="39.950000000000003" customHeight="1" x14ac:dyDescent="0.3">
      <c r="A32" s="79"/>
      <c r="B32" s="80" t="str">
        <f ca="1">списки_на_печать!S32</f>
        <v/>
      </c>
      <c r="C32" s="81" t="str">
        <f t="shared" ca="1" si="0"/>
        <v/>
      </c>
      <c r="D32" s="82" t="str">
        <f t="shared" ca="1" si="1"/>
        <v/>
      </c>
      <c r="E32" s="83" t="str">
        <f ca="1">списки_на_печать!U32</f>
        <v/>
      </c>
    </row>
    <row r="33" spans="1:5" ht="39.950000000000003" customHeight="1" x14ac:dyDescent="0.3">
      <c r="A33" s="79"/>
      <c r="B33" s="80" t="str">
        <f ca="1">списки_на_печать!S33</f>
        <v/>
      </c>
      <c r="C33" s="81" t="str">
        <f t="shared" ca="1" si="0"/>
        <v/>
      </c>
      <c r="D33" s="82" t="str">
        <f t="shared" ca="1" si="1"/>
        <v/>
      </c>
      <c r="E33" s="83" t="str">
        <f ca="1">списки_на_печать!U33</f>
        <v/>
      </c>
    </row>
    <row r="34" spans="1:5" ht="39.950000000000003" customHeight="1" x14ac:dyDescent="0.3">
      <c r="A34" s="79"/>
      <c r="B34" s="80" t="str">
        <f ca="1">списки_на_печать!S34</f>
        <v/>
      </c>
      <c r="C34" s="81" t="str">
        <f t="shared" ca="1" si="0"/>
        <v/>
      </c>
      <c r="D34" s="82" t="str">
        <f t="shared" ca="1" si="1"/>
        <v/>
      </c>
      <c r="E34" s="83" t="str">
        <f ca="1">списки_на_печать!U34</f>
        <v/>
      </c>
    </row>
    <row r="35" spans="1:5" s="45" customFormat="1" ht="39.950000000000003" customHeight="1" x14ac:dyDescent="0.3">
      <c r="A35" s="84"/>
      <c r="B35" s="80" t="str">
        <f ca="1">списки_на_печать!S35</f>
        <v/>
      </c>
      <c r="C35" s="85" t="str">
        <f t="shared" ca="1" si="0"/>
        <v/>
      </c>
      <c r="D35" s="86" t="str">
        <f t="shared" ca="1" si="1"/>
        <v/>
      </c>
      <c r="E35" s="83" t="str">
        <f ca="1">списки_на_печать!U35</f>
        <v/>
      </c>
    </row>
    <row r="36" spans="1:5" ht="39.950000000000003" customHeight="1" x14ac:dyDescent="0.35">
      <c r="B36" s="80"/>
    </row>
    <row r="37" spans="1:5" ht="39.950000000000003" customHeight="1" x14ac:dyDescent="0.35">
      <c r="B37" s="80"/>
    </row>
    <row r="38" spans="1:5" ht="39.950000000000003" customHeight="1" x14ac:dyDescent="0.35">
      <c r="B38" s="80"/>
    </row>
  </sheetData>
  <sheetProtection password="CF66" sheet="1" objects="1" scenarios="1"/>
  <conditionalFormatting sqref="B3:E3 E4:E35 B4:B38">
    <cfRule type="expression" dxfId="4" priority="1">
      <formula>"етекст"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B1" workbookViewId="0"/>
  </sheetViews>
  <sheetFormatPr defaultRowHeight="39.950000000000003" customHeight="1" x14ac:dyDescent="0.35"/>
  <cols>
    <col min="1" max="1" width="0" style="39" hidden="1" customWidth="1"/>
    <col min="2" max="2" width="35" style="42" customWidth="1"/>
    <col min="3" max="3" width="23" style="40" customWidth="1"/>
    <col min="4" max="4" width="10.42578125" style="43" customWidth="1"/>
    <col min="5" max="5" width="15.85546875" style="42" customWidth="1"/>
    <col min="6" max="16384" width="9.140625" style="39"/>
  </cols>
  <sheetData>
    <row r="1" spans="1:5" ht="39.950000000000003" customHeight="1" x14ac:dyDescent="0.35">
      <c r="A1" s="75">
        <f ca="1">TODAY()</f>
        <v>42846</v>
      </c>
      <c r="B1" s="76"/>
      <c r="C1" s="77"/>
      <c r="D1" s="78"/>
      <c r="E1" s="76"/>
    </row>
    <row r="2" spans="1:5" ht="10.5" customHeight="1" x14ac:dyDescent="0.35">
      <c r="A2" s="75"/>
      <c r="B2"/>
      <c r="C2" s="77"/>
      <c r="D2" s="78"/>
      <c r="E2" s="76"/>
    </row>
    <row r="3" spans="1:5" s="36" customFormat="1" ht="39.950000000000003" customHeight="1" x14ac:dyDescent="0.25">
      <c r="A3" s="79" t="s">
        <v>12</v>
      </c>
      <c r="B3" s="80" t="str">
        <f ca="1">списки_на_печать!W3</f>
        <v/>
      </c>
      <c r="C3" s="81" t="str">
        <f ca="1">IF(B3&lt;&gt;"",$A$3,"")</f>
        <v/>
      </c>
      <c r="D3" s="82" t="str">
        <f ca="1">IF(C3&lt;&gt;"",$A$1,"")</f>
        <v/>
      </c>
      <c r="E3" s="83" t="str">
        <f ca="1">списки_на_печать!Y3</f>
        <v/>
      </c>
    </row>
    <row r="4" spans="1:5" ht="39.950000000000003" customHeight="1" x14ac:dyDescent="0.3">
      <c r="A4" s="79"/>
      <c r="B4" s="80" t="str">
        <f ca="1">списки_на_печать!W4</f>
        <v/>
      </c>
      <c r="C4" s="81" t="str">
        <f t="shared" ref="C4:C35" ca="1" si="0">IF(B4&lt;&gt;"",$A$3,"")</f>
        <v/>
      </c>
      <c r="D4" s="82" t="str">
        <f ca="1">IF(C4&lt;&gt;"",$A$1,"")</f>
        <v/>
      </c>
      <c r="E4" s="83" t="str">
        <f ca="1">списки_на_печать!Y4</f>
        <v/>
      </c>
    </row>
    <row r="5" spans="1:5" ht="39.950000000000003" customHeight="1" x14ac:dyDescent="0.3">
      <c r="A5" s="79"/>
      <c r="B5" s="80" t="str">
        <f ca="1">списки_на_печать!W5</f>
        <v/>
      </c>
      <c r="C5" s="81" t="str">
        <f t="shared" ca="1" si="0"/>
        <v/>
      </c>
      <c r="D5" s="82" t="str">
        <f t="shared" ref="D5:D35" ca="1" si="1">IF(C5&lt;&gt;"",$A$1,"")</f>
        <v/>
      </c>
      <c r="E5" s="83" t="str">
        <f ca="1">списки_на_печать!Y5</f>
        <v/>
      </c>
    </row>
    <row r="6" spans="1:5" ht="39.950000000000003" customHeight="1" x14ac:dyDescent="0.3">
      <c r="A6" s="79"/>
      <c r="B6" s="80" t="str">
        <f ca="1">списки_на_печать!W6</f>
        <v/>
      </c>
      <c r="C6" s="81" t="str">
        <f t="shared" ca="1" si="0"/>
        <v/>
      </c>
      <c r="D6" s="82" t="str">
        <f t="shared" ca="1" si="1"/>
        <v/>
      </c>
      <c r="E6" s="83" t="str">
        <f ca="1">списки_на_печать!Y6</f>
        <v/>
      </c>
    </row>
    <row r="7" spans="1:5" ht="39.950000000000003" customHeight="1" x14ac:dyDescent="0.3">
      <c r="A7" s="79"/>
      <c r="B7" s="80" t="str">
        <f ca="1">списки_на_печать!W7</f>
        <v/>
      </c>
      <c r="C7" s="81" t="str">
        <f t="shared" ca="1" si="0"/>
        <v/>
      </c>
      <c r="D7" s="82" t="str">
        <f t="shared" ca="1" si="1"/>
        <v/>
      </c>
      <c r="E7" s="83" t="str">
        <f ca="1">списки_на_печать!Y7</f>
        <v/>
      </c>
    </row>
    <row r="8" spans="1:5" ht="39.950000000000003" customHeight="1" x14ac:dyDescent="0.3">
      <c r="A8" s="79"/>
      <c r="B8" s="80" t="str">
        <f ca="1">списки_на_печать!W8</f>
        <v/>
      </c>
      <c r="C8" s="81" t="str">
        <f t="shared" ca="1" si="0"/>
        <v/>
      </c>
      <c r="D8" s="82" t="str">
        <f t="shared" ca="1" si="1"/>
        <v/>
      </c>
      <c r="E8" s="83" t="str">
        <f ca="1">списки_на_печать!Y8</f>
        <v/>
      </c>
    </row>
    <row r="9" spans="1:5" ht="39.950000000000003" customHeight="1" x14ac:dyDescent="0.3">
      <c r="A9" s="79"/>
      <c r="B9" s="80" t="str">
        <f ca="1">списки_на_печать!W9</f>
        <v/>
      </c>
      <c r="C9" s="81" t="str">
        <f t="shared" ca="1" si="0"/>
        <v/>
      </c>
      <c r="D9" s="82" t="str">
        <f t="shared" ca="1" si="1"/>
        <v/>
      </c>
      <c r="E9" s="83" t="str">
        <f ca="1">списки_на_печать!Y9</f>
        <v/>
      </c>
    </row>
    <row r="10" spans="1:5" ht="39.950000000000003" customHeight="1" x14ac:dyDescent="0.3">
      <c r="A10" s="79"/>
      <c r="B10" s="80" t="str">
        <f ca="1">списки_на_печать!W10</f>
        <v/>
      </c>
      <c r="C10" s="81" t="str">
        <f t="shared" ca="1" si="0"/>
        <v/>
      </c>
      <c r="D10" s="82" t="str">
        <f t="shared" ca="1" si="1"/>
        <v/>
      </c>
      <c r="E10" s="83" t="str">
        <f ca="1">списки_на_печать!Y10</f>
        <v/>
      </c>
    </row>
    <row r="11" spans="1:5" ht="39.950000000000003" customHeight="1" x14ac:dyDescent="0.3">
      <c r="A11" s="79"/>
      <c r="B11" s="80" t="str">
        <f ca="1">списки_на_печать!W11</f>
        <v/>
      </c>
      <c r="C11" s="81" t="str">
        <f t="shared" ca="1" si="0"/>
        <v/>
      </c>
      <c r="D11" s="82" t="str">
        <f t="shared" ca="1" si="1"/>
        <v/>
      </c>
      <c r="E11" s="83" t="str">
        <f ca="1">списки_на_печать!Y11</f>
        <v/>
      </c>
    </row>
    <row r="12" spans="1:5" ht="39.950000000000003" customHeight="1" x14ac:dyDescent="0.3">
      <c r="A12" s="79"/>
      <c r="B12" s="80" t="str">
        <f ca="1">списки_на_печать!W12</f>
        <v/>
      </c>
      <c r="C12" s="81" t="str">
        <f t="shared" ca="1" si="0"/>
        <v/>
      </c>
      <c r="D12" s="82" t="str">
        <f t="shared" ca="1" si="1"/>
        <v/>
      </c>
      <c r="E12" s="83" t="str">
        <f ca="1">списки_на_печать!Y12</f>
        <v/>
      </c>
    </row>
    <row r="13" spans="1:5" ht="39.950000000000003" customHeight="1" x14ac:dyDescent="0.3">
      <c r="A13" s="79"/>
      <c r="B13" s="80" t="str">
        <f ca="1">списки_на_печать!W13</f>
        <v/>
      </c>
      <c r="C13" s="81" t="str">
        <f t="shared" ca="1" si="0"/>
        <v/>
      </c>
      <c r="D13" s="82" t="str">
        <f t="shared" ca="1" si="1"/>
        <v/>
      </c>
      <c r="E13" s="83" t="str">
        <f ca="1">списки_на_печать!Y13</f>
        <v/>
      </c>
    </row>
    <row r="14" spans="1:5" ht="39.950000000000003" customHeight="1" x14ac:dyDescent="0.3">
      <c r="A14" s="79"/>
      <c r="B14" s="80" t="str">
        <f ca="1">списки_на_печать!W14</f>
        <v/>
      </c>
      <c r="C14" s="81" t="str">
        <f t="shared" ca="1" si="0"/>
        <v/>
      </c>
      <c r="D14" s="82" t="str">
        <f t="shared" ca="1" si="1"/>
        <v/>
      </c>
      <c r="E14" s="83" t="str">
        <f ca="1">списки_на_печать!Y14</f>
        <v/>
      </c>
    </row>
    <row r="15" spans="1:5" ht="39.950000000000003" customHeight="1" x14ac:dyDescent="0.3">
      <c r="A15" s="79"/>
      <c r="B15" s="80" t="str">
        <f ca="1">списки_на_печать!W15</f>
        <v/>
      </c>
      <c r="C15" s="81" t="str">
        <f t="shared" ca="1" si="0"/>
        <v/>
      </c>
      <c r="D15" s="82" t="str">
        <f t="shared" ca="1" si="1"/>
        <v/>
      </c>
      <c r="E15" s="83" t="str">
        <f ca="1">списки_на_печать!Y15</f>
        <v/>
      </c>
    </row>
    <row r="16" spans="1:5" ht="39.950000000000003" customHeight="1" x14ac:dyDescent="0.3">
      <c r="A16" s="79"/>
      <c r="B16" s="80" t="str">
        <f ca="1">списки_на_печать!W16</f>
        <v/>
      </c>
      <c r="C16" s="81" t="str">
        <f t="shared" ca="1" si="0"/>
        <v/>
      </c>
      <c r="D16" s="82" t="str">
        <f t="shared" ca="1" si="1"/>
        <v/>
      </c>
      <c r="E16" s="83" t="str">
        <f ca="1">списки_на_печать!Y16</f>
        <v/>
      </c>
    </row>
    <row r="17" spans="1:5" ht="39.950000000000003" customHeight="1" x14ac:dyDescent="0.3">
      <c r="A17" s="79"/>
      <c r="B17" s="80" t="str">
        <f ca="1">списки_на_печать!W17</f>
        <v/>
      </c>
      <c r="C17" s="81" t="str">
        <f t="shared" ca="1" si="0"/>
        <v/>
      </c>
      <c r="D17" s="82" t="str">
        <f t="shared" ca="1" si="1"/>
        <v/>
      </c>
      <c r="E17" s="83" t="str">
        <f ca="1">списки_на_печать!Y17</f>
        <v/>
      </c>
    </row>
    <row r="18" spans="1:5" ht="39.950000000000003" customHeight="1" x14ac:dyDescent="0.3">
      <c r="A18" s="79"/>
      <c r="B18" s="80" t="str">
        <f ca="1">списки_на_печать!W18</f>
        <v/>
      </c>
      <c r="C18" s="81" t="str">
        <f t="shared" ca="1" si="0"/>
        <v/>
      </c>
      <c r="D18" s="82" t="str">
        <f t="shared" ca="1" si="1"/>
        <v/>
      </c>
      <c r="E18" s="83" t="str">
        <f ca="1">списки_на_печать!Y18</f>
        <v/>
      </c>
    </row>
    <row r="19" spans="1:5" ht="39.950000000000003" customHeight="1" x14ac:dyDescent="0.3">
      <c r="A19" s="79"/>
      <c r="B19" s="80" t="str">
        <f ca="1">списки_на_печать!W19</f>
        <v/>
      </c>
      <c r="C19" s="81" t="str">
        <f t="shared" ca="1" si="0"/>
        <v/>
      </c>
      <c r="D19" s="82" t="str">
        <f t="shared" ca="1" si="1"/>
        <v/>
      </c>
      <c r="E19" s="83" t="str">
        <f ca="1">списки_на_печать!Y19</f>
        <v/>
      </c>
    </row>
    <row r="20" spans="1:5" ht="39.950000000000003" customHeight="1" x14ac:dyDescent="0.3">
      <c r="A20" s="79"/>
      <c r="B20" s="80" t="str">
        <f ca="1">списки_на_печать!W20</f>
        <v/>
      </c>
      <c r="C20" s="81" t="str">
        <f t="shared" ca="1" si="0"/>
        <v/>
      </c>
      <c r="D20" s="82" t="str">
        <f t="shared" ca="1" si="1"/>
        <v/>
      </c>
      <c r="E20" s="83" t="str">
        <f ca="1">списки_на_печать!Y20</f>
        <v/>
      </c>
    </row>
    <row r="21" spans="1:5" ht="39.950000000000003" customHeight="1" x14ac:dyDescent="0.3">
      <c r="A21" s="79"/>
      <c r="B21" s="80" t="str">
        <f ca="1">списки_на_печать!W21</f>
        <v/>
      </c>
      <c r="C21" s="81" t="str">
        <f t="shared" ca="1" si="0"/>
        <v/>
      </c>
      <c r="D21" s="82" t="str">
        <f t="shared" ca="1" si="1"/>
        <v/>
      </c>
      <c r="E21" s="83" t="str">
        <f ca="1">списки_на_печать!Y21</f>
        <v/>
      </c>
    </row>
    <row r="22" spans="1:5" ht="39.950000000000003" customHeight="1" x14ac:dyDescent="0.3">
      <c r="A22" s="79"/>
      <c r="B22" s="80" t="str">
        <f ca="1">списки_на_печать!W22</f>
        <v/>
      </c>
      <c r="C22" s="81" t="str">
        <f t="shared" ca="1" si="0"/>
        <v/>
      </c>
      <c r="D22" s="82" t="str">
        <f t="shared" ca="1" si="1"/>
        <v/>
      </c>
      <c r="E22" s="83" t="str">
        <f ca="1">списки_на_печать!Y22</f>
        <v/>
      </c>
    </row>
    <row r="23" spans="1:5" ht="39.950000000000003" customHeight="1" x14ac:dyDescent="0.3">
      <c r="A23" s="79"/>
      <c r="B23" s="80" t="str">
        <f ca="1">списки_на_печать!W23</f>
        <v/>
      </c>
      <c r="C23" s="81" t="str">
        <f t="shared" ca="1" si="0"/>
        <v/>
      </c>
      <c r="D23" s="82" t="str">
        <f t="shared" ca="1" si="1"/>
        <v/>
      </c>
      <c r="E23" s="83" t="str">
        <f ca="1">списки_на_печать!Y23</f>
        <v/>
      </c>
    </row>
    <row r="24" spans="1:5" ht="39.950000000000003" customHeight="1" x14ac:dyDescent="0.3">
      <c r="A24" s="79"/>
      <c r="B24" s="80" t="str">
        <f ca="1">списки_на_печать!W24</f>
        <v/>
      </c>
      <c r="C24" s="81" t="str">
        <f t="shared" ca="1" si="0"/>
        <v/>
      </c>
      <c r="D24" s="82" t="str">
        <f t="shared" ca="1" si="1"/>
        <v/>
      </c>
      <c r="E24" s="83" t="str">
        <f ca="1">списки_на_печать!Y24</f>
        <v/>
      </c>
    </row>
    <row r="25" spans="1:5" ht="39.950000000000003" customHeight="1" x14ac:dyDescent="0.3">
      <c r="A25" s="79"/>
      <c r="B25" s="80" t="str">
        <f ca="1">списки_на_печать!W25</f>
        <v/>
      </c>
      <c r="C25" s="81" t="str">
        <f t="shared" ca="1" si="0"/>
        <v/>
      </c>
      <c r="D25" s="82" t="str">
        <f t="shared" ca="1" si="1"/>
        <v/>
      </c>
      <c r="E25" s="83" t="str">
        <f ca="1">списки_на_печать!Y25</f>
        <v/>
      </c>
    </row>
    <row r="26" spans="1:5" ht="39.950000000000003" customHeight="1" x14ac:dyDescent="0.3">
      <c r="A26" s="79"/>
      <c r="B26" s="80" t="str">
        <f ca="1">списки_на_печать!W26</f>
        <v/>
      </c>
      <c r="C26" s="81" t="str">
        <f t="shared" ca="1" si="0"/>
        <v/>
      </c>
      <c r="D26" s="82" t="str">
        <f t="shared" ca="1" si="1"/>
        <v/>
      </c>
      <c r="E26" s="83" t="str">
        <f ca="1">списки_на_печать!Y26</f>
        <v/>
      </c>
    </row>
    <row r="27" spans="1:5" ht="39.950000000000003" customHeight="1" x14ac:dyDescent="0.3">
      <c r="A27" s="79"/>
      <c r="B27" s="80" t="str">
        <f ca="1">списки_на_печать!W27</f>
        <v/>
      </c>
      <c r="C27" s="81" t="str">
        <f t="shared" ca="1" si="0"/>
        <v/>
      </c>
      <c r="D27" s="82" t="str">
        <f t="shared" ca="1" si="1"/>
        <v/>
      </c>
      <c r="E27" s="83" t="str">
        <f ca="1">списки_на_печать!Y27</f>
        <v/>
      </c>
    </row>
    <row r="28" spans="1:5" ht="39.950000000000003" customHeight="1" x14ac:dyDescent="0.3">
      <c r="A28" s="79"/>
      <c r="B28" s="80" t="str">
        <f ca="1">списки_на_печать!W28</f>
        <v/>
      </c>
      <c r="C28" s="81" t="str">
        <f t="shared" ca="1" si="0"/>
        <v/>
      </c>
      <c r="D28" s="82" t="str">
        <f t="shared" ca="1" si="1"/>
        <v/>
      </c>
      <c r="E28" s="83" t="str">
        <f ca="1">списки_на_печать!Y28</f>
        <v/>
      </c>
    </row>
    <row r="29" spans="1:5" ht="39.950000000000003" customHeight="1" x14ac:dyDescent="0.3">
      <c r="A29" s="79"/>
      <c r="B29" s="80" t="str">
        <f ca="1">списки_на_печать!W29</f>
        <v/>
      </c>
      <c r="C29" s="81" t="str">
        <f t="shared" ca="1" si="0"/>
        <v/>
      </c>
      <c r="D29" s="82" t="str">
        <f t="shared" ca="1" si="1"/>
        <v/>
      </c>
      <c r="E29" s="83" t="str">
        <f ca="1">списки_на_печать!Y29</f>
        <v/>
      </c>
    </row>
    <row r="30" spans="1:5" ht="39.950000000000003" customHeight="1" x14ac:dyDescent="0.3">
      <c r="A30" s="79"/>
      <c r="B30" s="80" t="str">
        <f ca="1">списки_на_печать!W30</f>
        <v/>
      </c>
      <c r="C30" s="81" t="str">
        <f t="shared" ca="1" si="0"/>
        <v/>
      </c>
      <c r="D30" s="82" t="str">
        <f t="shared" ca="1" si="1"/>
        <v/>
      </c>
      <c r="E30" s="83" t="str">
        <f ca="1">списки_на_печать!Y30</f>
        <v/>
      </c>
    </row>
    <row r="31" spans="1:5" ht="39.950000000000003" customHeight="1" x14ac:dyDescent="0.3">
      <c r="A31" s="79"/>
      <c r="B31" s="80" t="str">
        <f ca="1">списки_на_печать!W31</f>
        <v/>
      </c>
      <c r="C31" s="81" t="str">
        <f t="shared" ca="1" si="0"/>
        <v/>
      </c>
      <c r="D31" s="82" t="str">
        <f t="shared" ca="1" si="1"/>
        <v/>
      </c>
      <c r="E31" s="83" t="str">
        <f ca="1">списки_на_печать!Y31</f>
        <v/>
      </c>
    </row>
    <row r="32" spans="1:5" ht="39.950000000000003" customHeight="1" x14ac:dyDescent="0.3">
      <c r="A32" s="79"/>
      <c r="B32" s="80" t="str">
        <f ca="1">списки_на_печать!W32</f>
        <v/>
      </c>
      <c r="C32" s="81" t="str">
        <f t="shared" ca="1" si="0"/>
        <v/>
      </c>
      <c r="D32" s="82" t="str">
        <f t="shared" ca="1" si="1"/>
        <v/>
      </c>
      <c r="E32" s="83" t="str">
        <f ca="1">списки_на_печать!Y32</f>
        <v/>
      </c>
    </row>
    <row r="33" spans="1:5" ht="39.950000000000003" customHeight="1" x14ac:dyDescent="0.3">
      <c r="A33" s="79"/>
      <c r="B33" s="80" t="str">
        <f ca="1">списки_на_печать!W33</f>
        <v/>
      </c>
      <c r="C33" s="81" t="str">
        <f t="shared" ca="1" si="0"/>
        <v/>
      </c>
      <c r="D33" s="82" t="str">
        <f t="shared" ca="1" si="1"/>
        <v/>
      </c>
      <c r="E33" s="83" t="str">
        <f ca="1">списки_на_печать!Y33</f>
        <v/>
      </c>
    </row>
    <row r="34" spans="1:5" ht="39.950000000000003" customHeight="1" x14ac:dyDescent="0.3">
      <c r="A34" s="79"/>
      <c r="B34" s="80" t="str">
        <f ca="1">списки_на_печать!W34</f>
        <v/>
      </c>
      <c r="C34" s="81" t="str">
        <f t="shared" ca="1" si="0"/>
        <v/>
      </c>
      <c r="D34" s="82" t="str">
        <f t="shared" ca="1" si="1"/>
        <v/>
      </c>
      <c r="E34" s="83" t="str">
        <f ca="1">списки_на_печать!Y34</f>
        <v/>
      </c>
    </row>
    <row r="35" spans="1:5" s="45" customFormat="1" ht="39.950000000000003" customHeight="1" x14ac:dyDescent="0.3">
      <c r="A35" s="84"/>
      <c r="B35" s="80" t="str">
        <f ca="1">списки_на_печать!W35</f>
        <v/>
      </c>
      <c r="C35" s="85" t="str">
        <f t="shared" ca="1" si="0"/>
        <v/>
      </c>
      <c r="D35" s="86" t="str">
        <f t="shared" ca="1" si="1"/>
        <v/>
      </c>
      <c r="E35" s="83" t="str">
        <f ca="1">списки_на_печать!Y35</f>
        <v/>
      </c>
    </row>
    <row r="36" spans="1:5" ht="39.950000000000003" customHeight="1" x14ac:dyDescent="0.35">
      <c r="B36" s="80"/>
      <c r="E36" s="83"/>
    </row>
    <row r="37" spans="1:5" ht="39.950000000000003" customHeight="1" x14ac:dyDescent="0.35">
      <c r="E37" s="83"/>
    </row>
  </sheetData>
  <sheetProtection password="CF66" sheet="1" objects="1" scenarios="1"/>
  <conditionalFormatting sqref="B3:E3 B4:B36 E4:E37">
    <cfRule type="expression" dxfId="3" priority="1">
      <formula>"етекст"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B1" workbookViewId="0"/>
  </sheetViews>
  <sheetFormatPr defaultRowHeight="39.950000000000003" customHeight="1" x14ac:dyDescent="0.35"/>
  <cols>
    <col min="1" max="1" width="0" style="39" hidden="1" customWidth="1"/>
    <col min="2" max="2" width="35" style="42" customWidth="1"/>
    <col min="3" max="3" width="23" style="40" customWidth="1"/>
    <col min="4" max="4" width="10.42578125" style="43" customWidth="1"/>
    <col min="5" max="5" width="15.85546875" style="42" customWidth="1"/>
    <col min="6" max="16384" width="9.140625" style="39"/>
  </cols>
  <sheetData>
    <row r="1" spans="1:5" ht="39.950000000000003" customHeight="1" x14ac:dyDescent="0.35">
      <c r="A1" s="75">
        <f ca="1">TODAY()</f>
        <v>42846</v>
      </c>
      <c r="B1" s="76"/>
      <c r="C1" s="77"/>
      <c r="D1" s="78"/>
      <c r="E1" s="76"/>
    </row>
    <row r="2" spans="1:5" ht="10.5" customHeight="1" x14ac:dyDescent="0.35">
      <c r="A2" s="75"/>
      <c r="B2"/>
      <c r="C2" s="77"/>
      <c r="D2" s="78"/>
      <c r="E2" s="76"/>
    </row>
    <row r="3" spans="1:5" s="36" customFormat="1" ht="39.950000000000003" customHeight="1" x14ac:dyDescent="0.25">
      <c r="A3" s="79" t="s">
        <v>12</v>
      </c>
      <c r="B3" s="80" t="str">
        <f ca="1">списки_на_печать!AA3</f>
        <v/>
      </c>
      <c r="C3" s="81" t="str">
        <f ca="1">IF(B3&lt;&gt;"",$A$3,"")</f>
        <v/>
      </c>
      <c r="D3" s="82" t="str">
        <f ca="1">IF(C3&lt;&gt;"",$A$1,"")</f>
        <v/>
      </c>
      <c r="E3" s="83" t="str">
        <f ca="1">списки_на_печать!AC3</f>
        <v/>
      </c>
    </row>
    <row r="4" spans="1:5" ht="39.950000000000003" customHeight="1" x14ac:dyDescent="0.3">
      <c r="A4" s="79"/>
      <c r="B4" s="80" t="str">
        <f ca="1">списки_на_печать!AA4</f>
        <v/>
      </c>
      <c r="C4" s="81" t="str">
        <f t="shared" ref="C4:C35" ca="1" si="0">IF(B4&lt;&gt;"",$A$3,"")</f>
        <v/>
      </c>
      <c r="D4" s="82" t="str">
        <f ca="1">IF(C4&lt;&gt;"",$A$1,"")</f>
        <v/>
      </c>
      <c r="E4" s="83" t="str">
        <f ca="1">списки_на_печать!AC4</f>
        <v/>
      </c>
    </row>
    <row r="5" spans="1:5" ht="39.950000000000003" customHeight="1" x14ac:dyDescent="0.3">
      <c r="A5" s="79"/>
      <c r="B5" s="80" t="str">
        <f ca="1">списки_на_печать!AA5</f>
        <v/>
      </c>
      <c r="C5" s="81" t="str">
        <f t="shared" ca="1" si="0"/>
        <v/>
      </c>
      <c r="D5" s="82" t="str">
        <f t="shared" ref="D5:D35" ca="1" si="1">IF(C5&lt;&gt;"",$A$1,"")</f>
        <v/>
      </c>
      <c r="E5" s="83" t="str">
        <f ca="1">списки_на_печать!AC5</f>
        <v/>
      </c>
    </row>
    <row r="6" spans="1:5" ht="39.950000000000003" customHeight="1" x14ac:dyDescent="0.3">
      <c r="A6" s="79"/>
      <c r="B6" s="80" t="str">
        <f ca="1">списки_на_печать!AA6</f>
        <v/>
      </c>
      <c r="C6" s="81" t="str">
        <f t="shared" ca="1" si="0"/>
        <v/>
      </c>
      <c r="D6" s="82" t="str">
        <f t="shared" ca="1" si="1"/>
        <v/>
      </c>
      <c r="E6" s="83" t="str">
        <f ca="1">списки_на_печать!AC6</f>
        <v/>
      </c>
    </row>
    <row r="7" spans="1:5" ht="39.950000000000003" customHeight="1" x14ac:dyDescent="0.3">
      <c r="A7" s="79"/>
      <c r="B7" s="80" t="str">
        <f ca="1">списки_на_печать!AA7</f>
        <v/>
      </c>
      <c r="C7" s="81" t="str">
        <f t="shared" ca="1" si="0"/>
        <v/>
      </c>
      <c r="D7" s="82" t="str">
        <f t="shared" ca="1" si="1"/>
        <v/>
      </c>
      <c r="E7" s="83" t="str">
        <f ca="1">списки_на_печать!AC7</f>
        <v/>
      </c>
    </row>
    <row r="8" spans="1:5" ht="39.950000000000003" customHeight="1" x14ac:dyDescent="0.3">
      <c r="A8" s="79"/>
      <c r="B8" s="80" t="str">
        <f ca="1">списки_на_печать!AA8</f>
        <v/>
      </c>
      <c r="C8" s="81" t="str">
        <f t="shared" ca="1" si="0"/>
        <v/>
      </c>
      <c r="D8" s="82" t="str">
        <f t="shared" ca="1" si="1"/>
        <v/>
      </c>
      <c r="E8" s="83" t="str">
        <f ca="1">списки_на_печать!AC8</f>
        <v/>
      </c>
    </row>
    <row r="9" spans="1:5" ht="39.950000000000003" customHeight="1" x14ac:dyDescent="0.3">
      <c r="A9" s="79"/>
      <c r="B9" s="80" t="str">
        <f ca="1">списки_на_печать!AA9</f>
        <v/>
      </c>
      <c r="C9" s="81" t="str">
        <f t="shared" ca="1" si="0"/>
        <v/>
      </c>
      <c r="D9" s="82" t="str">
        <f t="shared" ca="1" si="1"/>
        <v/>
      </c>
      <c r="E9" s="83" t="str">
        <f ca="1">списки_на_печать!AC9</f>
        <v/>
      </c>
    </row>
    <row r="10" spans="1:5" ht="39.950000000000003" customHeight="1" x14ac:dyDescent="0.3">
      <c r="A10" s="79"/>
      <c r="B10" s="80" t="str">
        <f ca="1">списки_на_печать!AA10</f>
        <v/>
      </c>
      <c r="C10" s="81" t="str">
        <f t="shared" ca="1" si="0"/>
        <v/>
      </c>
      <c r="D10" s="82" t="str">
        <f t="shared" ca="1" si="1"/>
        <v/>
      </c>
      <c r="E10" s="83" t="str">
        <f ca="1">списки_на_печать!AC10</f>
        <v/>
      </c>
    </row>
    <row r="11" spans="1:5" ht="39.950000000000003" customHeight="1" x14ac:dyDescent="0.3">
      <c r="A11" s="79"/>
      <c r="B11" s="80" t="str">
        <f ca="1">списки_на_печать!AA11</f>
        <v/>
      </c>
      <c r="C11" s="81" t="str">
        <f t="shared" ca="1" si="0"/>
        <v/>
      </c>
      <c r="D11" s="82" t="str">
        <f t="shared" ca="1" si="1"/>
        <v/>
      </c>
      <c r="E11" s="83" t="str">
        <f ca="1">списки_на_печать!AC11</f>
        <v/>
      </c>
    </row>
    <row r="12" spans="1:5" ht="39.950000000000003" customHeight="1" x14ac:dyDescent="0.3">
      <c r="A12" s="79"/>
      <c r="B12" s="80" t="str">
        <f ca="1">списки_на_печать!AA12</f>
        <v/>
      </c>
      <c r="C12" s="81" t="str">
        <f t="shared" ca="1" si="0"/>
        <v/>
      </c>
      <c r="D12" s="82" t="str">
        <f t="shared" ca="1" si="1"/>
        <v/>
      </c>
      <c r="E12" s="83" t="str">
        <f ca="1">списки_на_печать!AC12</f>
        <v/>
      </c>
    </row>
    <row r="13" spans="1:5" ht="39.950000000000003" customHeight="1" x14ac:dyDescent="0.3">
      <c r="A13" s="79"/>
      <c r="B13" s="80" t="str">
        <f ca="1">списки_на_печать!AA13</f>
        <v/>
      </c>
      <c r="C13" s="81" t="str">
        <f t="shared" ca="1" si="0"/>
        <v/>
      </c>
      <c r="D13" s="82" t="str">
        <f t="shared" ca="1" si="1"/>
        <v/>
      </c>
      <c r="E13" s="83" t="str">
        <f ca="1">списки_на_печать!AC13</f>
        <v/>
      </c>
    </row>
    <row r="14" spans="1:5" ht="39.950000000000003" customHeight="1" x14ac:dyDescent="0.3">
      <c r="A14" s="79"/>
      <c r="B14" s="80" t="str">
        <f ca="1">списки_на_печать!AA14</f>
        <v/>
      </c>
      <c r="C14" s="81" t="str">
        <f t="shared" ca="1" si="0"/>
        <v/>
      </c>
      <c r="D14" s="82" t="str">
        <f t="shared" ca="1" si="1"/>
        <v/>
      </c>
      <c r="E14" s="83" t="str">
        <f ca="1">списки_на_печать!AC14</f>
        <v/>
      </c>
    </row>
    <row r="15" spans="1:5" ht="39.950000000000003" customHeight="1" x14ac:dyDescent="0.3">
      <c r="A15" s="79"/>
      <c r="B15" s="80" t="str">
        <f ca="1">списки_на_печать!AA15</f>
        <v/>
      </c>
      <c r="C15" s="81" t="str">
        <f t="shared" ca="1" si="0"/>
        <v/>
      </c>
      <c r="D15" s="82" t="str">
        <f t="shared" ca="1" si="1"/>
        <v/>
      </c>
      <c r="E15" s="83" t="str">
        <f ca="1">списки_на_печать!AC15</f>
        <v/>
      </c>
    </row>
    <row r="16" spans="1:5" ht="39.950000000000003" customHeight="1" x14ac:dyDescent="0.3">
      <c r="A16" s="79"/>
      <c r="B16" s="80" t="str">
        <f ca="1">списки_на_печать!AA16</f>
        <v/>
      </c>
      <c r="C16" s="81" t="str">
        <f t="shared" ca="1" si="0"/>
        <v/>
      </c>
      <c r="D16" s="82" t="str">
        <f t="shared" ca="1" si="1"/>
        <v/>
      </c>
      <c r="E16" s="83" t="str">
        <f ca="1">списки_на_печать!AC16</f>
        <v/>
      </c>
    </row>
    <row r="17" spans="1:5" ht="39.950000000000003" customHeight="1" x14ac:dyDescent="0.3">
      <c r="A17" s="79"/>
      <c r="B17" s="80" t="str">
        <f ca="1">списки_на_печать!AA17</f>
        <v/>
      </c>
      <c r="C17" s="81" t="str">
        <f t="shared" ca="1" si="0"/>
        <v/>
      </c>
      <c r="D17" s="82" t="str">
        <f t="shared" ca="1" si="1"/>
        <v/>
      </c>
      <c r="E17" s="83" t="str">
        <f ca="1">списки_на_печать!AC17</f>
        <v/>
      </c>
    </row>
    <row r="18" spans="1:5" ht="39.950000000000003" customHeight="1" x14ac:dyDescent="0.3">
      <c r="A18" s="79"/>
      <c r="B18" s="80" t="str">
        <f ca="1">списки_на_печать!AA18</f>
        <v/>
      </c>
      <c r="C18" s="81" t="str">
        <f t="shared" ca="1" si="0"/>
        <v/>
      </c>
      <c r="D18" s="82" t="str">
        <f t="shared" ca="1" si="1"/>
        <v/>
      </c>
      <c r="E18" s="83" t="str">
        <f ca="1">списки_на_печать!AC18</f>
        <v/>
      </c>
    </row>
    <row r="19" spans="1:5" ht="39.950000000000003" customHeight="1" x14ac:dyDescent="0.3">
      <c r="A19" s="79"/>
      <c r="B19" s="80" t="str">
        <f ca="1">списки_на_печать!AA19</f>
        <v/>
      </c>
      <c r="C19" s="81" t="str">
        <f t="shared" ca="1" si="0"/>
        <v/>
      </c>
      <c r="D19" s="82" t="str">
        <f t="shared" ca="1" si="1"/>
        <v/>
      </c>
      <c r="E19" s="83" t="str">
        <f ca="1">списки_на_печать!AC19</f>
        <v/>
      </c>
    </row>
    <row r="20" spans="1:5" ht="39.950000000000003" customHeight="1" x14ac:dyDescent="0.3">
      <c r="A20" s="79"/>
      <c r="B20" s="80" t="str">
        <f ca="1">списки_на_печать!AA20</f>
        <v/>
      </c>
      <c r="C20" s="81" t="str">
        <f t="shared" ca="1" si="0"/>
        <v/>
      </c>
      <c r="D20" s="82" t="str">
        <f t="shared" ca="1" si="1"/>
        <v/>
      </c>
      <c r="E20" s="83" t="str">
        <f ca="1">списки_на_печать!AC20</f>
        <v/>
      </c>
    </row>
    <row r="21" spans="1:5" ht="39.950000000000003" customHeight="1" x14ac:dyDescent="0.3">
      <c r="A21" s="79"/>
      <c r="B21" s="80" t="str">
        <f ca="1">списки_на_печать!AA21</f>
        <v/>
      </c>
      <c r="C21" s="81" t="str">
        <f t="shared" ca="1" si="0"/>
        <v/>
      </c>
      <c r="D21" s="82" t="str">
        <f t="shared" ca="1" si="1"/>
        <v/>
      </c>
      <c r="E21" s="83" t="str">
        <f ca="1">списки_на_печать!AC21</f>
        <v/>
      </c>
    </row>
    <row r="22" spans="1:5" ht="39.950000000000003" customHeight="1" x14ac:dyDescent="0.3">
      <c r="A22" s="79"/>
      <c r="B22" s="80" t="str">
        <f ca="1">списки_на_печать!AA22</f>
        <v/>
      </c>
      <c r="C22" s="81" t="str">
        <f t="shared" ca="1" si="0"/>
        <v/>
      </c>
      <c r="D22" s="82" t="str">
        <f t="shared" ca="1" si="1"/>
        <v/>
      </c>
      <c r="E22" s="83" t="str">
        <f ca="1">списки_на_печать!AC22</f>
        <v/>
      </c>
    </row>
    <row r="23" spans="1:5" ht="39.950000000000003" customHeight="1" x14ac:dyDescent="0.3">
      <c r="A23" s="79"/>
      <c r="B23" s="80" t="str">
        <f ca="1">списки_на_печать!AA23</f>
        <v/>
      </c>
      <c r="C23" s="81" t="str">
        <f t="shared" ca="1" si="0"/>
        <v/>
      </c>
      <c r="D23" s="82" t="str">
        <f t="shared" ca="1" si="1"/>
        <v/>
      </c>
      <c r="E23" s="83" t="str">
        <f ca="1">списки_на_печать!AC23</f>
        <v/>
      </c>
    </row>
    <row r="24" spans="1:5" ht="39.950000000000003" customHeight="1" x14ac:dyDescent="0.3">
      <c r="A24" s="79"/>
      <c r="B24" s="80" t="str">
        <f ca="1">списки_на_печать!AA24</f>
        <v/>
      </c>
      <c r="C24" s="81" t="str">
        <f t="shared" ca="1" si="0"/>
        <v/>
      </c>
      <c r="D24" s="82" t="str">
        <f t="shared" ca="1" si="1"/>
        <v/>
      </c>
      <c r="E24" s="83" t="str">
        <f ca="1">списки_на_печать!AC24</f>
        <v/>
      </c>
    </row>
    <row r="25" spans="1:5" ht="39.950000000000003" customHeight="1" x14ac:dyDescent="0.3">
      <c r="A25" s="79"/>
      <c r="B25" s="80" t="str">
        <f ca="1">списки_на_печать!AA25</f>
        <v/>
      </c>
      <c r="C25" s="81" t="str">
        <f t="shared" ca="1" si="0"/>
        <v/>
      </c>
      <c r="D25" s="82" t="str">
        <f t="shared" ca="1" si="1"/>
        <v/>
      </c>
      <c r="E25" s="83" t="str">
        <f ca="1">списки_на_печать!AC25</f>
        <v/>
      </c>
    </row>
    <row r="26" spans="1:5" ht="39.950000000000003" customHeight="1" x14ac:dyDescent="0.3">
      <c r="A26" s="79"/>
      <c r="B26" s="80" t="str">
        <f ca="1">списки_на_печать!AA26</f>
        <v/>
      </c>
      <c r="C26" s="81" t="str">
        <f t="shared" ca="1" si="0"/>
        <v/>
      </c>
      <c r="D26" s="82" t="str">
        <f t="shared" ca="1" si="1"/>
        <v/>
      </c>
      <c r="E26" s="83" t="str">
        <f ca="1">списки_на_печать!AC26</f>
        <v/>
      </c>
    </row>
    <row r="27" spans="1:5" ht="39.950000000000003" customHeight="1" x14ac:dyDescent="0.3">
      <c r="A27" s="79"/>
      <c r="B27" s="80" t="str">
        <f ca="1">списки_на_печать!AA27</f>
        <v/>
      </c>
      <c r="C27" s="81" t="str">
        <f t="shared" ca="1" si="0"/>
        <v/>
      </c>
      <c r="D27" s="82" t="str">
        <f t="shared" ca="1" si="1"/>
        <v/>
      </c>
      <c r="E27" s="83" t="str">
        <f ca="1">списки_на_печать!AC27</f>
        <v/>
      </c>
    </row>
    <row r="28" spans="1:5" ht="39.950000000000003" customHeight="1" x14ac:dyDescent="0.3">
      <c r="A28" s="79"/>
      <c r="B28" s="80" t="str">
        <f ca="1">списки_на_печать!AA28</f>
        <v/>
      </c>
      <c r="C28" s="81" t="str">
        <f t="shared" ca="1" si="0"/>
        <v/>
      </c>
      <c r="D28" s="82" t="str">
        <f t="shared" ca="1" si="1"/>
        <v/>
      </c>
      <c r="E28" s="83" t="str">
        <f ca="1">списки_на_печать!AC28</f>
        <v/>
      </c>
    </row>
    <row r="29" spans="1:5" ht="39.950000000000003" customHeight="1" x14ac:dyDescent="0.3">
      <c r="A29" s="79"/>
      <c r="B29" s="80" t="str">
        <f ca="1">списки_на_печать!AA29</f>
        <v/>
      </c>
      <c r="C29" s="81" t="str">
        <f t="shared" ca="1" si="0"/>
        <v/>
      </c>
      <c r="D29" s="82" t="str">
        <f t="shared" ca="1" si="1"/>
        <v/>
      </c>
      <c r="E29" s="83" t="str">
        <f ca="1">списки_на_печать!AC29</f>
        <v/>
      </c>
    </row>
    <row r="30" spans="1:5" ht="39.950000000000003" customHeight="1" x14ac:dyDescent="0.3">
      <c r="A30" s="79"/>
      <c r="B30" s="80" t="str">
        <f ca="1">списки_на_печать!AA30</f>
        <v/>
      </c>
      <c r="C30" s="81" t="str">
        <f t="shared" ca="1" si="0"/>
        <v/>
      </c>
      <c r="D30" s="82" t="str">
        <f t="shared" ca="1" si="1"/>
        <v/>
      </c>
      <c r="E30" s="83" t="str">
        <f ca="1">списки_на_печать!AC30</f>
        <v/>
      </c>
    </row>
    <row r="31" spans="1:5" ht="39.950000000000003" customHeight="1" x14ac:dyDescent="0.3">
      <c r="A31" s="79"/>
      <c r="B31" s="80" t="str">
        <f ca="1">списки_на_печать!AA31</f>
        <v/>
      </c>
      <c r="C31" s="81" t="str">
        <f t="shared" ca="1" si="0"/>
        <v/>
      </c>
      <c r="D31" s="82" t="str">
        <f t="shared" ca="1" si="1"/>
        <v/>
      </c>
      <c r="E31" s="83" t="str">
        <f ca="1">списки_на_печать!AC31</f>
        <v/>
      </c>
    </row>
    <row r="32" spans="1:5" ht="39.950000000000003" customHeight="1" x14ac:dyDescent="0.3">
      <c r="A32" s="79"/>
      <c r="B32" s="80" t="str">
        <f ca="1">списки_на_печать!AA32</f>
        <v/>
      </c>
      <c r="C32" s="81" t="str">
        <f t="shared" ca="1" si="0"/>
        <v/>
      </c>
      <c r="D32" s="82" t="str">
        <f t="shared" ca="1" si="1"/>
        <v/>
      </c>
      <c r="E32" s="83" t="str">
        <f ca="1">списки_на_печать!AC32</f>
        <v/>
      </c>
    </row>
    <row r="33" spans="1:5" ht="39.950000000000003" customHeight="1" x14ac:dyDescent="0.3">
      <c r="A33" s="79"/>
      <c r="B33" s="80" t="str">
        <f ca="1">списки_на_печать!AA33</f>
        <v/>
      </c>
      <c r="C33" s="81" t="str">
        <f t="shared" ca="1" si="0"/>
        <v/>
      </c>
      <c r="D33" s="82" t="str">
        <f t="shared" ca="1" si="1"/>
        <v/>
      </c>
      <c r="E33" s="83" t="str">
        <f ca="1">списки_на_печать!AC33</f>
        <v/>
      </c>
    </row>
    <row r="34" spans="1:5" ht="39.950000000000003" customHeight="1" x14ac:dyDescent="0.3">
      <c r="A34" s="79"/>
      <c r="B34" s="80" t="str">
        <f ca="1">списки_на_печать!AA34</f>
        <v/>
      </c>
      <c r="C34" s="81" t="str">
        <f t="shared" ca="1" si="0"/>
        <v/>
      </c>
      <c r="D34" s="82" t="str">
        <f t="shared" ca="1" si="1"/>
        <v/>
      </c>
      <c r="E34" s="83" t="str">
        <f ca="1">списки_на_печать!AC34</f>
        <v/>
      </c>
    </row>
    <row r="35" spans="1:5" s="45" customFormat="1" ht="39.950000000000003" customHeight="1" x14ac:dyDescent="0.3">
      <c r="A35" s="84"/>
      <c r="B35" s="80" t="str">
        <f ca="1">списки_на_печать!AA35</f>
        <v/>
      </c>
      <c r="C35" s="85" t="str">
        <f t="shared" ca="1" si="0"/>
        <v/>
      </c>
      <c r="D35" s="86" t="str">
        <f t="shared" ca="1" si="1"/>
        <v/>
      </c>
      <c r="E35" s="83" t="str">
        <f ca="1">списки_на_печать!AC35</f>
        <v/>
      </c>
    </row>
    <row r="36" spans="1:5" ht="39.950000000000003" customHeight="1" x14ac:dyDescent="0.35">
      <c r="B36" s="80"/>
      <c r="E36" s="83"/>
    </row>
    <row r="37" spans="1:5" ht="39.950000000000003" customHeight="1" x14ac:dyDescent="0.35">
      <c r="E37" s="83"/>
    </row>
  </sheetData>
  <sheetProtection password="CF66" sheet="1" objects="1" scenarios="1"/>
  <conditionalFormatting sqref="B3:E3 B4:B36 E4:E37">
    <cfRule type="expression" dxfId="2" priority="1">
      <formula>"етекст"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B1" workbookViewId="0"/>
  </sheetViews>
  <sheetFormatPr defaultRowHeight="39.950000000000003" customHeight="1" x14ac:dyDescent="0.35"/>
  <cols>
    <col min="1" max="1" width="0" style="39" hidden="1" customWidth="1"/>
    <col min="2" max="2" width="35" style="42" customWidth="1"/>
    <col min="3" max="3" width="23" style="40" customWidth="1"/>
    <col min="4" max="4" width="10.42578125" style="43" customWidth="1"/>
    <col min="5" max="5" width="15.85546875" style="42" customWidth="1"/>
    <col min="6" max="16384" width="9.140625" style="39"/>
  </cols>
  <sheetData>
    <row r="1" spans="1:5" ht="39.950000000000003" customHeight="1" x14ac:dyDescent="0.35">
      <c r="A1" s="75">
        <f ca="1">TODAY()</f>
        <v>42846</v>
      </c>
      <c r="B1" s="76"/>
      <c r="C1" s="77"/>
      <c r="D1" s="78"/>
      <c r="E1" s="76"/>
    </row>
    <row r="2" spans="1:5" ht="10.5" customHeight="1" x14ac:dyDescent="0.35">
      <c r="A2" s="75"/>
      <c r="B2"/>
      <c r="C2" s="77"/>
      <c r="D2" s="78"/>
      <c r="E2" s="76"/>
    </row>
    <row r="3" spans="1:5" s="36" customFormat="1" ht="39.950000000000003" customHeight="1" x14ac:dyDescent="0.25">
      <c r="A3" s="79" t="s">
        <v>12</v>
      </c>
      <c r="B3" s="80" t="str">
        <f ca="1">списки_на_печать!AE3</f>
        <v/>
      </c>
      <c r="C3" s="81" t="str">
        <f ca="1">IF(B3&lt;&gt;"",$A$3,"")</f>
        <v/>
      </c>
      <c r="D3" s="82" t="str">
        <f ca="1">IF(C3&lt;&gt;"",$A$1,"")</f>
        <v/>
      </c>
      <c r="E3" s="83" t="str">
        <f ca="1">списки_на_печать!AG3</f>
        <v/>
      </c>
    </row>
    <row r="4" spans="1:5" ht="39.950000000000003" customHeight="1" x14ac:dyDescent="0.3">
      <c r="A4" s="79"/>
      <c r="B4" s="80" t="str">
        <f ca="1">списки_на_печать!AE4</f>
        <v/>
      </c>
      <c r="C4" s="81" t="str">
        <f t="shared" ref="C4:C35" ca="1" si="0">IF(B4&lt;&gt;"",$A$3,"")</f>
        <v/>
      </c>
      <c r="D4" s="82" t="str">
        <f ca="1">IF(C4&lt;&gt;"",$A$1,"")</f>
        <v/>
      </c>
      <c r="E4" s="83" t="str">
        <f ca="1">списки_на_печать!AG4</f>
        <v/>
      </c>
    </row>
    <row r="5" spans="1:5" ht="39.950000000000003" customHeight="1" x14ac:dyDescent="0.3">
      <c r="A5" s="79"/>
      <c r="B5" s="80" t="str">
        <f ca="1">списки_на_печать!AE5</f>
        <v/>
      </c>
      <c r="C5" s="81" t="str">
        <f t="shared" ca="1" si="0"/>
        <v/>
      </c>
      <c r="D5" s="82" t="str">
        <f t="shared" ref="D5:D35" ca="1" si="1">IF(C5&lt;&gt;"",$A$1,"")</f>
        <v/>
      </c>
      <c r="E5" s="83" t="str">
        <f ca="1">списки_на_печать!AG5</f>
        <v/>
      </c>
    </row>
    <row r="6" spans="1:5" ht="39.950000000000003" customHeight="1" x14ac:dyDescent="0.3">
      <c r="A6" s="79"/>
      <c r="B6" s="80" t="str">
        <f ca="1">списки_на_печать!AE6</f>
        <v/>
      </c>
      <c r="C6" s="81" t="str">
        <f t="shared" ca="1" si="0"/>
        <v/>
      </c>
      <c r="D6" s="82" t="str">
        <f t="shared" ca="1" si="1"/>
        <v/>
      </c>
      <c r="E6" s="83" t="str">
        <f ca="1">списки_на_печать!AG6</f>
        <v/>
      </c>
    </row>
    <row r="7" spans="1:5" ht="39.950000000000003" customHeight="1" x14ac:dyDescent="0.3">
      <c r="A7" s="79"/>
      <c r="B7" s="80" t="str">
        <f ca="1">списки_на_печать!AE7</f>
        <v/>
      </c>
      <c r="C7" s="81" t="str">
        <f t="shared" ca="1" si="0"/>
        <v/>
      </c>
      <c r="D7" s="82" t="str">
        <f t="shared" ca="1" si="1"/>
        <v/>
      </c>
      <c r="E7" s="83" t="str">
        <f ca="1">списки_на_печать!AG7</f>
        <v/>
      </c>
    </row>
    <row r="8" spans="1:5" ht="39.950000000000003" customHeight="1" x14ac:dyDescent="0.3">
      <c r="A8" s="79"/>
      <c r="B8" s="80" t="str">
        <f ca="1">списки_на_печать!AE8</f>
        <v/>
      </c>
      <c r="C8" s="81" t="str">
        <f t="shared" ca="1" si="0"/>
        <v/>
      </c>
      <c r="D8" s="82" t="str">
        <f t="shared" ca="1" si="1"/>
        <v/>
      </c>
      <c r="E8" s="83" t="str">
        <f ca="1">списки_на_печать!AG8</f>
        <v/>
      </c>
    </row>
    <row r="9" spans="1:5" ht="39.950000000000003" customHeight="1" x14ac:dyDescent="0.3">
      <c r="A9" s="79"/>
      <c r="B9" s="80" t="str">
        <f ca="1">списки_на_печать!AE9</f>
        <v/>
      </c>
      <c r="C9" s="81" t="str">
        <f t="shared" ca="1" si="0"/>
        <v/>
      </c>
      <c r="D9" s="82" t="str">
        <f t="shared" ca="1" si="1"/>
        <v/>
      </c>
      <c r="E9" s="83" t="str">
        <f ca="1">списки_на_печать!AG9</f>
        <v/>
      </c>
    </row>
    <row r="10" spans="1:5" ht="39.950000000000003" customHeight="1" x14ac:dyDescent="0.3">
      <c r="A10" s="79"/>
      <c r="B10" s="80" t="str">
        <f ca="1">списки_на_печать!AE10</f>
        <v/>
      </c>
      <c r="C10" s="81" t="str">
        <f t="shared" ca="1" si="0"/>
        <v/>
      </c>
      <c r="D10" s="82" t="str">
        <f t="shared" ca="1" si="1"/>
        <v/>
      </c>
      <c r="E10" s="83" t="str">
        <f ca="1">списки_на_печать!AG10</f>
        <v/>
      </c>
    </row>
    <row r="11" spans="1:5" ht="39.950000000000003" customHeight="1" x14ac:dyDescent="0.3">
      <c r="A11" s="79"/>
      <c r="B11" s="80" t="str">
        <f ca="1">списки_на_печать!AE11</f>
        <v/>
      </c>
      <c r="C11" s="81" t="str">
        <f t="shared" ca="1" si="0"/>
        <v/>
      </c>
      <c r="D11" s="82" t="str">
        <f t="shared" ca="1" si="1"/>
        <v/>
      </c>
      <c r="E11" s="83" t="str">
        <f ca="1">списки_на_печать!AG11</f>
        <v/>
      </c>
    </row>
    <row r="12" spans="1:5" ht="39.950000000000003" customHeight="1" x14ac:dyDescent="0.3">
      <c r="A12" s="79"/>
      <c r="B12" s="80" t="str">
        <f ca="1">списки_на_печать!AE12</f>
        <v/>
      </c>
      <c r="C12" s="81" t="str">
        <f t="shared" ca="1" si="0"/>
        <v/>
      </c>
      <c r="D12" s="82" t="str">
        <f t="shared" ca="1" si="1"/>
        <v/>
      </c>
      <c r="E12" s="83" t="str">
        <f ca="1">списки_на_печать!AG12</f>
        <v/>
      </c>
    </row>
    <row r="13" spans="1:5" ht="39.950000000000003" customHeight="1" x14ac:dyDescent="0.3">
      <c r="A13" s="79"/>
      <c r="B13" s="80" t="str">
        <f ca="1">списки_на_печать!AE13</f>
        <v/>
      </c>
      <c r="C13" s="81" t="str">
        <f t="shared" ca="1" si="0"/>
        <v/>
      </c>
      <c r="D13" s="82" t="str">
        <f t="shared" ca="1" si="1"/>
        <v/>
      </c>
      <c r="E13" s="83" t="str">
        <f ca="1">списки_на_печать!AG13</f>
        <v/>
      </c>
    </row>
    <row r="14" spans="1:5" ht="39.950000000000003" customHeight="1" x14ac:dyDescent="0.3">
      <c r="A14" s="79"/>
      <c r="B14" s="80" t="str">
        <f ca="1">списки_на_печать!AE14</f>
        <v/>
      </c>
      <c r="C14" s="81" t="str">
        <f t="shared" ca="1" si="0"/>
        <v/>
      </c>
      <c r="D14" s="82" t="str">
        <f t="shared" ca="1" si="1"/>
        <v/>
      </c>
      <c r="E14" s="83" t="str">
        <f ca="1">списки_на_печать!AG14</f>
        <v/>
      </c>
    </row>
    <row r="15" spans="1:5" ht="39.950000000000003" customHeight="1" x14ac:dyDescent="0.3">
      <c r="A15" s="79"/>
      <c r="B15" s="80" t="str">
        <f ca="1">списки_на_печать!AE15</f>
        <v/>
      </c>
      <c r="C15" s="81" t="str">
        <f t="shared" ca="1" si="0"/>
        <v/>
      </c>
      <c r="D15" s="82" t="str">
        <f t="shared" ca="1" si="1"/>
        <v/>
      </c>
      <c r="E15" s="83" t="str">
        <f ca="1">списки_на_печать!AG15</f>
        <v/>
      </c>
    </row>
    <row r="16" spans="1:5" ht="39.950000000000003" customHeight="1" x14ac:dyDescent="0.3">
      <c r="A16" s="79"/>
      <c r="B16" s="80" t="str">
        <f ca="1">списки_на_печать!AE16</f>
        <v/>
      </c>
      <c r="C16" s="81" t="str">
        <f t="shared" ca="1" si="0"/>
        <v/>
      </c>
      <c r="D16" s="82" t="str">
        <f t="shared" ca="1" si="1"/>
        <v/>
      </c>
      <c r="E16" s="83" t="str">
        <f ca="1">списки_на_печать!AG16</f>
        <v/>
      </c>
    </row>
    <row r="17" spans="1:5" ht="39.950000000000003" customHeight="1" x14ac:dyDescent="0.3">
      <c r="A17" s="79"/>
      <c r="B17" s="80" t="str">
        <f ca="1">списки_на_печать!AE17</f>
        <v/>
      </c>
      <c r="C17" s="81" t="str">
        <f t="shared" ca="1" si="0"/>
        <v/>
      </c>
      <c r="D17" s="82" t="str">
        <f t="shared" ca="1" si="1"/>
        <v/>
      </c>
      <c r="E17" s="83" t="str">
        <f ca="1">списки_на_печать!AG17</f>
        <v/>
      </c>
    </row>
    <row r="18" spans="1:5" ht="39.950000000000003" customHeight="1" x14ac:dyDescent="0.3">
      <c r="A18" s="79"/>
      <c r="B18" s="80" t="str">
        <f ca="1">списки_на_печать!AE18</f>
        <v/>
      </c>
      <c r="C18" s="81" t="str">
        <f t="shared" ca="1" si="0"/>
        <v/>
      </c>
      <c r="D18" s="82" t="str">
        <f t="shared" ca="1" si="1"/>
        <v/>
      </c>
      <c r="E18" s="83" t="str">
        <f ca="1">списки_на_печать!AG18</f>
        <v/>
      </c>
    </row>
    <row r="19" spans="1:5" ht="39.950000000000003" customHeight="1" x14ac:dyDescent="0.3">
      <c r="A19" s="79"/>
      <c r="B19" s="80" t="str">
        <f ca="1">списки_на_печать!AE19</f>
        <v/>
      </c>
      <c r="C19" s="81" t="str">
        <f t="shared" ca="1" si="0"/>
        <v/>
      </c>
      <c r="D19" s="82" t="str">
        <f t="shared" ca="1" si="1"/>
        <v/>
      </c>
      <c r="E19" s="83" t="str">
        <f ca="1">списки_на_печать!AG19</f>
        <v/>
      </c>
    </row>
    <row r="20" spans="1:5" ht="39.950000000000003" customHeight="1" x14ac:dyDescent="0.3">
      <c r="A20" s="79"/>
      <c r="B20" s="80" t="str">
        <f ca="1">списки_на_печать!AE20</f>
        <v/>
      </c>
      <c r="C20" s="81" t="str">
        <f t="shared" ca="1" si="0"/>
        <v/>
      </c>
      <c r="D20" s="82" t="str">
        <f t="shared" ca="1" si="1"/>
        <v/>
      </c>
      <c r="E20" s="83" t="str">
        <f ca="1">списки_на_печать!AG20</f>
        <v/>
      </c>
    </row>
    <row r="21" spans="1:5" ht="39.950000000000003" customHeight="1" x14ac:dyDescent="0.3">
      <c r="A21" s="79"/>
      <c r="B21" s="80" t="str">
        <f ca="1">списки_на_печать!AE21</f>
        <v/>
      </c>
      <c r="C21" s="81" t="str">
        <f t="shared" ca="1" si="0"/>
        <v/>
      </c>
      <c r="D21" s="82" t="str">
        <f t="shared" ca="1" si="1"/>
        <v/>
      </c>
      <c r="E21" s="83" t="str">
        <f ca="1">списки_на_печать!AG21</f>
        <v/>
      </c>
    </row>
    <row r="22" spans="1:5" ht="39.950000000000003" customHeight="1" x14ac:dyDescent="0.3">
      <c r="A22" s="79"/>
      <c r="B22" s="80" t="str">
        <f ca="1">списки_на_печать!AE22</f>
        <v/>
      </c>
      <c r="C22" s="81" t="str">
        <f t="shared" ca="1" si="0"/>
        <v/>
      </c>
      <c r="D22" s="82" t="str">
        <f t="shared" ca="1" si="1"/>
        <v/>
      </c>
      <c r="E22" s="83" t="str">
        <f ca="1">списки_на_печать!AG22</f>
        <v/>
      </c>
    </row>
    <row r="23" spans="1:5" ht="39.950000000000003" customHeight="1" x14ac:dyDescent="0.3">
      <c r="A23" s="79"/>
      <c r="B23" s="80" t="str">
        <f ca="1">списки_на_печать!AE23</f>
        <v/>
      </c>
      <c r="C23" s="81" t="str">
        <f t="shared" ca="1" si="0"/>
        <v/>
      </c>
      <c r="D23" s="82" t="str">
        <f t="shared" ca="1" si="1"/>
        <v/>
      </c>
      <c r="E23" s="83" t="str">
        <f ca="1">списки_на_печать!AG23</f>
        <v/>
      </c>
    </row>
    <row r="24" spans="1:5" ht="39.950000000000003" customHeight="1" x14ac:dyDescent="0.3">
      <c r="A24" s="79"/>
      <c r="B24" s="80" t="str">
        <f ca="1">списки_на_печать!AE24</f>
        <v/>
      </c>
      <c r="C24" s="81" t="str">
        <f t="shared" ca="1" si="0"/>
        <v/>
      </c>
      <c r="D24" s="82" t="str">
        <f t="shared" ca="1" si="1"/>
        <v/>
      </c>
      <c r="E24" s="83" t="str">
        <f ca="1">списки_на_печать!AG24</f>
        <v/>
      </c>
    </row>
    <row r="25" spans="1:5" ht="39.950000000000003" customHeight="1" x14ac:dyDescent="0.3">
      <c r="A25" s="79"/>
      <c r="B25" s="80" t="str">
        <f ca="1">списки_на_печать!AE25</f>
        <v/>
      </c>
      <c r="C25" s="81" t="str">
        <f t="shared" ca="1" si="0"/>
        <v/>
      </c>
      <c r="D25" s="82" t="str">
        <f t="shared" ca="1" si="1"/>
        <v/>
      </c>
      <c r="E25" s="83" t="str">
        <f ca="1">списки_на_печать!AG25</f>
        <v/>
      </c>
    </row>
    <row r="26" spans="1:5" ht="39.950000000000003" customHeight="1" x14ac:dyDescent="0.3">
      <c r="A26" s="79"/>
      <c r="B26" s="80" t="str">
        <f ca="1">списки_на_печать!AE26</f>
        <v/>
      </c>
      <c r="C26" s="81" t="str">
        <f t="shared" ca="1" si="0"/>
        <v/>
      </c>
      <c r="D26" s="82" t="str">
        <f t="shared" ca="1" si="1"/>
        <v/>
      </c>
      <c r="E26" s="83" t="str">
        <f ca="1">списки_на_печать!AG26</f>
        <v/>
      </c>
    </row>
    <row r="27" spans="1:5" ht="39.950000000000003" customHeight="1" x14ac:dyDescent="0.3">
      <c r="A27" s="79"/>
      <c r="B27" s="80" t="str">
        <f ca="1">списки_на_печать!AE27</f>
        <v/>
      </c>
      <c r="C27" s="81" t="str">
        <f t="shared" ca="1" si="0"/>
        <v/>
      </c>
      <c r="D27" s="82" t="str">
        <f t="shared" ca="1" si="1"/>
        <v/>
      </c>
      <c r="E27" s="83" t="str">
        <f ca="1">списки_на_печать!AG27</f>
        <v/>
      </c>
    </row>
    <row r="28" spans="1:5" ht="39.950000000000003" customHeight="1" x14ac:dyDescent="0.3">
      <c r="A28" s="79"/>
      <c r="B28" s="80" t="str">
        <f ca="1">списки_на_печать!AE28</f>
        <v/>
      </c>
      <c r="C28" s="81" t="str">
        <f t="shared" ca="1" si="0"/>
        <v/>
      </c>
      <c r="D28" s="82" t="str">
        <f t="shared" ca="1" si="1"/>
        <v/>
      </c>
      <c r="E28" s="83" t="str">
        <f ca="1">списки_на_печать!AG28</f>
        <v/>
      </c>
    </row>
    <row r="29" spans="1:5" ht="39.950000000000003" customHeight="1" x14ac:dyDescent="0.3">
      <c r="A29" s="79"/>
      <c r="B29" s="80" t="str">
        <f ca="1">списки_на_печать!AE29</f>
        <v/>
      </c>
      <c r="C29" s="81" t="str">
        <f t="shared" ca="1" si="0"/>
        <v/>
      </c>
      <c r="D29" s="82" t="str">
        <f t="shared" ca="1" si="1"/>
        <v/>
      </c>
      <c r="E29" s="83" t="str">
        <f ca="1">списки_на_печать!AG29</f>
        <v/>
      </c>
    </row>
    <row r="30" spans="1:5" ht="39.950000000000003" customHeight="1" x14ac:dyDescent="0.3">
      <c r="A30" s="79"/>
      <c r="B30" s="80" t="str">
        <f ca="1">списки_на_печать!AE30</f>
        <v/>
      </c>
      <c r="C30" s="81" t="str">
        <f t="shared" ca="1" si="0"/>
        <v/>
      </c>
      <c r="D30" s="82" t="str">
        <f t="shared" ca="1" si="1"/>
        <v/>
      </c>
      <c r="E30" s="83" t="str">
        <f ca="1">списки_на_печать!AG30</f>
        <v/>
      </c>
    </row>
    <row r="31" spans="1:5" ht="39.950000000000003" customHeight="1" x14ac:dyDescent="0.3">
      <c r="A31" s="79"/>
      <c r="B31" s="80" t="str">
        <f ca="1">списки_на_печать!AE31</f>
        <v/>
      </c>
      <c r="C31" s="81" t="str">
        <f t="shared" ca="1" si="0"/>
        <v/>
      </c>
      <c r="D31" s="82" t="str">
        <f t="shared" ca="1" si="1"/>
        <v/>
      </c>
      <c r="E31" s="83" t="str">
        <f ca="1">списки_на_печать!AG31</f>
        <v/>
      </c>
    </row>
    <row r="32" spans="1:5" ht="39.950000000000003" customHeight="1" x14ac:dyDescent="0.3">
      <c r="A32" s="79"/>
      <c r="B32" s="80" t="str">
        <f ca="1">списки_на_печать!AE32</f>
        <v/>
      </c>
      <c r="C32" s="81" t="str">
        <f t="shared" ca="1" si="0"/>
        <v/>
      </c>
      <c r="D32" s="82" t="str">
        <f t="shared" ca="1" si="1"/>
        <v/>
      </c>
      <c r="E32" s="83" t="str">
        <f ca="1">списки_на_печать!AG32</f>
        <v/>
      </c>
    </row>
    <row r="33" spans="1:5" ht="39.950000000000003" customHeight="1" x14ac:dyDescent="0.3">
      <c r="A33" s="79"/>
      <c r="B33" s="80" t="str">
        <f ca="1">списки_на_печать!AE33</f>
        <v/>
      </c>
      <c r="C33" s="81" t="str">
        <f t="shared" ca="1" si="0"/>
        <v/>
      </c>
      <c r="D33" s="82" t="str">
        <f t="shared" ca="1" si="1"/>
        <v/>
      </c>
      <c r="E33" s="83" t="str">
        <f ca="1">списки_на_печать!AG33</f>
        <v/>
      </c>
    </row>
    <row r="34" spans="1:5" ht="39.950000000000003" customHeight="1" x14ac:dyDescent="0.3">
      <c r="A34" s="79"/>
      <c r="B34" s="80" t="str">
        <f ca="1">списки_на_печать!AE34</f>
        <v/>
      </c>
      <c r="C34" s="81" t="str">
        <f t="shared" ca="1" si="0"/>
        <v/>
      </c>
      <c r="D34" s="82" t="str">
        <f t="shared" ca="1" si="1"/>
        <v/>
      </c>
      <c r="E34" s="83" t="str">
        <f ca="1">списки_на_печать!AG34</f>
        <v/>
      </c>
    </row>
    <row r="35" spans="1:5" s="45" customFormat="1" ht="39.950000000000003" customHeight="1" x14ac:dyDescent="0.3">
      <c r="A35" s="84"/>
      <c r="B35" s="80" t="str">
        <f ca="1">списки_на_печать!AE35</f>
        <v/>
      </c>
      <c r="C35" s="85" t="str">
        <f t="shared" ca="1" si="0"/>
        <v/>
      </c>
      <c r="D35" s="86" t="str">
        <f t="shared" ca="1" si="1"/>
        <v/>
      </c>
      <c r="E35" s="83" t="str">
        <f ca="1">списки_на_печать!AG35</f>
        <v/>
      </c>
    </row>
    <row r="36" spans="1:5" ht="39.950000000000003" customHeight="1" x14ac:dyDescent="0.35">
      <c r="B36" s="80"/>
      <c r="E36" s="83"/>
    </row>
    <row r="37" spans="1:5" ht="39.950000000000003" customHeight="1" x14ac:dyDescent="0.35">
      <c r="B37" s="80"/>
    </row>
  </sheetData>
  <sheetProtection password="CF66" sheet="1" objects="1" scenarios="1"/>
  <conditionalFormatting sqref="B3:E3 B4:B37 E4:E36">
    <cfRule type="expression" dxfId="1" priority="1">
      <formula>"етекст"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B1" workbookViewId="0"/>
  </sheetViews>
  <sheetFormatPr defaultRowHeight="39.950000000000003" customHeight="1" x14ac:dyDescent="0.35"/>
  <cols>
    <col min="1" max="1" width="0" style="39" hidden="1" customWidth="1"/>
    <col min="2" max="2" width="35" style="42" customWidth="1"/>
    <col min="3" max="3" width="23" style="40" customWidth="1"/>
    <col min="4" max="4" width="10.42578125" style="43" customWidth="1"/>
    <col min="5" max="5" width="15.85546875" style="42" customWidth="1"/>
    <col min="6" max="16384" width="9.140625" style="39"/>
  </cols>
  <sheetData>
    <row r="1" spans="1:5" ht="39.950000000000003" customHeight="1" x14ac:dyDescent="0.35">
      <c r="A1" s="75">
        <f ca="1">TODAY()</f>
        <v>42846</v>
      </c>
      <c r="B1" s="76"/>
      <c r="C1" s="77"/>
      <c r="D1" s="78"/>
      <c r="E1" s="76"/>
    </row>
    <row r="2" spans="1:5" ht="10.5" customHeight="1" x14ac:dyDescent="0.35">
      <c r="A2" s="75"/>
      <c r="B2"/>
      <c r="C2" s="77"/>
      <c r="D2" s="78"/>
      <c r="E2" s="76"/>
    </row>
    <row r="3" spans="1:5" s="36" customFormat="1" ht="39.950000000000003" customHeight="1" x14ac:dyDescent="0.25">
      <c r="A3" s="79" t="s">
        <v>12</v>
      </c>
      <c r="B3" s="80" t="str">
        <f ca="1">списки_на_печать!AI3</f>
        <v/>
      </c>
      <c r="C3" s="81" t="str">
        <f ca="1">IF(B3&lt;&gt;"",$A$3,"")</f>
        <v/>
      </c>
      <c r="D3" s="82" t="str">
        <f ca="1">IF(C3&lt;&gt;"",$A$1,"")</f>
        <v/>
      </c>
      <c r="E3" s="83" t="str">
        <f ca="1">списки_на_печать!AK3</f>
        <v/>
      </c>
    </row>
    <row r="4" spans="1:5" ht="39.950000000000003" customHeight="1" x14ac:dyDescent="0.3">
      <c r="A4" s="79"/>
      <c r="B4" s="80" t="str">
        <f ca="1">списки_на_печать!AI4</f>
        <v/>
      </c>
      <c r="C4" s="81" t="str">
        <f t="shared" ref="C4:C35" ca="1" si="0">IF(B4&lt;&gt;"",$A$3,"")</f>
        <v/>
      </c>
      <c r="D4" s="82" t="str">
        <f ca="1">IF(C4&lt;&gt;"",$A$1,"")</f>
        <v/>
      </c>
      <c r="E4" s="83" t="str">
        <f ca="1">списки_на_печать!AK4</f>
        <v/>
      </c>
    </row>
    <row r="5" spans="1:5" ht="39.950000000000003" customHeight="1" x14ac:dyDescent="0.3">
      <c r="A5" s="79"/>
      <c r="B5" s="80" t="str">
        <f ca="1">списки_на_печать!AI5</f>
        <v/>
      </c>
      <c r="C5" s="81" t="str">
        <f t="shared" ca="1" si="0"/>
        <v/>
      </c>
      <c r="D5" s="82" t="str">
        <f t="shared" ref="D5:D35" ca="1" si="1">IF(C5&lt;&gt;"",$A$1,"")</f>
        <v/>
      </c>
      <c r="E5" s="83" t="str">
        <f ca="1">списки_на_печать!AK5</f>
        <v/>
      </c>
    </row>
    <row r="6" spans="1:5" ht="39.950000000000003" customHeight="1" x14ac:dyDescent="0.3">
      <c r="A6" s="79"/>
      <c r="B6" s="80" t="str">
        <f ca="1">списки_на_печать!AI6</f>
        <v/>
      </c>
      <c r="C6" s="81" t="str">
        <f t="shared" ca="1" si="0"/>
        <v/>
      </c>
      <c r="D6" s="82" t="str">
        <f t="shared" ca="1" si="1"/>
        <v/>
      </c>
      <c r="E6" s="83" t="str">
        <f ca="1">списки_на_печать!AK6</f>
        <v/>
      </c>
    </row>
    <row r="7" spans="1:5" ht="39.950000000000003" customHeight="1" x14ac:dyDescent="0.3">
      <c r="A7" s="79"/>
      <c r="B7" s="80" t="str">
        <f ca="1">списки_на_печать!AI7</f>
        <v/>
      </c>
      <c r="C7" s="81" t="str">
        <f t="shared" ca="1" si="0"/>
        <v/>
      </c>
      <c r="D7" s="82" t="str">
        <f t="shared" ca="1" si="1"/>
        <v/>
      </c>
      <c r="E7" s="83" t="str">
        <f ca="1">списки_на_печать!AK7</f>
        <v/>
      </c>
    </row>
    <row r="8" spans="1:5" ht="39.950000000000003" customHeight="1" x14ac:dyDescent="0.3">
      <c r="A8" s="79"/>
      <c r="B8" s="80" t="str">
        <f ca="1">списки_на_печать!AI8</f>
        <v/>
      </c>
      <c r="C8" s="81" t="str">
        <f t="shared" ca="1" si="0"/>
        <v/>
      </c>
      <c r="D8" s="82" t="str">
        <f t="shared" ca="1" si="1"/>
        <v/>
      </c>
      <c r="E8" s="83" t="str">
        <f ca="1">списки_на_печать!AK8</f>
        <v/>
      </c>
    </row>
    <row r="9" spans="1:5" ht="39.950000000000003" customHeight="1" x14ac:dyDescent="0.3">
      <c r="A9" s="79"/>
      <c r="B9" s="80" t="str">
        <f ca="1">списки_на_печать!AI9</f>
        <v/>
      </c>
      <c r="C9" s="81" t="str">
        <f t="shared" ca="1" si="0"/>
        <v/>
      </c>
      <c r="D9" s="82" t="str">
        <f t="shared" ca="1" si="1"/>
        <v/>
      </c>
      <c r="E9" s="83" t="str">
        <f ca="1">списки_на_печать!AK9</f>
        <v/>
      </c>
    </row>
    <row r="10" spans="1:5" ht="39.950000000000003" customHeight="1" x14ac:dyDescent="0.3">
      <c r="A10" s="79"/>
      <c r="B10" s="80" t="str">
        <f ca="1">списки_на_печать!AI10</f>
        <v/>
      </c>
      <c r="C10" s="81" t="str">
        <f t="shared" ca="1" si="0"/>
        <v/>
      </c>
      <c r="D10" s="82" t="str">
        <f t="shared" ca="1" si="1"/>
        <v/>
      </c>
      <c r="E10" s="83" t="str">
        <f ca="1">списки_на_печать!AK10</f>
        <v/>
      </c>
    </row>
    <row r="11" spans="1:5" ht="39.950000000000003" customHeight="1" x14ac:dyDescent="0.3">
      <c r="A11" s="79"/>
      <c r="B11" s="80" t="str">
        <f ca="1">списки_на_печать!AI11</f>
        <v/>
      </c>
      <c r="C11" s="81" t="str">
        <f t="shared" ca="1" si="0"/>
        <v/>
      </c>
      <c r="D11" s="82" t="str">
        <f t="shared" ca="1" si="1"/>
        <v/>
      </c>
      <c r="E11" s="83" t="str">
        <f ca="1">списки_на_печать!AK11</f>
        <v/>
      </c>
    </row>
    <row r="12" spans="1:5" ht="39.950000000000003" customHeight="1" x14ac:dyDescent="0.3">
      <c r="A12" s="79"/>
      <c r="B12" s="80" t="str">
        <f ca="1">списки_на_печать!AI12</f>
        <v/>
      </c>
      <c r="C12" s="81" t="str">
        <f t="shared" ca="1" si="0"/>
        <v/>
      </c>
      <c r="D12" s="82" t="str">
        <f t="shared" ca="1" si="1"/>
        <v/>
      </c>
      <c r="E12" s="83" t="str">
        <f ca="1">списки_на_печать!AK12</f>
        <v/>
      </c>
    </row>
    <row r="13" spans="1:5" ht="39.950000000000003" customHeight="1" x14ac:dyDescent="0.3">
      <c r="A13" s="79"/>
      <c r="B13" s="80" t="str">
        <f ca="1">списки_на_печать!AI13</f>
        <v/>
      </c>
      <c r="C13" s="81" t="str">
        <f t="shared" ca="1" si="0"/>
        <v/>
      </c>
      <c r="D13" s="82" t="str">
        <f t="shared" ca="1" si="1"/>
        <v/>
      </c>
      <c r="E13" s="83" t="str">
        <f ca="1">списки_на_печать!AK13</f>
        <v/>
      </c>
    </row>
    <row r="14" spans="1:5" ht="39.950000000000003" customHeight="1" x14ac:dyDescent="0.3">
      <c r="A14" s="79"/>
      <c r="B14" s="80" t="str">
        <f ca="1">списки_на_печать!AI14</f>
        <v/>
      </c>
      <c r="C14" s="81" t="str">
        <f t="shared" ca="1" si="0"/>
        <v/>
      </c>
      <c r="D14" s="82" t="str">
        <f t="shared" ca="1" si="1"/>
        <v/>
      </c>
      <c r="E14" s="83" t="str">
        <f ca="1">списки_на_печать!AK14</f>
        <v/>
      </c>
    </row>
    <row r="15" spans="1:5" ht="39.950000000000003" customHeight="1" x14ac:dyDescent="0.3">
      <c r="A15" s="79"/>
      <c r="B15" s="80" t="str">
        <f ca="1">списки_на_печать!AI15</f>
        <v/>
      </c>
      <c r="C15" s="81" t="str">
        <f t="shared" ca="1" si="0"/>
        <v/>
      </c>
      <c r="D15" s="82" t="str">
        <f t="shared" ca="1" si="1"/>
        <v/>
      </c>
      <c r="E15" s="83" t="str">
        <f ca="1">списки_на_печать!AK15</f>
        <v/>
      </c>
    </row>
    <row r="16" spans="1:5" ht="39.950000000000003" customHeight="1" x14ac:dyDescent="0.3">
      <c r="A16" s="79"/>
      <c r="B16" s="80" t="str">
        <f ca="1">списки_на_печать!AI16</f>
        <v/>
      </c>
      <c r="C16" s="81" t="str">
        <f t="shared" ca="1" si="0"/>
        <v/>
      </c>
      <c r="D16" s="82" t="str">
        <f t="shared" ca="1" si="1"/>
        <v/>
      </c>
      <c r="E16" s="83" t="str">
        <f ca="1">списки_на_печать!AK16</f>
        <v/>
      </c>
    </row>
    <row r="17" spans="1:5" ht="39.950000000000003" customHeight="1" x14ac:dyDescent="0.3">
      <c r="A17" s="79"/>
      <c r="B17" s="80" t="str">
        <f ca="1">списки_на_печать!AI17</f>
        <v/>
      </c>
      <c r="C17" s="81" t="str">
        <f t="shared" ca="1" si="0"/>
        <v/>
      </c>
      <c r="D17" s="82" t="str">
        <f t="shared" ca="1" si="1"/>
        <v/>
      </c>
      <c r="E17" s="83" t="str">
        <f ca="1">списки_на_печать!AK17</f>
        <v/>
      </c>
    </row>
    <row r="18" spans="1:5" ht="39.950000000000003" customHeight="1" x14ac:dyDescent="0.3">
      <c r="A18" s="79"/>
      <c r="B18" s="80" t="str">
        <f ca="1">списки_на_печать!AI18</f>
        <v/>
      </c>
      <c r="C18" s="81" t="str">
        <f t="shared" ca="1" si="0"/>
        <v/>
      </c>
      <c r="D18" s="82" t="str">
        <f t="shared" ca="1" si="1"/>
        <v/>
      </c>
      <c r="E18" s="83" t="str">
        <f ca="1">списки_на_печать!AK18</f>
        <v/>
      </c>
    </row>
    <row r="19" spans="1:5" ht="39.950000000000003" customHeight="1" x14ac:dyDescent="0.3">
      <c r="A19" s="79"/>
      <c r="B19" s="80" t="str">
        <f ca="1">списки_на_печать!AI19</f>
        <v/>
      </c>
      <c r="C19" s="81" t="str">
        <f t="shared" ca="1" si="0"/>
        <v/>
      </c>
      <c r="D19" s="82" t="str">
        <f t="shared" ca="1" si="1"/>
        <v/>
      </c>
      <c r="E19" s="83" t="str">
        <f ca="1">списки_на_печать!AK19</f>
        <v/>
      </c>
    </row>
    <row r="20" spans="1:5" ht="39.950000000000003" customHeight="1" x14ac:dyDescent="0.3">
      <c r="A20" s="79"/>
      <c r="B20" s="80" t="str">
        <f ca="1">списки_на_печать!AI20</f>
        <v/>
      </c>
      <c r="C20" s="81" t="str">
        <f t="shared" ca="1" si="0"/>
        <v/>
      </c>
      <c r="D20" s="82" t="str">
        <f t="shared" ca="1" si="1"/>
        <v/>
      </c>
      <c r="E20" s="83" t="str">
        <f ca="1">списки_на_печать!AK20</f>
        <v/>
      </c>
    </row>
    <row r="21" spans="1:5" ht="39.950000000000003" customHeight="1" x14ac:dyDescent="0.3">
      <c r="A21" s="79"/>
      <c r="B21" s="80" t="str">
        <f ca="1">списки_на_печать!AI21</f>
        <v/>
      </c>
      <c r="C21" s="81" t="str">
        <f t="shared" ca="1" si="0"/>
        <v/>
      </c>
      <c r="D21" s="82" t="str">
        <f t="shared" ca="1" si="1"/>
        <v/>
      </c>
      <c r="E21" s="83" t="str">
        <f ca="1">списки_на_печать!AK21</f>
        <v/>
      </c>
    </row>
    <row r="22" spans="1:5" ht="39.950000000000003" customHeight="1" x14ac:dyDescent="0.3">
      <c r="A22" s="79"/>
      <c r="B22" s="80" t="str">
        <f ca="1">списки_на_печать!AI22</f>
        <v/>
      </c>
      <c r="C22" s="81" t="str">
        <f t="shared" ca="1" si="0"/>
        <v/>
      </c>
      <c r="D22" s="82" t="str">
        <f t="shared" ca="1" si="1"/>
        <v/>
      </c>
      <c r="E22" s="83" t="str">
        <f ca="1">списки_на_печать!AK22</f>
        <v/>
      </c>
    </row>
    <row r="23" spans="1:5" ht="39.950000000000003" customHeight="1" x14ac:dyDescent="0.3">
      <c r="A23" s="79"/>
      <c r="B23" s="80" t="str">
        <f ca="1">списки_на_печать!AI23</f>
        <v/>
      </c>
      <c r="C23" s="81" t="str">
        <f t="shared" ca="1" si="0"/>
        <v/>
      </c>
      <c r="D23" s="82" t="str">
        <f t="shared" ca="1" si="1"/>
        <v/>
      </c>
      <c r="E23" s="83" t="str">
        <f ca="1">списки_на_печать!AK23</f>
        <v/>
      </c>
    </row>
    <row r="24" spans="1:5" ht="39.950000000000003" customHeight="1" x14ac:dyDescent="0.3">
      <c r="A24" s="79"/>
      <c r="B24" s="80" t="str">
        <f ca="1">списки_на_печать!AI24</f>
        <v/>
      </c>
      <c r="C24" s="81" t="str">
        <f t="shared" ca="1" si="0"/>
        <v/>
      </c>
      <c r="D24" s="82" t="str">
        <f t="shared" ca="1" si="1"/>
        <v/>
      </c>
      <c r="E24" s="83" t="str">
        <f ca="1">списки_на_печать!AK24</f>
        <v/>
      </c>
    </row>
    <row r="25" spans="1:5" ht="39.950000000000003" customHeight="1" x14ac:dyDescent="0.3">
      <c r="A25" s="79"/>
      <c r="B25" s="80" t="str">
        <f ca="1">списки_на_печать!AI25</f>
        <v/>
      </c>
      <c r="C25" s="81" t="str">
        <f t="shared" ca="1" si="0"/>
        <v/>
      </c>
      <c r="D25" s="82" t="str">
        <f t="shared" ca="1" si="1"/>
        <v/>
      </c>
      <c r="E25" s="83" t="str">
        <f ca="1">списки_на_печать!AK25</f>
        <v/>
      </c>
    </row>
    <row r="26" spans="1:5" ht="39.950000000000003" customHeight="1" x14ac:dyDescent="0.3">
      <c r="A26" s="79"/>
      <c r="B26" s="80" t="str">
        <f ca="1">списки_на_печать!AI26</f>
        <v/>
      </c>
      <c r="C26" s="81" t="str">
        <f t="shared" ca="1" si="0"/>
        <v/>
      </c>
      <c r="D26" s="82" t="str">
        <f t="shared" ca="1" si="1"/>
        <v/>
      </c>
      <c r="E26" s="83" t="str">
        <f ca="1">списки_на_печать!AK26</f>
        <v/>
      </c>
    </row>
    <row r="27" spans="1:5" ht="39.950000000000003" customHeight="1" x14ac:dyDescent="0.3">
      <c r="A27" s="79"/>
      <c r="B27" s="80" t="str">
        <f ca="1">списки_на_печать!AI27</f>
        <v/>
      </c>
      <c r="C27" s="81" t="str">
        <f t="shared" ca="1" si="0"/>
        <v/>
      </c>
      <c r="D27" s="82" t="str">
        <f t="shared" ca="1" si="1"/>
        <v/>
      </c>
      <c r="E27" s="83" t="str">
        <f ca="1">списки_на_печать!AK27</f>
        <v/>
      </c>
    </row>
    <row r="28" spans="1:5" ht="39.950000000000003" customHeight="1" x14ac:dyDescent="0.3">
      <c r="A28" s="79"/>
      <c r="B28" s="80" t="str">
        <f ca="1">списки_на_печать!AI28</f>
        <v/>
      </c>
      <c r="C28" s="81" t="str">
        <f t="shared" ca="1" si="0"/>
        <v/>
      </c>
      <c r="D28" s="82" t="str">
        <f t="shared" ca="1" si="1"/>
        <v/>
      </c>
      <c r="E28" s="83" t="str">
        <f ca="1">списки_на_печать!AK28</f>
        <v/>
      </c>
    </row>
    <row r="29" spans="1:5" ht="39.950000000000003" customHeight="1" x14ac:dyDescent="0.3">
      <c r="A29" s="79"/>
      <c r="B29" s="80" t="str">
        <f ca="1">списки_на_печать!AI29</f>
        <v/>
      </c>
      <c r="C29" s="81" t="str">
        <f t="shared" ca="1" si="0"/>
        <v/>
      </c>
      <c r="D29" s="82" t="str">
        <f t="shared" ca="1" si="1"/>
        <v/>
      </c>
      <c r="E29" s="83" t="str">
        <f ca="1">списки_на_печать!AK29</f>
        <v/>
      </c>
    </row>
    <row r="30" spans="1:5" ht="39.950000000000003" customHeight="1" x14ac:dyDescent="0.3">
      <c r="A30" s="79"/>
      <c r="B30" s="80" t="str">
        <f ca="1">списки_на_печать!AI30</f>
        <v/>
      </c>
      <c r="C30" s="81" t="str">
        <f t="shared" ca="1" si="0"/>
        <v/>
      </c>
      <c r="D30" s="82" t="str">
        <f t="shared" ca="1" si="1"/>
        <v/>
      </c>
      <c r="E30" s="83" t="str">
        <f ca="1">списки_на_печать!AK30</f>
        <v/>
      </c>
    </row>
    <row r="31" spans="1:5" ht="39.950000000000003" customHeight="1" x14ac:dyDescent="0.3">
      <c r="A31" s="79"/>
      <c r="B31" s="80" t="str">
        <f ca="1">списки_на_печать!AI31</f>
        <v/>
      </c>
      <c r="C31" s="81" t="str">
        <f t="shared" ca="1" si="0"/>
        <v/>
      </c>
      <c r="D31" s="82" t="str">
        <f t="shared" ca="1" si="1"/>
        <v/>
      </c>
      <c r="E31" s="83" t="str">
        <f ca="1">списки_на_печать!AK31</f>
        <v/>
      </c>
    </row>
    <row r="32" spans="1:5" ht="39.950000000000003" customHeight="1" x14ac:dyDescent="0.3">
      <c r="A32" s="79"/>
      <c r="B32" s="80" t="str">
        <f ca="1">списки_на_печать!AI32</f>
        <v/>
      </c>
      <c r="C32" s="81" t="str">
        <f t="shared" ca="1" si="0"/>
        <v/>
      </c>
      <c r="D32" s="82" t="str">
        <f t="shared" ca="1" si="1"/>
        <v/>
      </c>
      <c r="E32" s="83" t="str">
        <f ca="1">списки_на_печать!AK32</f>
        <v/>
      </c>
    </row>
    <row r="33" spans="1:5" ht="39.950000000000003" customHeight="1" x14ac:dyDescent="0.3">
      <c r="A33" s="79"/>
      <c r="B33" s="80" t="str">
        <f ca="1">списки_на_печать!AI33</f>
        <v/>
      </c>
      <c r="C33" s="81" t="str">
        <f t="shared" ca="1" si="0"/>
        <v/>
      </c>
      <c r="D33" s="82" t="str">
        <f t="shared" ca="1" si="1"/>
        <v/>
      </c>
      <c r="E33" s="83" t="str">
        <f ca="1">списки_на_печать!AK33</f>
        <v/>
      </c>
    </row>
    <row r="34" spans="1:5" ht="39.950000000000003" customHeight="1" x14ac:dyDescent="0.3">
      <c r="A34" s="79"/>
      <c r="B34" s="80" t="str">
        <f ca="1">списки_на_печать!AI34</f>
        <v/>
      </c>
      <c r="C34" s="81" t="str">
        <f t="shared" ca="1" si="0"/>
        <v/>
      </c>
      <c r="D34" s="82" t="str">
        <f t="shared" ca="1" si="1"/>
        <v/>
      </c>
      <c r="E34" s="83" t="str">
        <f ca="1">списки_на_печать!AK34</f>
        <v/>
      </c>
    </row>
    <row r="35" spans="1:5" s="45" customFormat="1" ht="39.950000000000003" customHeight="1" x14ac:dyDescent="0.3">
      <c r="A35" s="84"/>
      <c r="B35" s="80" t="str">
        <f ca="1">списки_на_печать!AI35</f>
        <v/>
      </c>
      <c r="C35" s="85" t="str">
        <f t="shared" ca="1" si="0"/>
        <v/>
      </c>
      <c r="D35" s="86" t="str">
        <f t="shared" ca="1" si="1"/>
        <v/>
      </c>
      <c r="E35" s="83" t="str">
        <f ca="1">списки_на_печать!AK35</f>
        <v/>
      </c>
    </row>
    <row r="36" spans="1:5" ht="39.950000000000003" customHeight="1" x14ac:dyDescent="0.35">
      <c r="B36" s="80"/>
      <c r="E36" s="83"/>
    </row>
  </sheetData>
  <sheetProtection password="CF66" sheet="1" objects="1" scenarios="1"/>
  <conditionalFormatting sqref="B3:E3 B4:B36 E4:E36">
    <cfRule type="expression" dxfId="0" priority="1">
      <formula>"етекст"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36</vt:i4>
      </vt:variant>
    </vt:vector>
  </HeadingPairs>
  <TitlesOfParts>
    <vt:vector size="58" baseType="lpstr">
      <vt:lpstr>данные</vt:lpstr>
      <vt:lpstr>Инструкция</vt:lpstr>
      <vt:lpstr>СПИСОК_КЛАССА</vt:lpstr>
      <vt:lpstr>Сент</vt:lpstr>
      <vt:lpstr>Окт</vt:lpstr>
      <vt:lpstr>Нояб</vt:lpstr>
      <vt:lpstr>Дек</vt:lpstr>
      <vt:lpstr>Янв</vt:lpstr>
      <vt:lpstr>Февр</vt:lpstr>
      <vt:lpstr>Март</vt:lpstr>
      <vt:lpstr>Апр</vt:lpstr>
      <vt:lpstr>Май</vt:lpstr>
      <vt:lpstr>списки_на_печать</vt:lpstr>
      <vt:lpstr>печать_сент</vt:lpstr>
      <vt:lpstr>печать_окт</vt:lpstr>
      <vt:lpstr>печать_нояб</vt:lpstr>
      <vt:lpstr>печать_дек</vt:lpstr>
      <vt:lpstr>печать_янв</vt:lpstr>
      <vt:lpstr>печать_февр</vt:lpstr>
      <vt:lpstr>печать_март</vt:lpstr>
      <vt:lpstr>печать_апр</vt:lpstr>
      <vt:lpstr>печать_май</vt:lpstr>
      <vt:lpstr>Естьа1</vt:lpstr>
      <vt:lpstr>Естьа2</vt:lpstr>
      <vt:lpstr>Естьд1</vt:lpstr>
      <vt:lpstr>Естьд2</vt:lpstr>
      <vt:lpstr>Естьм1</vt:lpstr>
      <vt:lpstr>Естьм2</vt:lpstr>
      <vt:lpstr>Естьма1</vt:lpstr>
      <vt:lpstr>Естьма2</vt:lpstr>
      <vt:lpstr>Естьн1</vt:lpstr>
      <vt:lpstr>Естьн2</vt:lpstr>
      <vt:lpstr>ЕстьО1</vt:lpstr>
      <vt:lpstr>Естьод</vt:lpstr>
      <vt:lpstr>ЕстьС</vt:lpstr>
      <vt:lpstr>ЕстьС2</vt:lpstr>
      <vt:lpstr>Естьф1</vt:lpstr>
      <vt:lpstr>Естьф2</vt:lpstr>
      <vt:lpstr>Естья1</vt:lpstr>
      <vt:lpstr>Естья2</vt:lpstr>
      <vt:lpstr>Нета1</vt:lpstr>
      <vt:lpstr>Нета2</vt:lpstr>
      <vt:lpstr>Нетд1</vt:lpstr>
      <vt:lpstr>Нетд2</vt:lpstr>
      <vt:lpstr>Нетм1</vt:lpstr>
      <vt:lpstr>Нетм2</vt:lpstr>
      <vt:lpstr>Нетма1</vt:lpstr>
      <vt:lpstr>Нетма2</vt:lpstr>
      <vt:lpstr>Нетн1</vt:lpstr>
      <vt:lpstr>Нетн2</vt:lpstr>
      <vt:lpstr>НетО1</vt:lpstr>
      <vt:lpstr>Нетод</vt:lpstr>
      <vt:lpstr>НетС</vt:lpstr>
      <vt:lpstr>НетС2</vt:lpstr>
      <vt:lpstr>Нетф1</vt:lpstr>
      <vt:lpstr>Нетф2</vt:lpstr>
      <vt:lpstr>Нетя1</vt:lpstr>
      <vt:lpstr>Нетя2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2017-04-21T03:41:49Z</dcterms:modified>
</cp:coreProperties>
</file>