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<sst xmlns="http://schemas.openxmlformats.org/spreadsheetml/2006/main" count="14" uniqueCount="14">
  <si>
    <t>We are assuming the voltage across V1 is 12 V with zero internal resistance. In reality V1 will be less than 12 V with some internal resistance.</t>
  </si>
  <si>
    <t>Thévenin Equivalent Voltage - Vth (V):</t>
  </si>
  <si>
    <t>Thévenin Equivalent Resistance - Rth (ohms):</t>
  </si>
  <si>
    <t>Capacitance - C1 (F):</t>
  </si>
  <si>
    <t>Time (ms)</t>
  </si>
  <si>
    <t>Voltage Across The Capacitor C1: Vc1 = Vth*(1-exp(-t/(Rth*C1)))</t>
  </si>
  <si>
    <t>Current Across The Capacitor C1: Ic1 = Vth/Rth*exp(-t/(Rth*C1))</t>
  </si>
  <si>
    <t>Power Across The Capacitor C1: Pc1 = Vc1 * Ic1</t>
  </si>
  <si>
    <t>The graph below shows that maximum power dissipation occurs at half the DC steady state voltage (Vth/2) and half the maximum current (Vth/2/Rth)</t>
  </si>
  <si>
    <t>References</t>
  </si>
  <si>
    <t>Charging Capacitors:</t>
  </si>
  <si>
    <t>https://www.electronics-tutorials.ws/rc/rc_1.html</t>
  </si>
  <si>
    <t>Thevenin Equivalents:</t>
  </si>
  <si>
    <t>https://en.wikipedia.org/wiki/Th%C3%A9venin%27s_theorem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</si>
</sst>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</font>
    <font/>
    <font>
      <sz val="11.0"/>
      <color rgb="FF000000"/>
      <name val="Inconsolata"/>
    </font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right" readingOrder="0"/>
    </xf>
    <xf borderId="0" fillId="2" fontId="3" numFmtId="0" xfId="0" applyAlignment="1" applyFill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1" numFmtId="0" xfId="0" applyAlignment="1" applyFont="1">
      <alignment horizontal="right" readingOrder="0"/>
    </xf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Capacitor, C1 instantaneous Power (W) and Voltage (V) versus Time (ms)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Sheet1!$E$10</c:f>
            </c:strRef>
          </c:tx>
          <c:spPr>
            <a:ln cmpd="sng" w="1905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Sheet1!$B$11:$B$61</c:f>
            </c:strRef>
          </c:cat>
          <c:val>
            <c:numRef>
              <c:f>Sheet1!$E$11:$E$61</c:f>
            </c:numRef>
          </c:val>
          <c:smooth val="1"/>
        </c:ser>
        <c:ser>
          <c:idx val="1"/>
          <c:order val="1"/>
          <c:tx>
            <c:strRef>
              <c:f>Sheet1!$C$10</c:f>
            </c:strRef>
          </c:tx>
          <c:spPr>
            <a:ln cmpd="sng" w="1905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Sheet1!$B$11:$B$61</c:f>
            </c:strRef>
          </c:cat>
          <c:val>
            <c:numRef>
              <c:f>Sheet1!$C$11:$C$61</c:f>
            </c:numRef>
          </c:val>
          <c:smooth val="1"/>
        </c:ser>
        <c:axId val="2064363605"/>
        <c:axId val="871138663"/>
      </c:lineChart>
      <c:catAx>
        <c:axId val="20643636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t>Time (ms)</a:t>
                </a:r>
              </a:p>
            </c:rich>
          </c:tx>
          <c:overlay val="0"/>
        </c:title>
        <c:txPr>
          <a:bodyPr/>
          <a:lstStyle/>
          <a:p>
            <a:pPr lvl="0">
              <a:defRPr b="0"/>
            </a:pPr>
          </a:p>
        </c:txPr>
        <c:crossAx val="871138663"/>
      </c:catAx>
      <c:valAx>
        <c:axId val="8711386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/>
                </a:pPr>
                <a:r>
                  <a:t>Power across C1 (W) and Voltage across C1 (V)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2064363605"/>
      </c:valAx>
    </c:plotArea>
    <c:legend>
      <c:legendPos val="r"/>
      <c:overlay val="0"/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0</xdr:colOff>
      <xdr:row>63</xdr:row>
      <xdr:rowOff>190500</xdr:rowOff>
    </xdr:from>
    <xdr:ext cx="7734300" cy="47815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electronics-tutorials.ws/rc/rc_1.html" TargetMode="External"/><Relationship Id="rId2" Type="http://schemas.openxmlformats.org/officeDocument/2006/relationships/hyperlink" Target="https://en.wikipedia.org/wiki/Th%C3%A9venin%27s_theorem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9.86"/>
    <col customWidth="1" min="2" max="2" width="23.71"/>
    <col customWidth="1" min="3" max="3" width="59.86"/>
    <col customWidth="1" min="4" max="4" width="61.0"/>
    <col customWidth="1" min="5" max="5" width="47.0"/>
  </cols>
  <sheetData>
    <row r="2">
      <c r="B2" s="1" t="s">
        <v>0</v>
      </c>
    </row>
    <row r="4">
      <c r="B4" s="2"/>
      <c r="C4" s="2" t="s">
        <v>1</v>
      </c>
      <c r="D4" s="3">
        <f>12*(100+10)/((100+10)+10)</f>
        <v>11</v>
      </c>
    </row>
    <row r="5">
      <c r="B5" s="4"/>
      <c r="C5" s="5"/>
      <c r="D5" s="6"/>
    </row>
    <row r="6">
      <c r="B6" s="2"/>
      <c r="C6" s="2" t="s">
        <v>2</v>
      </c>
      <c r="D6" s="4">
        <f>((100+10)*10)/((100+10)+10)</f>
        <v>9.166666667</v>
      </c>
    </row>
    <row r="7">
      <c r="B7" s="4"/>
      <c r="C7" s="5"/>
      <c r="D7" s="6"/>
    </row>
    <row r="8">
      <c r="B8" s="4"/>
      <c r="C8" s="2" t="s">
        <v>3</v>
      </c>
      <c r="D8" s="4">
        <f>1000*10^-6</f>
        <v>0.001</v>
      </c>
    </row>
    <row r="9">
      <c r="B9" s="4"/>
      <c r="C9" s="4"/>
      <c r="D9" s="6"/>
    </row>
    <row r="10">
      <c r="B10" s="7" t="s">
        <v>4</v>
      </c>
      <c r="C10" s="7" t="s">
        <v>5</v>
      </c>
      <c r="D10" s="7" t="s">
        <v>6</v>
      </c>
      <c r="E10" s="7" t="s">
        <v>7</v>
      </c>
    </row>
    <row r="11">
      <c r="B11" s="4">
        <v>0.0</v>
      </c>
      <c r="C11" s="6">
        <f t="shared" ref="C11:C61" si="1">$D$4*(1-exp(-B11/1000/($D$6*$D$8)))</f>
        <v>0</v>
      </c>
      <c r="D11" s="6">
        <f t="shared" ref="D11:D61" si="2">($D$4/$D$6)*exp(-B11/1000/($D$6*$D$8))</f>
        <v>1.2</v>
      </c>
      <c r="E11" s="6">
        <f t="shared" ref="E11:E61" si="3">C11*D11</f>
        <v>0</v>
      </c>
    </row>
    <row r="12">
      <c r="B12" s="4">
        <v>1.0</v>
      </c>
      <c r="C12" s="6">
        <f t="shared" si="1"/>
        <v>1.136862097</v>
      </c>
      <c r="D12" s="6">
        <f t="shared" si="2"/>
        <v>1.07597868</v>
      </c>
      <c r="E12" s="6">
        <f t="shared" si="3"/>
        <v>1.223239379</v>
      </c>
    </row>
    <row r="13">
      <c r="B13" s="4">
        <v>2.0</v>
      </c>
      <c r="C13" s="6">
        <f t="shared" si="1"/>
        <v>2.156228246</v>
      </c>
      <c r="D13" s="6">
        <f t="shared" si="2"/>
        <v>0.9647751004</v>
      </c>
      <c r="E13" s="6">
        <f t="shared" si="3"/>
        <v>2.080275323</v>
      </c>
    </row>
    <row r="14">
      <c r="B14" s="4">
        <v>3.0</v>
      </c>
      <c r="C14" s="6">
        <f t="shared" si="1"/>
        <v>3.070241783</v>
      </c>
      <c r="D14" s="6">
        <f t="shared" si="2"/>
        <v>0.8650645328</v>
      </c>
      <c r="E14" s="6">
        <f t="shared" si="3"/>
        <v>2.655957273</v>
      </c>
    </row>
    <row r="15">
      <c r="B15" s="4">
        <v>4.0</v>
      </c>
      <c r="C15" s="6">
        <f t="shared" si="1"/>
        <v>3.889791015</v>
      </c>
      <c r="D15" s="6">
        <f t="shared" si="2"/>
        <v>0.775659162</v>
      </c>
      <c r="E15" s="6">
        <f t="shared" si="3"/>
        <v>3.017152039</v>
      </c>
    </row>
    <row r="16">
      <c r="B16" s="4">
        <v>5.0</v>
      </c>
      <c r="C16" s="6">
        <f t="shared" si="1"/>
        <v>4.624638933</v>
      </c>
      <c r="D16" s="6">
        <f t="shared" si="2"/>
        <v>0.6954939345</v>
      </c>
      <c r="E16" s="6">
        <f t="shared" si="3"/>
        <v>3.216408328</v>
      </c>
    </row>
    <row r="17">
      <c r="B17" s="7">
        <v>6.0</v>
      </c>
      <c r="C17" s="8">
        <f t="shared" si="1"/>
        <v>5.283539511</v>
      </c>
      <c r="D17" s="8">
        <f t="shared" si="2"/>
        <v>0.6236138715</v>
      </c>
      <c r="E17" s="8">
        <f t="shared" si="3"/>
        <v>3.29488853</v>
      </c>
    </row>
    <row r="18">
      <c r="B18" s="7">
        <v>7.0</v>
      </c>
      <c r="C18" s="8">
        <f t="shared" si="1"/>
        <v>5.874341989</v>
      </c>
      <c r="D18" s="8">
        <f t="shared" si="2"/>
        <v>0.5591626921</v>
      </c>
      <c r="E18" s="8">
        <f t="shared" si="3"/>
        <v>3.284712881</v>
      </c>
    </row>
    <row r="19">
      <c r="B19" s="4">
        <v>8.0</v>
      </c>
      <c r="C19" s="6">
        <f t="shared" si="1"/>
        <v>6.404084381</v>
      </c>
      <c r="D19" s="6">
        <f t="shared" si="2"/>
        <v>0.5013726129</v>
      </c>
      <c r="E19" s="6">
        <f t="shared" si="3"/>
        <v>3.21083252</v>
      </c>
    </row>
    <row r="20">
      <c r="B20" s="4">
        <v>9.0</v>
      </c>
      <c r="C20" s="6">
        <f t="shared" si="1"/>
        <v>6.879077315</v>
      </c>
      <c r="D20" s="6">
        <f t="shared" si="2"/>
        <v>0.449555202</v>
      </c>
      <c r="E20" s="6">
        <f t="shared" si="3"/>
        <v>3.092524992</v>
      </c>
    </row>
    <row r="21">
      <c r="B21" s="4">
        <v>10.0</v>
      </c>
      <c r="C21" s="6">
        <f t="shared" si="1"/>
        <v>7.304979206</v>
      </c>
      <c r="D21" s="6">
        <f t="shared" si="2"/>
        <v>0.4030931775</v>
      </c>
      <c r="E21" s="6">
        <f t="shared" si="3"/>
        <v>2.94458728</v>
      </c>
    </row>
    <row r="22">
      <c r="B22" s="4">
        <v>11.0</v>
      </c>
      <c r="C22" s="6">
        <f t="shared" si="1"/>
        <v>7.686863669</v>
      </c>
      <c r="D22" s="6">
        <f t="shared" si="2"/>
        <v>0.3614330543</v>
      </c>
      <c r="E22" s="6">
        <f t="shared" si="3"/>
        <v>2.778286614</v>
      </c>
    </row>
    <row r="23">
      <c r="B23" s="4">
        <v>12.0</v>
      </c>
      <c r="C23" s="6">
        <f t="shared" si="1"/>
        <v>8.029279952</v>
      </c>
      <c r="D23" s="6">
        <f t="shared" si="2"/>
        <v>0.3240785506</v>
      </c>
      <c r="E23" s="6">
        <f t="shared" si="3"/>
        <v>2.60211741</v>
      </c>
    </row>
    <row r="24">
      <c r="B24" s="4">
        <v>13.0</v>
      </c>
      <c r="C24" s="6">
        <f t="shared" si="1"/>
        <v>8.336307136</v>
      </c>
      <c r="D24" s="6">
        <f t="shared" si="2"/>
        <v>0.290584676</v>
      </c>
      <c r="E24" s="6">
        <f t="shared" si="3"/>
        <v>2.422403109</v>
      </c>
    </row>
    <row r="25">
      <c r="B25" s="4">
        <v>14.0</v>
      </c>
      <c r="C25" s="6">
        <f t="shared" si="1"/>
        <v>8.611602723</v>
      </c>
      <c r="D25" s="6">
        <f t="shared" si="2"/>
        <v>0.2605524302</v>
      </c>
      <c r="E25" s="6">
        <f t="shared" si="3"/>
        <v>2.243774017</v>
      </c>
    </row>
    <row r="26">
      <c r="B26" s="4">
        <v>15.0</v>
      </c>
      <c r="C26" s="6">
        <f t="shared" si="1"/>
        <v>8.858446208</v>
      </c>
      <c r="D26" s="6">
        <f t="shared" si="2"/>
        <v>0.23362405</v>
      </c>
      <c r="E26" s="6">
        <f t="shared" si="3"/>
        <v>2.06954608</v>
      </c>
    </row>
    <row r="27">
      <c r="B27" s="4">
        <v>16.0</v>
      </c>
      <c r="C27" s="6">
        <f t="shared" si="1"/>
        <v>9.079778148</v>
      </c>
      <c r="D27" s="6">
        <f t="shared" si="2"/>
        <v>0.2094787475</v>
      </c>
      <c r="E27" s="6">
        <f t="shared" si="3"/>
        <v>1.902020554</v>
      </c>
    </row>
    <row r="28">
      <c r="B28" s="4">
        <v>17.0</v>
      </c>
      <c r="C28" s="6">
        <f t="shared" si="1"/>
        <v>9.278235188</v>
      </c>
      <c r="D28" s="6">
        <f t="shared" si="2"/>
        <v>0.1878288886</v>
      </c>
      <c r="E28" s="6">
        <f t="shared" si="3"/>
        <v>1.742720603</v>
      </c>
    </row>
    <row r="29">
      <c r="B29" s="4">
        <v>18.0</v>
      </c>
      <c r="C29" s="6">
        <f t="shared" si="1"/>
        <v>9.456181475</v>
      </c>
      <c r="D29" s="6">
        <f t="shared" si="2"/>
        <v>0.1684165664</v>
      </c>
      <c r="E29" s="6">
        <f t="shared" si="3"/>
        <v>1.592577615</v>
      </c>
    </row>
    <row r="30">
      <c r="B30" s="4">
        <v>19.0</v>
      </c>
      <c r="C30" s="6">
        <f t="shared" si="1"/>
        <v>9.615736817</v>
      </c>
      <c r="D30" s="6">
        <f t="shared" si="2"/>
        <v>0.151010529</v>
      </c>
      <c r="E30" s="6">
        <f t="shared" si="3"/>
        <v>1.452077504</v>
      </c>
    </row>
    <row r="31">
      <c r="B31" s="4">
        <v>20.0</v>
      </c>
      <c r="C31" s="6">
        <f t="shared" si="1"/>
        <v>9.75880194</v>
      </c>
      <c r="D31" s="6">
        <f t="shared" si="2"/>
        <v>0.1354034248</v>
      </c>
      <c r="E31" s="6">
        <f t="shared" si="3"/>
        <v>1.321375204</v>
      </c>
    </row>
    <row r="32">
      <c r="B32" s="4">
        <v>21.0</v>
      </c>
      <c r="C32" s="6">
        <f t="shared" si="1"/>
        <v>9.887081124</v>
      </c>
      <c r="D32" s="6">
        <f t="shared" si="2"/>
        <v>0.1214093319</v>
      </c>
      <c r="E32" s="6">
        <f t="shared" si="3"/>
        <v>1.200383914</v>
      </c>
    </row>
    <row r="33">
      <c r="B33" s="4">
        <v>22.0</v>
      </c>
      <c r="C33" s="6">
        <f t="shared" si="1"/>
        <v>10.00210251</v>
      </c>
      <c r="D33" s="6">
        <f t="shared" si="2"/>
        <v>0.1088615439</v>
      </c>
      <c r="E33" s="6">
        <f t="shared" si="3"/>
        <v>1.088844322</v>
      </c>
    </row>
    <row r="34">
      <c r="B34" s="4">
        <v>23.0</v>
      </c>
      <c r="C34" s="6">
        <f t="shared" si="1"/>
        <v>10.10523632</v>
      </c>
      <c r="D34" s="6">
        <f t="shared" si="2"/>
        <v>0.09761058366</v>
      </c>
      <c r="E34" s="6">
        <f t="shared" si="3"/>
        <v>0.9863780149</v>
      </c>
    </row>
    <row r="35">
      <c r="B35" s="4">
        <v>24.0</v>
      </c>
      <c r="C35" s="6">
        <f t="shared" si="1"/>
        <v>10.19771113</v>
      </c>
      <c r="D35" s="6">
        <f t="shared" si="2"/>
        <v>0.08752242249</v>
      </c>
      <c r="E35" s="6">
        <f t="shared" si="3"/>
        <v>0.8925283817</v>
      </c>
    </row>
    <row r="36">
      <c r="B36" s="4">
        <v>25.0</v>
      </c>
      <c r="C36" s="6">
        <f t="shared" si="1"/>
        <v>10.28062856</v>
      </c>
      <c r="D36" s="6">
        <f t="shared" si="2"/>
        <v>0.07847688388</v>
      </c>
      <c r="E36" s="6">
        <f t="shared" si="3"/>
        <v>0.806791694</v>
      </c>
    </row>
    <row r="37">
      <c r="B37" s="4">
        <v>26.0</v>
      </c>
      <c r="C37" s="6">
        <f t="shared" si="1"/>
        <v>10.35497639</v>
      </c>
      <c r="D37" s="6">
        <f t="shared" si="2"/>
        <v>0.07036621162</v>
      </c>
      <c r="E37" s="6">
        <f t="shared" si="3"/>
        <v>0.7286404603</v>
      </c>
    </row>
    <row r="38">
      <c r="B38" s="4">
        <v>27.0</v>
      </c>
      <c r="C38" s="6">
        <f t="shared" si="1"/>
        <v>10.42164029</v>
      </c>
      <c r="D38" s="6">
        <f t="shared" si="2"/>
        <v>0.06309378627</v>
      </c>
      <c r="E38" s="6">
        <f t="shared" si="3"/>
        <v>0.6575407452</v>
      </c>
    </row>
    <row r="39">
      <c r="B39" s="4">
        <v>28.0</v>
      </c>
      <c r="C39" s="6">
        <f t="shared" si="1"/>
        <v>10.4814144</v>
      </c>
      <c r="D39" s="6">
        <f t="shared" si="2"/>
        <v>0.05657297407</v>
      </c>
      <c r="E39" s="6">
        <f t="shared" si="3"/>
        <v>0.5929647853</v>
      </c>
    </row>
    <row r="40">
      <c r="B40" s="4">
        <v>29.0</v>
      </c>
      <c r="C40" s="6">
        <f t="shared" si="1"/>
        <v>10.5350108</v>
      </c>
      <c r="D40" s="6">
        <f t="shared" si="2"/>
        <v>0.05072609498</v>
      </c>
      <c r="E40" s="6">
        <f t="shared" si="3"/>
        <v>0.5343999583</v>
      </c>
    </row>
    <row r="41">
      <c r="B41" s="4">
        <v>30.0</v>
      </c>
      <c r="C41" s="6">
        <f t="shared" si="1"/>
        <v>10.58306794</v>
      </c>
      <c r="D41" s="6">
        <f t="shared" si="2"/>
        <v>0.04548349728</v>
      </c>
      <c r="E41" s="6">
        <f t="shared" si="3"/>
        <v>0.4813549419</v>
      </c>
    </row>
    <row r="42">
      <c r="B42" s="4">
        <v>31.0</v>
      </c>
      <c r="C42" s="6">
        <f t="shared" si="1"/>
        <v>10.62615833</v>
      </c>
      <c r="D42" s="6">
        <f t="shared" si="2"/>
        <v>0.04078272782</v>
      </c>
      <c r="E42" s="6">
        <f t="shared" si="3"/>
        <v>0.4333637228</v>
      </c>
    </row>
    <row r="43">
      <c r="B43" s="4">
        <v>32.0</v>
      </c>
      <c r="C43" s="6">
        <f t="shared" si="1"/>
        <v>10.66479528</v>
      </c>
      <c r="D43" s="6">
        <f t="shared" si="2"/>
        <v>0.03656778805</v>
      </c>
      <c r="E43" s="6">
        <f t="shared" si="3"/>
        <v>0.3899879732</v>
      </c>
    </row>
    <row r="44">
      <c r="B44" s="4">
        <v>33.0</v>
      </c>
      <c r="C44" s="6">
        <f t="shared" si="1"/>
        <v>10.69943905</v>
      </c>
      <c r="D44" s="6">
        <f t="shared" si="2"/>
        <v>0.03278846694</v>
      </c>
      <c r="E44" s="6">
        <f t="shared" si="3"/>
        <v>0.3508182036</v>
      </c>
    </row>
    <row r="45">
      <c r="B45" s="4">
        <v>34.0</v>
      </c>
      <c r="C45" s="6">
        <f t="shared" si="1"/>
        <v>10.73050236</v>
      </c>
      <c r="D45" s="6">
        <f t="shared" si="2"/>
        <v>0.02939974282</v>
      </c>
      <c r="E45" s="6">
        <f t="shared" si="3"/>
        <v>0.3154740096</v>
      </c>
    </row>
    <row r="46">
      <c r="B46" s="4">
        <v>35.0</v>
      </c>
      <c r="C46" s="6">
        <f t="shared" si="1"/>
        <v>10.75835524</v>
      </c>
      <c r="D46" s="6">
        <f t="shared" si="2"/>
        <v>0.02636124707</v>
      </c>
      <c r="E46" s="6">
        <f t="shared" si="3"/>
        <v>0.2836036604</v>
      </c>
    </row>
    <row r="47">
      <c r="B47" s="4">
        <v>36.0</v>
      </c>
      <c r="C47" s="6">
        <f t="shared" si="1"/>
        <v>10.78332949</v>
      </c>
      <c r="D47" s="6">
        <f t="shared" si="2"/>
        <v>0.02363678319</v>
      </c>
      <c r="E47" s="6">
        <f t="shared" si="3"/>
        <v>0.2548832212</v>
      </c>
    </row>
    <row r="48">
      <c r="B48" s="4">
        <v>37.0</v>
      </c>
      <c r="C48" s="6">
        <f t="shared" si="1"/>
        <v>10.80572262</v>
      </c>
      <c r="D48" s="6">
        <f t="shared" si="2"/>
        <v>0.02119389565</v>
      </c>
      <c r="E48" s="6">
        <f t="shared" si="3"/>
        <v>0.2290153578</v>
      </c>
    </row>
    <row r="49">
      <c r="B49" s="4">
        <v>38.0</v>
      </c>
      <c r="C49" s="6">
        <f t="shared" si="1"/>
        <v>10.8258014</v>
      </c>
      <c r="D49" s="6">
        <f t="shared" si="2"/>
        <v>0.01900348323</v>
      </c>
      <c r="E49" s="6">
        <f t="shared" si="3"/>
        <v>0.2057279354</v>
      </c>
    </row>
    <row r="50">
      <c r="B50" s="4">
        <v>39.0</v>
      </c>
      <c r="C50" s="6">
        <f t="shared" si="1"/>
        <v>10.84380502</v>
      </c>
      <c r="D50" s="6">
        <f t="shared" si="2"/>
        <v>0.01703945234</v>
      </c>
      <c r="E50" s="6">
        <f t="shared" si="3"/>
        <v>0.1847724988</v>
      </c>
    </row>
    <row r="51">
      <c r="B51" s="4">
        <v>40.0</v>
      </c>
      <c r="C51" s="6">
        <f t="shared" si="1"/>
        <v>10.85994794</v>
      </c>
      <c r="D51" s="6">
        <f t="shared" si="2"/>
        <v>0.0152784062</v>
      </c>
      <c r="E51" s="6">
        <f t="shared" si="3"/>
        <v>0.165922696</v>
      </c>
    </row>
    <row r="52">
      <c r="B52" s="4">
        <v>41.0</v>
      </c>
      <c r="C52" s="6">
        <f t="shared" si="1"/>
        <v>10.87442248</v>
      </c>
      <c r="D52" s="6">
        <f t="shared" si="2"/>
        <v>0.01369936612</v>
      </c>
      <c r="E52" s="6">
        <f t="shared" si="3"/>
        <v>0.1489726948</v>
      </c>
    </row>
    <row r="53">
      <c r="B53" s="4">
        <v>42.0</v>
      </c>
      <c r="C53" s="6">
        <f t="shared" si="1"/>
        <v>10.88740105</v>
      </c>
      <c r="D53" s="6">
        <f t="shared" si="2"/>
        <v>0.01228352156</v>
      </c>
      <c r="E53" s="6">
        <f t="shared" si="3"/>
        <v>0.1337356256</v>
      </c>
    </row>
    <row r="54">
      <c r="B54" s="4">
        <v>43.0</v>
      </c>
      <c r="C54" s="6">
        <f t="shared" si="1"/>
        <v>10.89903828</v>
      </c>
      <c r="D54" s="6">
        <f t="shared" si="2"/>
        <v>0.0110140061</v>
      </c>
      <c r="E54" s="6">
        <f t="shared" si="3"/>
        <v>0.1200420741</v>
      </c>
    </row>
    <row r="55">
      <c r="B55" s="4">
        <v>44.0</v>
      </c>
      <c r="C55" s="6">
        <f t="shared" si="1"/>
        <v>10.90947278</v>
      </c>
      <c r="D55" s="6">
        <f t="shared" si="2"/>
        <v>0.009875696459</v>
      </c>
      <c r="E55" s="6">
        <f t="shared" si="3"/>
        <v>0.1077386417</v>
      </c>
    </row>
    <row r="56">
      <c r="B56" s="4">
        <v>45.0</v>
      </c>
      <c r="C56" s="6">
        <f t="shared" si="1"/>
        <v>10.91882887</v>
      </c>
      <c r="D56" s="6">
        <f t="shared" si="2"/>
        <v>0.008855032369</v>
      </c>
      <c r="E56" s="6">
        <f t="shared" si="3"/>
        <v>0.09668658308</v>
      </c>
    </row>
    <row r="57">
      <c r="B57" s="4">
        <v>46.0</v>
      </c>
      <c r="C57" s="6">
        <f t="shared" si="1"/>
        <v>10.927218</v>
      </c>
      <c r="D57" s="6">
        <f t="shared" si="2"/>
        <v>0.007939855035</v>
      </c>
      <c r="E57" s="6">
        <f t="shared" si="3"/>
        <v>0.08676052683</v>
      </c>
    </row>
    <row r="58">
      <c r="B58" s="4">
        <v>47.0</v>
      </c>
      <c r="C58" s="6">
        <f t="shared" si="1"/>
        <v>10.9347401</v>
      </c>
      <c r="D58" s="6">
        <f t="shared" si="2"/>
        <v>0.007119262286</v>
      </c>
      <c r="E58" s="6">
        <f t="shared" si="3"/>
        <v>0.07784728277</v>
      </c>
    </row>
    <row r="59">
      <c r="B59" s="4">
        <v>48.0</v>
      </c>
      <c r="C59" s="6">
        <f t="shared" si="1"/>
        <v>10.94148478</v>
      </c>
      <c r="D59" s="6">
        <f t="shared" si="2"/>
        <v>0.006383478699</v>
      </c>
      <c r="E59" s="6">
        <f t="shared" si="3"/>
        <v>0.06984473502</v>
      </c>
    </row>
    <row r="60">
      <c r="B60" s="4">
        <v>49.0</v>
      </c>
      <c r="C60" s="6">
        <f t="shared" si="1"/>
        <v>10.94753239</v>
      </c>
      <c r="D60" s="6">
        <f t="shared" si="2"/>
        <v>0.005723739155</v>
      </c>
      <c r="E60" s="6">
        <f t="shared" si="3"/>
        <v>0.0626608198</v>
      </c>
    </row>
    <row r="61">
      <c r="B61" s="4">
        <v>50.0</v>
      </c>
      <c r="C61" s="6">
        <f t="shared" si="1"/>
        <v>10.95295498</v>
      </c>
      <c r="D61" s="6">
        <f t="shared" si="2"/>
        <v>0.005132184419</v>
      </c>
      <c r="E61" s="6">
        <f t="shared" si="3"/>
        <v>0.05621258487</v>
      </c>
    </row>
    <row r="63">
      <c r="B63" s="1" t="s">
        <v>8</v>
      </c>
    </row>
    <row r="65">
      <c r="C65" s="9"/>
    </row>
    <row r="90">
      <c r="B90" s="1" t="s">
        <v>9</v>
      </c>
    </row>
    <row r="91">
      <c r="B91" s="10" t="s">
        <v>10</v>
      </c>
      <c r="C91" s="11" t="s">
        <v>11</v>
      </c>
    </row>
    <row r="92">
      <c r="B92" s="10" t="s">
        <v>12</v>
      </c>
      <c r="C92" s="11" t="s">
        <v>13</v>
      </c>
    </row>
  </sheetData>
  <hyperlinks>
    <hyperlink r:id="rId1" ref="C91"/>
    <hyperlink r:id="rId2" ref="C92"/>
  </hyperlinks>
  <drawing r:id="rId3"/>
</worksheet>
</file>