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40%" sheetId="1" r:id="rId1"/>
  </sheets>
  <calcPr calcId="125725"/>
</workbook>
</file>

<file path=xl/calcChain.xml><?xml version="1.0" encoding="utf-8"?>
<calcChain xmlns="http://schemas.openxmlformats.org/spreadsheetml/2006/main">
  <c r="E108" i="1"/>
  <c r="G106"/>
  <c r="F106"/>
  <c r="F104"/>
  <c r="D104"/>
  <c r="C104"/>
  <c r="G104" s="1"/>
  <c r="F103"/>
  <c r="D103"/>
  <c r="C103"/>
  <c r="G103" s="1"/>
  <c r="F102"/>
  <c r="F105" s="1"/>
  <c r="D102"/>
  <c r="C102"/>
  <c r="G102" s="1"/>
  <c r="F97"/>
  <c r="D97"/>
  <c r="C97"/>
  <c r="G97" s="1"/>
  <c r="F96"/>
  <c r="D96"/>
  <c r="C96"/>
  <c r="G96" s="1"/>
  <c r="F95"/>
  <c r="D95"/>
  <c r="C95"/>
  <c r="G95" s="1"/>
  <c r="F94"/>
  <c r="D94"/>
  <c r="C94"/>
  <c r="G94" s="1"/>
  <c r="F92"/>
  <c r="D92"/>
  <c r="C92"/>
  <c r="G92" s="1"/>
  <c r="C90"/>
  <c r="D90" s="1"/>
  <c r="F90" s="1"/>
  <c r="G88"/>
  <c r="C88"/>
  <c r="D88" s="1"/>
  <c r="F88" s="1"/>
  <c r="C87"/>
  <c r="D87" s="1"/>
  <c r="F87" s="1"/>
  <c r="G86"/>
  <c r="C86"/>
  <c r="D86" s="1"/>
  <c r="F86" s="1"/>
  <c r="C85"/>
  <c r="D85" s="1"/>
  <c r="F85" s="1"/>
  <c r="G83"/>
  <c r="C83"/>
  <c r="D83" s="1"/>
  <c r="F83" s="1"/>
  <c r="C82"/>
  <c r="D82" s="1"/>
  <c r="F82" s="1"/>
  <c r="G81"/>
  <c r="C81"/>
  <c r="D81" s="1"/>
  <c r="F81" s="1"/>
  <c r="C80"/>
  <c r="D80" s="1"/>
  <c r="F80" s="1"/>
  <c r="G78"/>
  <c r="C78"/>
  <c r="D78" s="1"/>
  <c r="F78" s="1"/>
  <c r="C77"/>
  <c r="D77" s="1"/>
  <c r="F77" s="1"/>
  <c r="G76"/>
  <c r="C76"/>
  <c r="D76" s="1"/>
  <c r="F76" s="1"/>
  <c r="C75"/>
  <c r="D75" s="1"/>
  <c r="F75" s="1"/>
  <c r="G74"/>
  <c r="C74"/>
  <c r="D74" s="1"/>
  <c r="F74" s="1"/>
  <c r="C73"/>
  <c r="D73" s="1"/>
  <c r="F73" s="1"/>
  <c r="G72"/>
  <c r="C72"/>
  <c r="D72" s="1"/>
  <c r="F72" s="1"/>
  <c r="C71"/>
  <c r="D71" s="1"/>
  <c r="F71" s="1"/>
  <c r="G69"/>
  <c r="C69"/>
  <c r="D69" s="1"/>
  <c r="F69" s="1"/>
  <c r="C68"/>
  <c r="D68" s="1"/>
  <c r="F68" s="1"/>
  <c r="G67"/>
  <c r="C67"/>
  <c r="D67" s="1"/>
  <c r="F67" s="1"/>
  <c r="C66"/>
  <c r="D66" s="1"/>
  <c r="F66" s="1"/>
  <c r="G65"/>
  <c r="C65"/>
  <c r="D65" s="1"/>
  <c r="F65" s="1"/>
  <c r="C63"/>
  <c r="D63" s="1"/>
  <c r="F63" s="1"/>
  <c r="G62"/>
  <c r="C62"/>
  <c r="D62" s="1"/>
  <c r="F62" s="1"/>
  <c r="C61"/>
  <c r="D61" s="1"/>
  <c r="F61" s="1"/>
  <c r="G60"/>
  <c r="C60"/>
  <c r="D60" s="1"/>
  <c r="F60" s="1"/>
  <c r="C59"/>
  <c r="D59" s="1"/>
  <c r="F59" s="1"/>
  <c r="G58"/>
  <c r="C58"/>
  <c r="D58" s="1"/>
  <c r="F58" s="1"/>
  <c r="C57"/>
  <c r="D57" s="1"/>
  <c r="F57" s="1"/>
  <c r="G55"/>
  <c r="C55"/>
  <c r="D55" s="1"/>
  <c r="F55" s="1"/>
  <c r="C54"/>
  <c r="D54" s="1"/>
  <c r="F54" s="1"/>
  <c r="G53"/>
  <c r="C53"/>
  <c r="D53" s="1"/>
  <c r="F53" s="1"/>
  <c r="C52"/>
  <c r="D52" s="1"/>
  <c r="F52" s="1"/>
  <c r="G51"/>
  <c r="C51"/>
  <c r="D51" s="1"/>
  <c r="F51" s="1"/>
  <c r="C50"/>
  <c r="D50" s="1"/>
  <c r="F50" s="1"/>
  <c r="G49"/>
  <c r="C49"/>
  <c r="D49" s="1"/>
  <c r="F49" s="1"/>
  <c r="C48"/>
  <c r="D48" s="1"/>
  <c r="F48" s="1"/>
  <c r="G47"/>
  <c r="C47"/>
  <c r="D47" s="1"/>
  <c r="F47" s="1"/>
  <c r="C46"/>
  <c r="D46" s="1"/>
  <c r="F46" s="1"/>
  <c r="G45"/>
  <c r="C45"/>
  <c r="D45" s="1"/>
  <c r="F45" s="1"/>
  <c r="C43"/>
  <c r="D43" s="1"/>
  <c r="F43" s="1"/>
  <c r="G42"/>
  <c r="C42"/>
  <c r="D42" s="1"/>
  <c r="F42" s="1"/>
  <c r="C41"/>
  <c r="D41" s="1"/>
  <c r="F41" s="1"/>
  <c r="G40"/>
  <c r="C40"/>
  <c r="D40" s="1"/>
  <c r="F40" s="1"/>
  <c r="C39"/>
  <c r="D39" s="1"/>
  <c r="F39" s="1"/>
  <c r="G38"/>
  <c r="C38"/>
  <c r="D38" s="1"/>
  <c r="F38" s="1"/>
  <c r="C37"/>
  <c r="D37" s="1"/>
  <c r="F37" s="1"/>
  <c r="G36"/>
  <c r="C36"/>
  <c r="D36" s="1"/>
  <c r="F36" s="1"/>
  <c r="C35"/>
  <c r="D35" s="1"/>
  <c r="F35" s="1"/>
  <c r="G34"/>
  <c r="C34"/>
  <c r="D34" s="1"/>
  <c r="F34" s="1"/>
  <c r="C33"/>
  <c r="D33" s="1"/>
  <c r="F33" s="1"/>
  <c r="G32"/>
  <c r="C32"/>
  <c r="D32" s="1"/>
  <c r="F32" s="1"/>
  <c r="C31"/>
  <c r="D31" s="1"/>
  <c r="F31" s="1"/>
  <c r="G30"/>
  <c r="C30"/>
  <c r="D30" s="1"/>
  <c r="F30" s="1"/>
  <c r="C29"/>
  <c r="D29" s="1"/>
  <c r="F29" s="1"/>
  <c r="G28"/>
  <c r="C28"/>
  <c r="D28" s="1"/>
  <c r="F28" s="1"/>
  <c r="C27"/>
  <c r="D27" s="1"/>
  <c r="F27" s="1"/>
  <c r="G26"/>
  <c r="C26"/>
  <c r="D26" s="1"/>
  <c r="F26" s="1"/>
  <c r="C25"/>
  <c r="D25" s="1"/>
  <c r="F25" s="1"/>
  <c r="G24"/>
  <c r="C24"/>
  <c r="D24" s="1"/>
  <c r="F24" s="1"/>
  <c r="C23"/>
  <c r="D23" s="1"/>
  <c r="F23" s="1"/>
  <c r="G22"/>
  <c r="C22"/>
  <c r="D22" s="1"/>
  <c r="F22" s="1"/>
  <c r="C21"/>
  <c r="D21" s="1"/>
  <c r="F21" s="1"/>
  <c r="G20"/>
  <c r="C20"/>
  <c r="D20" s="1"/>
  <c r="F20" s="1"/>
  <c r="C18"/>
  <c r="D18" s="1"/>
  <c r="F18" s="1"/>
  <c r="G17"/>
  <c r="C17"/>
  <c r="D17" s="1"/>
  <c r="F17" s="1"/>
  <c r="C15"/>
  <c r="D15" s="1"/>
  <c r="F15" s="1"/>
  <c r="G14"/>
  <c r="C14"/>
  <c r="D14" s="1"/>
  <c r="F14" s="1"/>
  <c r="C13"/>
  <c r="D13" s="1"/>
  <c r="F13" s="1"/>
  <c r="G12"/>
  <c r="C12"/>
  <c r="D12" s="1"/>
  <c r="F12" s="1"/>
  <c r="C11"/>
  <c r="D11" s="1"/>
  <c r="F11" s="1"/>
  <c r="G10"/>
  <c r="C10"/>
  <c r="D10" s="1"/>
  <c r="F10" s="1"/>
  <c r="C9"/>
  <c r="D9" s="1"/>
  <c r="F9" s="1"/>
  <c r="G7"/>
  <c r="C7"/>
  <c r="D7" s="1"/>
  <c r="F7" s="1"/>
  <c r="C6"/>
  <c r="D6" s="1"/>
  <c r="F6" s="1"/>
  <c r="G5"/>
  <c r="C5"/>
  <c r="D5" s="1"/>
  <c r="F5" s="1"/>
  <c r="C4"/>
  <c r="D4" s="1"/>
  <c r="F4" s="1"/>
  <c r="G105" l="1"/>
  <c r="G107" s="1"/>
  <c r="G4"/>
  <c r="G6"/>
  <c r="G9"/>
  <c r="G11"/>
  <c r="G13"/>
  <c r="G15"/>
  <c r="G18"/>
  <c r="G21"/>
  <c r="G23"/>
  <c r="G25"/>
  <c r="G27"/>
  <c r="G29"/>
  <c r="G31"/>
  <c r="G33"/>
  <c r="G35"/>
  <c r="G37"/>
  <c r="G39"/>
  <c r="G41"/>
  <c r="G43"/>
  <c r="G46"/>
  <c r="G48"/>
  <c r="G50"/>
  <c r="G52"/>
  <c r="G54"/>
  <c r="G57"/>
  <c r="G59"/>
  <c r="G61"/>
  <c r="G63"/>
  <c r="G66"/>
  <c r="G68"/>
  <c r="G71"/>
  <c r="G73"/>
  <c r="G75"/>
  <c r="G77"/>
  <c r="G80"/>
  <c r="G82"/>
  <c r="G85"/>
  <c r="G87"/>
  <c r="G90"/>
  <c r="F107"/>
  <c r="F99"/>
  <c r="G99" l="1"/>
  <c r="G100" s="1"/>
  <c r="G108" s="1"/>
  <c r="F100"/>
  <c r="F108" s="1"/>
</calcChain>
</file>

<file path=xl/comments1.xml><?xml version="1.0" encoding="utf-8"?>
<comments xmlns="http://schemas.openxmlformats.org/spreadsheetml/2006/main">
  <authors>
    <author>German</author>
  </authors>
  <commentList>
    <comment ref="F99" authorId="0">
      <text>
        <r>
          <rPr>
            <b/>
            <sz val="9"/>
            <color indexed="81"/>
            <rFont val="Tahoma"/>
            <family val="2"/>
          </rPr>
          <t>German:</t>
        </r>
        <r>
          <rPr>
            <sz val="9"/>
            <color indexed="81"/>
            <rFont val="Tahoma"/>
            <family val="2"/>
          </rPr>
          <t xml:space="preserve">
superar en esta celda los 120,00 € para evitar los portes
</t>
        </r>
      </text>
    </comment>
    <comment ref="G99" authorId="0">
      <text>
        <r>
          <rPr>
            <b/>
            <sz val="9"/>
            <color indexed="81"/>
            <rFont val="Tahoma"/>
            <family val="2"/>
          </rPr>
          <t>German:</t>
        </r>
        <r>
          <rPr>
            <sz val="9"/>
            <color indexed="81"/>
            <rFont val="Tahoma"/>
            <family val="2"/>
          </rPr>
          <t xml:space="preserve">
VALOR A TENER EN CUENTA PARA LAS PROMOCIONES POR VOLUMEN DE PEDIDO:
HASTA 1335 € 40 %
&gt;1335 € 40+3%
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German:</t>
        </r>
        <r>
          <rPr>
            <sz val="9"/>
            <color indexed="81"/>
            <rFont val="Tahoma"/>
            <family val="2"/>
          </rPr>
          <t xml:space="preserve">
VALOR A SUMAR A LA CASILLA G86
PARA PROMOCIONES POR VOLUMEN DE PEDIDO</t>
        </r>
      </text>
    </comment>
    <comment ref="F108" authorId="0">
      <text>
        <r>
          <rPr>
            <b/>
            <sz val="9"/>
            <color indexed="81"/>
            <rFont val="Tahoma"/>
            <family val="2"/>
          </rPr>
          <t>German:</t>
        </r>
        <r>
          <rPr>
            <sz val="9"/>
            <color indexed="81"/>
            <rFont val="Tahoma"/>
            <family val="2"/>
          </rPr>
          <t xml:space="preserve">
TOTAL A PAGAR SIN CONSIDERAR PROMOCIONES POR VOLUMEN DE PEDIDO, PRONTO PAGO Y PORTES</t>
        </r>
      </text>
    </comment>
  </commentList>
</comments>
</file>

<file path=xl/sharedStrings.xml><?xml version="1.0" encoding="utf-8"?>
<sst xmlns="http://schemas.openxmlformats.org/spreadsheetml/2006/main" count="114" uniqueCount="111">
  <si>
    <t>PRODUCTO</t>
  </si>
  <si>
    <t>P.V.P.</t>
  </si>
  <si>
    <t>AVION</t>
  </si>
  <si>
    <t>P.Neto</t>
  </si>
  <si>
    <t>Quant.</t>
  </si>
  <si>
    <t>TOTAL</t>
  </si>
  <si>
    <t>PROMOS</t>
  </si>
  <si>
    <t>CONCENTRADOS DE PROTEINAS</t>
  </si>
  <si>
    <t>. ISOWHEY 100 de 1.000 g.(VAINILLA, FRESA, CHOCOLATE)</t>
  </si>
  <si>
    <t>. ISOWHEY 100 de 2.000 g.(VAINILLA, FRESA, CHOCOLATE)</t>
  </si>
  <si>
    <t>. WHEY 100 PREMIUM de 1.000 g.(Chocolate, Fresa y Plátano, Cookies)</t>
  </si>
  <si>
    <t>. WHEY 100 PREMIUM de 2.000 g.(Chocolate, Fresa y Plátano, Cookies)</t>
  </si>
  <si>
    <t>RECUPERADOR MUSCULAR Y ENERGÉTICO</t>
  </si>
  <si>
    <t>. RECOPLUS EXPOSITOR 15 SOBRES (PIÑA,MANZANA)</t>
  </si>
  <si>
    <t>. RECOPLUS EXPOSITOR 1 SOBRE (PIÑA,MANZANA)</t>
  </si>
  <si>
    <t>. WHEYPRO de 1.000 g. (FRESA, CHOCOLATE)</t>
  </si>
  <si>
    <t>. WHEYPRO de 2.000 g. (FRESA, CHOCOLATE)</t>
  </si>
  <si>
    <t>. CARBOPROTEIN ULTA 1.080 g. (CHOCOLATE)</t>
  </si>
  <si>
    <t>AUMENTO DE PESO</t>
  </si>
  <si>
    <t>. POWERMASS de 1.200 g.(VAINILLA, FRESA, CHOCOLATE)</t>
  </si>
  <si>
    <t>. POWERMASS de 3.000 g.(VAINILLA, FRESA, CHOCOLATE)</t>
  </si>
  <si>
    <t>AUMENTO DE RENDIMIENTO Y MASA MUSCULAR</t>
  </si>
  <si>
    <t>. CREAPLUS 1000 g</t>
  </si>
  <si>
    <t>. CREAPLUS 120 cáp</t>
  </si>
  <si>
    <t>. CREAPLUS280 cáp</t>
  </si>
  <si>
    <t xml:space="preserve">. GLUTAPOWER PLUS 600 g. </t>
  </si>
  <si>
    <t>. T.BOOST 120 cáp .</t>
  </si>
  <si>
    <t>. T.BOOST 280 cáp .</t>
  </si>
  <si>
    <t xml:space="preserve">. NITRIC POWER 120 cáp. </t>
  </si>
  <si>
    <t>. POWERBOMB Exp. 30 Viales.</t>
  </si>
  <si>
    <t>. POWERBOMB Exp. 10 Viales.</t>
  </si>
  <si>
    <t>. BETAPOWER 120 cáp.</t>
  </si>
  <si>
    <t xml:space="preserve">. ENERGYPLUS 1.100 g. </t>
  </si>
  <si>
    <t>. ENERGYPLUS EXPOSITOR 15 SOBRES.</t>
  </si>
  <si>
    <t>. ENERGYPLUS 1 SOBRE.</t>
  </si>
  <si>
    <t>. ENERGY DAILY PACK EXPOSITOR 10 PACKS.</t>
  </si>
  <si>
    <t>. ENERGY DAILY PACK 1 PACK.</t>
  </si>
  <si>
    <t>. ISOPOWER GEL (NARANJA, LIMÓN CON CAFEÍNA) EXP. 24 GELES.</t>
  </si>
  <si>
    <t>. ISOPOWER GEL (NARANJA, LIMÓN CON CAFEÍNA) 1 ud.</t>
  </si>
  <si>
    <t>. TURBOGEL (LIMA-LIMÓN, COLA CON CAFEÍNA) EXP. 24 GELES.</t>
  </si>
  <si>
    <t>. TURBOGEL (LIMA-LIMÓN, COLA CON CAFEÍNA) 1 Ud.</t>
  </si>
  <si>
    <t>. POWER FIRE UP 450 g</t>
  </si>
  <si>
    <t>. POWER FIRE UP 810 g.</t>
  </si>
  <si>
    <t xml:space="preserve">. URSOLIC POWER 90 cáp. </t>
  </si>
  <si>
    <t>. POWER MAGNESIUM PLUS Exp. 30 Viales</t>
  </si>
  <si>
    <t>. POWER MAGNESIUM PLUS 1 Vial</t>
  </si>
  <si>
    <t>QUEMADORES DE GRASA</t>
  </si>
  <si>
    <t xml:space="preserve">. HIDROXYCROM 120 cáp. </t>
  </si>
  <si>
    <t xml:space="preserve">. METACTIF 120 cáp. </t>
  </si>
  <si>
    <t xml:space="preserve">. METACTIF 280 cáp. </t>
  </si>
  <si>
    <t>. METACTIF Exp. 30 Viales.</t>
  </si>
  <si>
    <t>. CARNITÍN PLUS 120 cáp.</t>
  </si>
  <si>
    <t>. LIPOTRÓPICO 120 cáp.</t>
  </si>
  <si>
    <t xml:space="preserve">. VITADIET 120 cáp. </t>
  </si>
  <si>
    <t xml:space="preserve">. GH ACTIVATOR 120 cáp. </t>
  </si>
  <si>
    <t xml:space="preserve">. DEFINITION 120 cáp. </t>
  </si>
  <si>
    <t>. THERMOFAST 120 cáp.</t>
  </si>
  <si>
    <t>. THERMOCARNITIN XL Exp.30 Viales .</t>
  </si>
  <si>
    <t>PLANES POWERGYM</t>
  </si>
  <si>
    <t>. AUMENTAR MASA MUSCULAR PRINCIPIANTE.</t>
  </si>
  <si>
    <t>. AUMENTAR MASA MUSCULAR AVANZADO.</t>
  </si>
  <si>
    <t>. REDUCIR GRASA FITNESS.</t>
  </si>
  <si>
    <t>. REDUCIR GRASA AVANZADO.</t>
  </si>
  <si>
    <t>. PACK PARA REDUCIR GRASA DESPUÉS DEL VERANO</t>
  </si>
  <si>
    <t>. PACK PARA MARATON</t>
  </si>
  <si>
    <t>BARRITAS</t>
  </si>
  <si>
    <t>. WHEY BAR (COCO,AVELLANA) Expositor de 36 u.</t>
  </si>
  <si>
    <t>. WHEY BAR (AVELLANA) Expositor de 24 u.</t>
  </si>
  <si>
    <t>. CARNITIN DIETBAR (NARANJA, YOGURT) Expositor de 32 u.</t>
  </si>
  <si>
    <t xml:space="preserve">. RECOPROTEIN BAR (CHOCOLATE, PLÁTANO, LIMÓN) Expositor de 24 u. </t>
  </si>
  <si>
    <t xml:space="preserve">. RECOPROTEIN BAR (CHOCOLATE, PLÁTANO, LIMÓN) 1 u. </t>
  </si>
  <si>
    <t>AMINOÁCIDOS</t>
  </si>
  <si>
    <t>. POWER BCAA'S 120 cáp.</t>
  </si>
  <si>
    <t>. POWER BCAA'S 280 cáp.</t>
  </si>
  <si>
    <t>. POWER BCAA'S 400 G. SABOR CHOCOLATE.</t>
  </si>
  <si>
    <t>. POWER BCAA'S 450 G. (NARANJA,MANGO, MELÓN Y COLA).</t>
  </si>
  <si>
    <t>. EXTRA FREE FORM "FORMULA ESPECIAL" 120 cáp.</t>
  </si>
  <si>
    <t xml:space="preserve">. POWER HMB 120 cáp. </t>
  </si>
  <si>
    <t>POLIVITAMÍNICOS Y ANTIOXIDANTES</t>
  </si>
  <si>
    <t>. VITAPOWER 120 cáp.</t>
  </si>
  <si>
    <t>. VITADIET 120 cáp</t>
  </si>
  <si>
    <t>. VITACOMPLEX C+E 120 cáp</t>
  </si>
  <si>
    <t>. RECUPEROX 120 cáp</t>
  </si>
  <si>
    <t>BEBIDA ISOTÓNICA</t>
  </si>
  <si>
    <t>. ISOPOWER pack 5 sobres (LIMÓN Y NARANJA)</t>
  </si>
  <si>
    <t>. ISOPOWER de 1600 g.(LIMÓN Y NARANJA)</t>
  </si>
  <si>
    <t>REGENERADOR ARTICULAR</t>
  </si>
  <si>
    <t>. POWERFLEX 100 Cáps</t>
  </si>
  <si>
    <t>DEPURATIVOS</t>
  </si>
  <si>
    <t>. POWERDEPUR 90 Cáps</t>
  </si>
  <si>
    <t>PROMOCIONES DEL MES</t>
  </si>
  <si>
    <t>. PACKS DE SUPLEMENTOS DE ROGER ROCA PARA UN MARATÓN Y ENTRENOS</t>
  </si>
  <si>
    <t xml:space="preserve">. 1 CREAPLUS 1000 g. + 1 CREAPLUS 504 g. + REGALO POWERBOOK
</t>
  </si>
  <si>
    <t>. PROMOCIÓN: 1 ENERGYPLUS 1.1 Kg. + 1 RECOPLUS 1,2 Kg. + 10 viales POWERBOMB</t>
  </si>
  <si>
    <t>. PROMOCIÓN: CREAPLUS 1kg. + CREAPLUS 504g. + REGALO: POWER FIRE UP 450g.</t>
  </si>
  <si>
    <t>SUBTOTAL 1</t>
  </si>
  <si>
    <t>SUBTOTAL 1 + IVA 10%</t>
  </si>
  <si>
    <t xml:space="preserve"> </t>
  </si>
  <si>
    <t>COSMÉTICOS</t>
  </si>
  <si>
    <t>. COCTELERA / BIDON</t>
  </si>
  <si>
    <t xml:space="preserve">. CREMA ANTICELULÍTICA PROFESIONAL 200 c.c. </t>
  </si>
  <si>
    <t xml:space="preserve">. CREMA ANTICELULÍTICA PROFESIONAL 1.000 c.c. </t>
  </si>
  <si>
    <t>SUBTOTAL2</t>
  </si>
  <si>
    <t>PORTES</t>
  </si>
  <si>
    <t>SUBTOTAL2 + IVA 21%</t>
  </si>
  <si>
    <r>
      <t>TOTAL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                                        &lt;120--&gt;Ports</t>
    </r>
  </si>
  <si>
    <t>UNIDADES DE PRODUCTO</t>
  </si>
  <si>
    <t>. ISOPOWER de 600 g.(LIMÓN Y NARANJA, MANGO, MELÓN Y COLA)</t>
  </si>
  <si>
    <t>. ISOPOWER EXPOSITOR 30 SOBRES (LIMÓN Y NARANJA)</t>
  </si>
  <si>
    <t>. RECOPLUS de 1,200 g.(PIÑA,MANZANA, CHOCOLATE)</t>
  </si>
  <si>
    <t>. RECOPLUS de 720 g.(PIÑA,MANZANA, CHOCOLATE)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</si>
</sst>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Book Antiqua"/>
      <family val="1"/>
    </font>
    <font>
      <b/>
      <sz val="8"/>
      <name val="Book Antiqua"/>
      <family val="1"/>
    </font>
    <font>
      <b/>
      <i/>
      <sz val="8"/>
      <name val="Book Antiqua"/>
      <family val="1"/>
    </font>
    <font>
      <sz val="9"/>
      <name val="Book Antiqua"/>
      <family val="1"/>
    </font>
    <font>
      <sz val="9"/>
      <name val="Arial"/>
      <family val="2"/>
    </font>
    <font>
      <sz val="8"/>
      <name val="Arial Black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D7F7E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2" borderId="0" xfId="1" applyFont="1" applyFill="1" applyAlignment="1">
      <alignment vertical="center"/>
    </xf>
    <xf numFmtId="164" fontId="2" fillId="2" borderId="0" xfId="2" applyFont="1" applyFill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64" fontId="4" fillId="3" borderId="2" xfId="2" applyFont="1" applyFill="1" applyBorder="1" applyAlignment="1">
      <alignment horizontal="center" vertical="center" wrapText="1"/>
    </xf>
    <xf numFmtId="164" fontId="4" fillId="4" borderId="2" xfId="2" applyFont="1" applyFill="1" applyBorder="1" applyAlignment="1">
      <alignment horizontal="center" vertical="center" wrapText="1"/>
    </xf>
    <xf numFmtId="164" fontId="4" fillId="5" borderId="2" xfId="2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164" fontId="5" fillId="7" borderId="3" xfId="2" applyFont="1" applyFill="1" applyBorder="1" applyAlignment="1">
      <alignment horizontal="center" vertical="center" wrapText="1"/>
    </xf>
    <xf numFmtId="164" fontId="5" fillId="8" borderId="3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9" borderId="4" xfId="1" applyFont="1" applyFill="1" applyBorder="1" applyAlignment="1">
      <alignment horizontal="left" vertical="center"/>
    </xf>
    <xf numFmtId="164" fontId="4" fillId="0" borderId="5" xfId="2" applyFont="1" applyBorder="1" applyAlignment="1">
      <alignment horizontal="left" vertical="center"/>
    </xf>
    <xf numFmtId="164" fontId="3" fillId="0" borderId="5" xfId="2" applyFont="1" applyBorder="1" applyAlignment="1">
      <alignment horizontal="left" vertical="center"/>
    </xf>
    <xf numFmtId="1" fontId="3" fillId="0" borderId="5" xfId="1" applyNumberFormat="1" applyFont="1" applyBorder="1" applyAlignment="1">
      <alignment horizontal="left" vertical="center"/>
    </xf>
    <xf numFmtId="164" fontId="5" fillId="10" borderId="6" xfId="2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164" fontId="3" fillId="0" borderId="8" xfId="2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64" fontId="3" fillId="0" borderId="9" xfId="2" applyFont="1" applyBorder="1" applyAlignment="1">
      <alignment horizontal="center" vertical="center"/>
    </xf>
    <xf numFmtId="0" fontId="4" fillId="11" borderId="4" xfId="1" applyFont="1" applyFill="1" applyBorder="1" applyAlignment="1">
      <alignment horizontal="left" vertical="center"/>
    </xf>
    <xf numFmtId="164" fontId="3" fillId="0" borderId="8" xfId="2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/>
    </xf>
    <xf numFmtId="164" fontId="3" fillId="0" borderId="9" xfId="2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164" fontId="3" fillId="0" borderId="11" xfId="2" applyFont="1" applyFill="1" applyBorder="1" applyAlignment="1">
      <alignment horizontal="center" vertical="center"/>
    </xf>
    <xf numFmtId="164" fontId="3" fillId="0" borderId="11" xfId="2" applyFont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164" fontId="3" fillId="0" borderId="12" xfId="2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/>
    </xf>
    <xf numFmtId="164" fontId="3" fillId="0" borderId="14" xfId="2" applyFont="1" applyFill="1" applyBorder="1" applyAlignment="1">
      <alignment horizontal="center" vertical="center"/>
    </xf>
    <xf numFmtId="1" fontId="3" fillId="0" borderId="14" xfId="1" applyNumberFormat="1" applyFont="1" applyFill="1" applyBorder="1" applyAlignment="1">
      <alignment horizontal="center" vertical="center"/>
    </xf>
    <xf numFmtId="164" fontId="3" fillId="0" borderId="15" xfId="2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left" vertical="center"/>
    </xf>
    <xf numFmtId="0" fontId="4" fillId="13" borderId="4" xfId="1" applyFont="1" applyFill="1" applyBorder="1" applyAlignment="1">
      <alignment horizontal="left" vertical="center"/>
    </xf>
    <xf numFmtId="164" fontId="4" fillId="0" borderId="5" xfId="2" applyFont="1" applyFill="1" applyBorder="1" applyAlignment="1">
      <alignment horizontal="left" vertical="center"/>
    </xf>
    <xf numFmtId="164" fontId="3" fillId="0" borderId="5" xfId="2" applyFont="1" applyFill="1" applyBorder="1" applyAlignment="1">
      <alignment horizontal="left" vertical="center"/>
    </xf>
    <xf numFmtId="1" fontId="3" fillId="0" borderId="5" xfId="1" applyNumberFormat="1" applyFont="1" applyFill="1" applyBorder="1" applyAlignment="1">
      <alignment horizontal="left" vertical="center"/>
    </xf>
    <xf numFmtId="164" fontId="5" fillId="0" borderId="6" xfId="2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4" fillId="14" borderId="4" xfId="1" applyFont="1" applyFill="1" applyBorder="1" applyAlignment="1">
      <alignment horizontal="left" vertical="center"/>
    </xf>
    <xf numFmtId="0" fontId="4" fillId="15" borderId="4" xfId="1" applyFont="1" applyFill="1" applyBorder="1" applyAlignment="1">
      <alignment horizontal="left" vertical="center"/>
    </xf>
    <xf numFmtId="0" fontId="4" fillId="16" borderId="4" xfId="1" applyFont="1" applyFill="1" applyBorder="1" applyAlignment="1">
      <alignment horizontal="left" vertical="center"/>
    </xf>
    <xf numFmtId="0" fontId="4" fillId="17" borderId="4" xfId="1" applyFont="1" applyFill="1" applyBorder="1" applyAlignment="1">
      <alignment horizontal="left" vertical="center"/>
    </xf>
    <xf numFmtId="0" fontId="4" fillId="18" borderId="4" xfId="1" applyFont="1" applyFill="1" applyBorder="1" applyAlignment="1">
      <alignment horizontal="left" vertical="center"/>
    </xf>
    <xf numFmtId="0" fontId="4" fillId="17" borderId="16" xfId="1" applyFont="1" applyFill="1" applyBorder="1" applyAlignment="1">
      <alignment horizontal="right" vertical="center"/>
    </xf>
    <xf numFmtId="164" fontId="4" fillId="0" borderId="11" xfId="2" applyFont="1" applyBorder="1" applyAlignment="1">
      <alignment horizontal="left" vertical="center"/>
    </xf>
    <xf numFmtId="164" fontId="3" fillId="0" borderId="11" xfId="2" applyFont="1" applyBorder="1" applyAlignment="1">
      <alignment horizontal="left" vertical="center"/>
    </xf>
    <xf numFmtId="1" fontId="3" fillId="0" borderId="11" xfId="1" applyNumberFormat="1" applyFont="1" applyBorder="1" applyAlignment="1">
      <alignment horizontal="left" vertical="center"/>
    </xf>
    <xf numFmtId="164" fontId="5" fillId="19" borderId="12" xfId="2" applyFont="1" applyFill="1" applyBorder="1" applyAlignment="1">
      <alignment horizontal="left" vertical="center"/>
    </xf>
    <xf numFmtId="164" fontId="5" fillId="11" borderId="12" xfId="2" applyFont="1" applyFill="1" applyBorder="1" applyAlignment="1">
      <alignment horizontal="left" vertical="center"/>
    </xf>
    <xf numFmtId="0" fontId="4" fillId="17" borderId="7" xfId="1" applyFont="1" applyFill="1" applyBorder="1" applyAlignment="1">
      <alignment horizontal="right" vertical="center"/>
    </xf>
    <xf numFmtId="164" fontId="4" fillId="0" borderId="8" xfId="2" applyFont="1" applyBorder="1" applyAlignment="1">
      <alignment horizontal="center" vertical="center"/>
    </xf>
    <xf numFmtId="164" fontId="4" fillId="7" borderId="9" xfId="2" applyFont="1" applyFill="1" applyBorder="1" applyAlignment="1">
      <alignment horizontal="center" vertical="center"/>
    </xf>
    <xf numFmtId="164" fontId="4" fillId="20" borderId="9" xfId="2" applyFont="1" applyFill="1" applyBorder="1" applyAlignment="1">
      <alignment horizontal="center" vertical="center"/>
    </xf>
    <xf numFmtId="0" fontId="4" fillId="21" borderId="7" xfId="1" applyFont="1" applyFill="1" applyBorder="1" applyAlignment="1">
      <alignment horizontal="left" vertical="center"/>
    </xf>
    <xf numFmtId="164" fontId="4" fillId="0" borderId="8" xfId="2" applyFont="1" applyBorder="1" applyAlignment="1">
      <alignment horizontal="left" vertical="center"/>
    </xf>
    <xf numFmtId="164" fontId="3" fillId="0" borderId="8" xfId="2" applyFont="1" applyBorder="1" applyAlignment="1">
      <alignment horizontal="left" vertical="center"/>
    </xf>
    <xf numFmtId="1" fontId="3" fillId="0" borderId="8" xfId="1" applyNumberFormat="1" applyFont="1" applyBorder="1" applyAlignment="1">
      <alignment horizontal="left" vertical="center"/>
    </xf>
    <xf numFmtId="164" fontId="5" fillId="10" borderId="9" xfId="2" applyFont="1" applyFill="1" applyBorder="1" applyAlignment="1">
      <alignment horizontal="left" vertical="center"/>
    </xf>
    <xf numFmtId="164" fontId="6" fillId="0" borderId="8" xfId="2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21" borderId="7" xfId="1" applyFont="1" applyFill="1" applyBorder="1" applyAlignment="1">
      <alignment horizontal="right" vertical="center"/>
    </xf>
    <xf numFmtId="164" fontId="4" fillId="0" borderId="11" xfId="2" applyFont="1" applyBorder="1" applyAlignment="1">
      <alignment horizontal="center" vertical="center"/>
    </xf>
    <xf numFmtId="164" fontId="2" fillId="0" borderId="11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64" fontId="5" fillId="19" borderId="12" xfId="2" applyFont="1" applyFill="1" applyBorder="1" applyAlignment="1">
      <alignment horizontal="center" vertical="center"/>
    </xf>
    <xf numFmtId="164" fontId="5" fillId="11" borderId="12" xfId="2" applyFont="1" applyFill="1" applyBorder="1" applyAlignment="1">
      <alignment horizontal="center" vertical="center"/>
    </xf>
    <xf numFmtId="164" fontId="2" fillId="22" borderId="8" xfId="2" applyFont="1" applyFill="1" applyBorder="1" applyAlignment="1">
      <alignment horizontal="right" vertical="center"/>
    </xf>
    <xf numFmtId="164" fontId="3" fillId="0" borderId="17" xfId="2" applyFont="1" applyBorder="1" applyAlignment="1">
      <alignment horizontal="center" vertical="center"/>
    </xf>
    <xf numFmtId="164" fontId="2" fillId="22" borderId="18" xfId="2" applyFont="1" applyFill="1" applyBorder="1" applyAlignment="1">
      <alignment horizontal="right" vertical="center"/>
    </xf>
    <xf numFmtId="1" fontId="3" fillId="0" borderId="14" xfId="1" applyNumberFormat="1" applyFont="1" applyBorder="1" applyAlignment="1">
      <alignment horizontal="center" vertical="center"/>
    </xf>
    <xf numFmtId="164" fontId="3" fillId="0" borderId="15" xfId="2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8" fillId="7" borderId="19" xfId="1" applyFont="1" applyFill="1" applyBorder="1" applyAlignment="1">
      <alignment vertical="center"/>
    </xf>
    <xf numFmtId="164" fontId="9" fillId="23" borderId="20" xfId="2" applyFont="1" applyFill="1" applyBorder="1" applyAlignment="1">
      <alignment horizontal="center" vertical="center"/>
    </xf>
    <xf numFmtId="164" fontId="9" fillId="23" borderId="21" xfId="2" applyFont="1" applyFill="1" applyBorder="1" applyAlignment="1">
      <alignment horizontal="center" vertical="center"/>
    </xf>
    <xf numFmtId="164" fontId="9" fillId="23" borderId="22" xfId="2" applyFont="1" applyFill="1" applyBorder="1" applyAlignment="1">
      <alignment horizontal="center" vertical="center"/>
    </xf>
    <xf numFmtId="1" fontId="3" fillId="23" borderId="18" xfId="1" applyNumberFormat="1" applyFont="1" applyFill="1" applyBorder="1" applyAlignment="1">
      <alignment horizontal="center" vertical="center"/>
    </xf>
    <xf numFmtId="164" fontId="4" fillId="7" borderId="23" xfId="2" applyFont="1" applyFill="1" applyBorder="1" applyAlignment="1">
      <alignment horizontal="center" vertical="center"/>
    </xf>
    <xf numFmtId="164" fontId="4" fillId="20" borderId="23" xfId="2" applyFont="1" applyFill="1" applyBorder="1" applyAlignment="1">
      <alignment horizontal="center" vertical="center"/>
    </xf>
    <xf numFmtId="164" fontId="2" fillId="0" borderId="0" xfId="2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6">
    <cellStyle name="Euro" xfId="3"/>
    <cellStyle name="Euro 2" xfId="4"/>
    <cellStyle name="Euro 2 2" xfId="2"/>
    <cellStyle name="Normal" xfId="0" builtinId="0"/>
    <cellStyle name="Normal 2" xfId="5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1"/>
    <pageSetUpPr fitToPage="1"/>
  </sheetPr>
  <dimension ref="A1:G108"/>
  <sheetViews>
    <sheetView showGridLines="0" tabSelected="1" showRuler="0" zoomScale="120" zoomScaleNormal="120" zoomScalePageLayoutView="118" workbookViewId="0">
      <selection activeCell="A10" sqref="A10"/>
    </sheetView>
  </sheetViews>
  <sheetFormatPr baseColWidth="10" defaultColWidth="55.85546875" defaultRowHeight="8.4499999999999993" customHeight="1"/>
  <cols>
    <col min="1" max="1" width="56.42578125" style="5" customWidth="1"/>
    <col min="2" max="2" width="9.5703125" style="87" customWidth="1"/>
    <col min="3" max="3" width="8" style="87" customWidth="1"/>
    <col min="4" max="4" width="8.7109375" style="88" customWidth="1"/>
    <col min="5" max="5" width="6.28515625" style="89" customWidth="1"/>
    <col min="6" max="6" width="9.85546875" style="88" customWidth="1"/>
    <col min="7" max="7" width="9.7109375" style="88" customWidth="1"/>
    <col min="8" max="16384" width="55.85546875" style="5"/>
  </cols>
  <sheetData>
    <row r="1" spans="1:7" ht="8.4499999999999993" customHeight="1" thickBot="1">
      <c r="A1" s="1"/>
      <c r="B1" s="2"/>
      <c r="C1" s="2"/>
      <c r="D1" s="3"/>
      <c r="E1" s="4"/>
      <c r="F1" s="3"/>
      <c r="G1" s="3"/>
    </row>
    <row r="2" spans="1:7" s="13" customFormat="1" ht="11.25" customHeight="1" thickBot="1">
      <c r="A2" s="6" t="s">
        <v>0</v>
      </c>
      <c r="B2" s="7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2" t="s">
        <v>6</v>
      </c>
    </row>
    <row r="3" spans="1:7" s="19" customFormat="1" ht="8.4499999999999993" customHeight="1">
      <c r="A3" s="14" t="s">
        <v>7</v>
      </c>
      <c r="B3" s="15"/>
      <c r="C3" s="16"/>
      <c r="D3" s="16"/>
      <c r="E3" s="17"/>
      <c r="F3" s="18"/>
      <c r="G3" s="18"/>
    </row>
    <row r="4" spans="1:7" ht="8.4499999999999993" customHeight="1">
      <c r="A4" s="20" t="s">
        <v>8</v>
      </c>
      <c r="B4" s="21">
        <v>55.9</v>
      </c>
      <c r="C4" s="21">
        <f>B4/1.1</f>
        <v>50.818181818181813</v>
      </c>
      <c r="D4" s="21">
        <f>PRODUCT(C4,0.6)</f>
        <v>30.490909090909085</v>
      </c>
      <c r="E4" s="22">
        <v>0</v>
      </c>
      <c r="F4" s="23">
        <f>PRODUCT(E4,D4)</f>
        <v>0</v>
      </c>
      <c r="G4" s="23">
        <f>C4*E4</f>
        <v>0</v>
      </c>
    </row>
    <row r="5" spans="1:7" ht="8.4499999999999993" customHeight="1">
      <c r="A5" s="20" t="s">
        <v>9</v>
      </c>
      <c r="B5" s="21">
        <v>91.56</v>
      </c>
      <c r="C5" s="21">
        <f>B5/1.1</f>
        <v>83.236363636363635</v>
      </c>
      <c r="D5" s="21">
        <f>PRODUCT(C5,0.6)</f>
        <v>49.941818181818178</v>
      </c>
      <c r="E5" s="22">
        <v>0</v>
      </c>
      <c r="F5" s="23">
        <f>PRODUCT(E5,D5)</f>
        <v>0</v>
      </c>
      <c r="G5" s="23">
        <f>C5*E5</f>
        <v>0</v>
      </c>
    </row>
    <row r="6" spans="1:7" ht="8.4499999999999993" customHeight="1">
      <c r="A6" s="20" t="s">
        <v>10</v>
      </c>
      <c r="B6" s="21">
        <v>37</v>
      </c>
      <c r="C6" s="21">
        <f>B6/1.1</f>
        <v>33.636363636363633</v>
      </c>
      <c r="D6" s="21">
        <f>PRODUCT(C6,0.6)</f>
        <v>20.18181818181818</v>
      </c>
      <c r="E6" s="22">
        <v>0</v>
      </c>
      <c r="F6" s="23">
        <f>PRODUCT(E6,D6)</f>
        <v>0</v>
      </c>
      <c r="G6" s="23">
        <f>C6*E6</f>
        <v>0</v>
      </c>
    </row>
    <row r="7" spans="1:7" ht="8.4499999999999993" customHeight="1" thickBot="1">
      <c r="A7" s="20" t="s">
        <v>11</v>
      </c>
      <c r="B7" s="21">
        <v>62.9</v>
      </c>
      <c r="C7" s="21">
        <f>B7/1.1</f>
        <v>57.181818181818173</v>
      </c>
      <c r="D7" s="21">
        <f>PRODUCT(C7,0.6)</f>
        <v>34.309090909090905</v>
      </c>
      <c r="E7" s="22">
        <v>0</v>
      </c>
      <c r="F7" s="23">
        <f>PRODUCT(E7,D7)</f>
        <v>0</v>
      </c>
      <c r="G7" s="23">
        <f>C7*E7</f>
        <v>0</v>
      </c>
    </row>
    <row r="8" spans="1:7" s="19" customFormat="1" ht="8.4499999999999993" customHeight="1">
      <c r="A8" s="24" t="s">
        <v>12</v>
      </c>
      <c r="B8" s="15"/>
      <c r="C8" s="16"/>
      <c r="D8" s="16"/>
      <c r="E8" s="17"/>
      <c r="F8" s="18"/>
      <c r="G8" s="18"/>
    </row>
    <row r="9" spans="1:7" ht="8.4499999999999993" customHeight="1">
      <c r="A9" s="20" t="s">
        <v>110</v>
      </c>
      <c r="B9" s="25">
        <v>24.9</v>
      </c>
      <c r="C9" s="21">
        <f>B9/1.1</f>
        <v>22.636363636363633</v>
      </c>
      <c r="D9" s="21">
        <f t="shared" ref="D9:D15" si="0">PRODUCT(C9,0.6)</f>
        <v>13.58181818181818</v>
      </c>
      <c r="E9" s="26">
        <v>0</v>
      </c>
      <c r="F9" s="27">
        <f>PRODUCT(E9,D9)</f>
        <v>0</v>
      </c>
      <c r="G9" s="27">
        <f>C9*E9</f>
        <v>0</v>
      </c>
    </row>
    <row r="10" spans="1:7" ht="8.4499999999999993" customHeight="1">
      <c r="A10" s="20" t="s">
        <v>109</v>
      </c>
      <c r="B10" s="25">
        <v>39</v>
      </c>
      <c r="C10" s="21">
        <f>B10/1.1</f>
        <v>35.454545454545453</v>
      </c>
      <c r="D10" s="21">
        <f t="shared" si="0"/>
        <v>21.27272727272727</v>
      </c>
      <c r="E10" s="26">
        <v>0</v>
      </c>
      <c r="F10" s="27">
        <f>PRODUCT(E10,D10)</f>
        <v>0</v>
      </c>
      <c r="G10" s="27">
        <f>C10*E10</f>
        <v>0</v>
      </c>
    </row>
    <row r="11" spans="1:7" ht="8.4499999999999993" customHeight="1">
      <c r="A11" s="20" t="s">
        <v>13</v>
      </c>
      <c r="B11" s="25">
        <v>52.5</v>
      </c>
      <c r="C11" s="21">
        <f>B11/1.1</f>
        <v>47.727272727272727</v>
      </c>
      <c r="D11" s="21">
        <f t="shared" si="0"/>
        <v>28.636363636363637</v>
      </c>
      <c r="E11" s="26">
        <v>0</v>
      </c>
      <c r="F11" s="27">
        <f>PRODUCT(E11,D11)</f>
        <v>0</v>
      </c>
      <c r="G11" s="27">
        <f>C11*E11</f>
        <v>0</v>
      </c>
    </row>
    <row r="12" spans="1:7" ht="8.4499999999999993" customHeight="1">
      <c r="A12" s="20" t="s">
        <v>14</v>
      </c>
      <c r="B12" s="25">
        <v>3.5</v>
      </c>
      <c r="C12" s="21">
        <f>B12/1.1</f>
        <v>3.1818181818181817</v>
      </c>
      <c r="D12" s="21">
        <f t="shared" si="0"/>
        <v>1.9090909090909089</v>
      </c>
      <c r="E12" s="26">
        <v>0</v>
      </c>
      <c r="F12" s="27">
        <f>PRODUCT(E12,D12)</f>
        <v>0</v>
      </c>
      <c r="G12" s="27">
        <f>C12*E12</f>
        <v>0</v>
      </c>
    </row>
    <row r="13" spans="1:7" ht="8.4499999999999993" customHeight="1">
      <c r="A13" s="20" t="s">
        <v>15</v>
      </c>
      <c r="B13" s="25">
        <v>34.5</v>
      </c>
      <c r="C13" s="21">
        <f>B13/1.1</f>
        <v>31.36363636363636</v>
      </c>
      <c r="D13" s="21">
        <f t="shared" si="0"/>
        <v>18.818181818181817</v>
      </c>
      <c r="E13" s="26">
        <v>0</v>
      </c>
      <c r="F13" s="27">
        <f>PRODUCT(E13,D13)</f>
        <v>0</v>
      </c>
      <c r="G13" s="27">
        <f>C13*E13</f>
        <v>0</v>
      </c>
    </row>
    <row r="14" spans="1:7" ht="8.4499999999999993" customHeight="1">
      <c r="A14" s="20" t="s">
        <v>16</v>
      </c>
      <c r="B14" s="25">
        <v>58.5</v>
      </c>
      <c r="C14" s="21">
        <f t="shared" ref="C14:C41" si="1">B14/1.1</f>
        <v>53.18181818181818</v>
      </c>
      <c r="D14" s="21">
        <f t="shared" si="0"/>
        <v>31.909090909090907</v>
      </c>
      <c r="E14" s="26">
        <v>0</v>
      </c>
      <c r="F14" s="27">
        <f t="shared" ref="F14:F41" si="2">PRODUCT(E14,D14)</f>
        <v>0</v>
      </c>
      <c r="G14" s="27">
        <f t="shared" ref="G14:G41" si="3">C14*E14</f>
        <v>0</v>
      </c>
    </row>
    <row r="15" spans="1:7" ht="8.4499999999999993" customHeight="1" thickBot="1">
      <c r="A15" s="20" t="s">
        <v>17</v>
      </c>
      <c r="B15" s="25">
        <v>29.95</v>
      </c>
      <c r="C15" s="21">
        <f t="shared" si="1"/>
        <v>27.227272727272723</v>
      </c>
      <c r="D15" s="21">
        <f t="shared" si="0"/>
        <v>16.336363636363632</v>
      </c>
      <c r="E15" s="26">
        <v>0</v>
      </c>
      <c r="F15" s="27">
        <f t="shared" si="2"/>
        <v>0</v>
      </c>
      <c r="G15" s="27">
        <f t="shared" si="3"/>
        <v>0</v>
      </c>
    </row>
    <row r="16" spans="1:7" s="19" customFormat="1" ht="8.4499999999999993" customHeight="1">
      <c r="A16" s="14" t="s">
        <v>18</v>
      </c>
      <c r="B16" s="15"/>
      <c r="C16" s="16"/>
      <c r="D16" s="16"/>
      <c r="E16" s="17"/>
      <c r="F16" s="18"/>
      <c r="G16" s="18"/>
    </row>
    <row r="17" spans="1:7" ht="8.4499999999999993" customHeight="1">
      <c r="A17" s="20" t="s">
        <v>19</v>
      </c>
      <c r="B17" s="25">
        <v>31.47</v>
      </c>
      <c r="C17" s="21">
        <f t="shared" si="1"/>
        <v>28.609090909090906</v>
      </c>
      <c r="D17" s="21">
        <f>PRODUCT(C17,0.6)</f>
        <v>17.165454545454544</v>
      </c>
      <c r="E17" s="26">
        <v>0</v>
      </c>
      <c r="F17" s="27">
        <f t="shared" si="2"/>
        <v>0</v>
      </c>
      <c r="G17" s="27">
        <f t="shared" si="3"/>
        <v>0</v>
      </c>
    </row>
    <row r="18" spans="1:7" ht="8.4499999999999993" customHeight="1" thickBot="1">
      <c r="A18" s="20" t="s">
        <v>20</v>
      </c>
      <c r="B18" s="25">
        <v>58.97</v>
      </c>
      <c r="C18" s="21">
        <f t="shared" si="1"/>
        <v>53.609090909090902</v>
      </c>
      <c r="D18" s="21">
        <f>PRODUCT(C18,0.6)</f>
        <v>32.165454545454537</v>
      </c>
      <c r="E18" s="26">
        <v>0</v>
      </c>
      <c r="F18" s="27">
        <f t="shared" si="2"/>
        <v>0</v>
      </c>
      <c r="G18" s="27">
        <f t="shared" si="3"/>
        <v>0</v>
      </c>
    </row>
    <row r="19" spans="1:7" s="19" customFormat="1" ht="8.4499999999999993" customHeight="1">
      <c r="A19" s="14" t="s">
        <v>21</v>
      </c>
      <c r="B19" s="15"/>
      <c r="C19" s="16"/>
      <c r="D19" s="16"/>
      <c r="E19" s="17"/>
      <c r="F19" s="18"/>
      <c r="G19" s="18"/>
    </row>
    <row r="20" spans="1:7" ht="8.4499999999999993" customHeight="1">
      <c r="A20" s="20" t="s">
        <v>22</v>
      </c>
      <c r="B20" s="25">
        <v>43.8</v>
      </c>
      <c r="C20" s="21">
        <f>B20/1.1</f>
        <v>39.818181818181813</v>
      </c>
      <c r="D20" s="21">
        <f t="shared" ref="D20:D43" si="4">PRODUCT(C20,0.6)</f>
        <v>23.890909090909087</v>
      </c>
      <c r="E20" s="26">
        <v>0</v>
      </c>
      <c r="F20" s="27">
        <f>PRODUCT(E20,D20)</f>
        <v>0</v>
      </c>
      <c r="G20" s="27">
        <f>C20*E20</f>
        <v>0</v>
      </c>
    </row>
    <row r="21" spans="1:7" ht="8.4499999999999993" customHeight="1">
      <c r="A21" s="20" t="s">
        <v>23</v>
      </c>
      <c r="B21" s="25">
        <v>32.49</v>
      </c>
      <c r="C21" s="21">
        <f>B21/1.1</f>
        <v>29.536363636363635</v>
      </c>
      <c r="D21" s="21">
        <f t="shared" si="4"/>
        <v>17.721818181818179</v>
      </c>
      <c r="E21" s="26">
        <v>0</v>
      </c>
      <c r="F21" s="27">
        <f>PRODUCT(E21,D21)</f>
        <v>0</v>
      </c>
      <c r="G21" s="27">
        <f>C21*E21</f>
        <v>0</v>
      </c>
    </row>
    <row r="22" spans="1:7" ht="8.4499999999999993" customHeight="1">
      <c r="A22" s="28" t="s">
        <v>24</v>
      </c>
      <c r="B22" s="21">
        <v>63.04</v>
      </c>
      <c r="C22" s="21">
        <f t="shared" si="1"/>
        <v>57.309090909090905</v>
      </c>
      <c r="D22" s="21">
        <f t="shared" si="4"/>
        <v>34.385454545454543</v>
      </c>
      <c r="E22" s="22">
        <v>0</v>
      </c>
      <c r="F22" s="23">
        <f t="shared" si="2"/>
        <v>0</v>
      </c>
      <c r="G22" s="23">
        <f t="shared" si="3"/>
        <v>0</v>
      </c>
    </row>
    <row r="23" spans="1:7" ht="8.4499999999999993" customHeight="1">
      <c r="A23" s="20" t="s">
        <v>25</v>
      </c>
      <c r="B23" s="25">
        <v>44.8</v>
      </c>
      <c r="C23" s="21">
        <f>B23/1.1</f>
        <v>40.72727272727272</v>
      </c>
      <c r="D23" s="21">
        <f t="shared" si="4"/>
        <v>24.43636363636363</v>
      </c>
      <c r="E23" s="26">
        <v>0</v>
      </c>
      <c r="F23" s="27">
        <f>PRODUCT(E23,D23)</f>
        <v>0</v>
      </c>
      <c r="G23" s="27">
        <f>C23*E23</f>
        <v>0</v>
      </c>
    </row>
    <row r="24" spans="1:7" ht="8.4499999999999993" customHeight="1">
      <c r="A24" s="20" t="s">
        <v>26</v>
      </c>
      <c r="B24" s="25">
        <v>42.68</v>
      </c>
      <c r="C24" s="21">
        <f t="shared" si="1"/>
        <v>38.799999999999997</v>
      </c>
      <c r="D24" s="21">
        <f t="shared" si="4"/>
        <v>23.279999999999998</v>
      </c>
      <c r="E24" s="26">
        <v>0</v>
      </c>
      <c r="F24" s="27">
        <f t="shared" si="2"/>
        <v>0</v>
      </c>
      <c r="G24" s="27">
        <f t="shared" si="3"/>
        <v>0</v>
      </c>
    </row>
    <row r="25" spans="1:7" ht="8.4499999999999993" customHeight="1">
      <c r="A25" s="20" t="s">
        <v>27</v>
      </c>
      <c r="B25" s="25">
        <v>83.41</v>
      </c>
      <c r="C25" s="21">
        <f t="shared" si="1"/>
        <v>75.827272727272714</v>
      </c>
      <c r="D25" s="21">
        <f t="shared" si="4"/>
        <v>45.496363636363625</v>
      </c>
      <c r="E25" s="26">
        <v>0</v>
      </c>
      <c r="F25" s="27">
        <f t="shared" si="2"/>
        <v>0</v>
      </c>
      <c r="G25" s="27">
        <f t="shared" si="3"/>
        <v>0</v>
      </c>
    </row>
    <row r="26" spans="1:7" ht="8.4499999999999993" customHeight="1">
      <c r="A26" s="20" t="s">
        <v>28</v>
      </c>
      <c r="B26" s="25">
        <v>36.56</v>
      </c>
      <c r="C26" s="21">
        <f t="shared" si="1"/>
        <v>33.236363636363635</v>
      </c>
      <c r="D26" s="21">
        <f t="shared" si="4"/>
        <v>19.941818181818181</v>
      </c>
      <c r="E26" s="26">
        <v>0</v>
      </c>
      <c r="F26" s="27">
        <f t="shared" si="2"/>
        <v>0</v>
      </c>
      <c r="G26" s="27">
        <f t="shared" si="3"/>
        <v>0</v>
      </c>
    </row>
    <row r="27" spans="1:7" ht="8.4499999999999993" customHeight="1">
      <c r="A27" s="20" t="s">
        <v>29</v>
      </c>
      <c r="B27" s="25">
        <v>44.31</v>
      </c>
      <c r="C27" s="21">
        <f t="shared" si="1"/>
        <v>40.281818181818181</v>
      </c>
      <c r="D27" s="21">
        <f t="shared" si="4"/>
        <v>24.169090909090908</v>
      </c>
      <c r="E27" s="26">
        <v>0</v>
      </c>
      <c r="F27" s="27">
        <f t="shared" si="2"/>
        <v>0</v>
      </c>
      <c r="G27" s="27">
        <f t="shared" si="3"/>
        <v>0</v>
      </c>
    </row>
    <row r="28" spans="1:7" ht="8.4499999999999993" customHeight="1">
      <c r="A28" s="20" t="s">
        <v>30</v>
      </c>
      <c r="B28" s="25">
        <v>14.8</v>
      </c>
      <c r="C28" s="21">
        <f t="shared" si="1"/>
        <v>13.454545454545453</v>
      </c>
      <c r="D28" s="21">
        <f t="shared" si="4"/>
        <v>8.0727272727272723</v>
      </c>
      <c r="E28" s="26">
        <v>0</v>
      </c>
      <c r="F28" s="27">
        <f t="shared" si="2"/>
        <v>0</v>
      </c>
      <c r="G28" s="27">
        <f t="shared" si="3"/>
        <v>0</v>
      </c>
    </row>
    <row r="29" spans="1:7" ht="8.4499999999999993" customHeight="1">
      <c r="A29" s="20" t="s">
        <v>31</v>
      </c>
      <c r="B29" s="25">
        <v>31.47</v>
      </c>
      <c r="C29" s="21">
        <f>B29/1.1</f>
        <v>28.609090909090906</v>
      </c>
      <c r="D29" s="21">
        <f t="shared" si="4"/>
        <v>17.165454545454544</v>
      </c>
      <c r="E29" s="26">
        <v>0</v>
      </c>
      <c r="F29" s="27">
        <f>PRODUCT(E29,D29)</f>
        <v>0</v>
      </c>
      <c r="G29" s="27">
        <f>C29*E29</f>
        <v>0</v>
      </c>
    </row>
    <row r="30" spans="1:7" ht="8.4499999999999993" customHeight="1">
      <c r="A30" s="20" t="s">
        <v>32</v>
      </c>
      <c r="B30" s="25">
        <v>30.45</v>
      </c>
      <c r="C30" s="21">
        <f t="shared" si="1"/>
        <v>27.68181818181818</v>
      </c>
      <c r="D30" s="21">
        <f t="shared" si="4"/>
        <v>16.609090909090906</v>
      </c>
      <c r="E30" s="26">
        <v>0</v>
      </c>
      <c r="F30" s="27">
        <f t="shared" si="2"/>
        <v>0</v>
      </c>
      <c r="G30" s="27">
        <f t="shared" si="3"/>
        <v>0</v>
      </c>
    </row>
    <row r="31" spans="1:7" ht="8.4499999999999993" customHeight="1">
      <c r="A31" s="20" t="s">
        <v>33</v>
      </c>
      <c r="B31" s="25">
        <v>45.07</v>
      </c>
      <c r="C31" s="21">
        <f t="shared" si="1"/>
        <v>40.972727272727269</v>
      </c>
      <c r="D31" s="21">
        <f t="shared" si="4"/>
        <v>24.583636363636362</v>
      </c>
      <c r="E31" s="26">
        <v>0</v>
      </c>
      <c r="F31" s="27">
        <f t="shared" si="2"/>
        <v>0</v>
      </c>
      <c r="G31" s="27">
        <f t="shared" si="3"/>
        <v>0</v>
      </c>
    </row>
    <row r="32" spans="1:7" ht="8.4499999999999993" customHeight="1">
      <c r="A32" s="20" t="s">
        <v>34</v>
      </c>
      <c r="B32" s="25">
        <v>3</v>
      </c>
      <c r="C32" s="21">
        <f t="shared" si="1"/>
        <v>2.7272727272727271</v>
      </c>
      <c r="D32" s="21">
        <f t="shared" si="4"/>
        <v>1.6363636363636362</v>
      </c>
      <c r="E32" s="26">
        <v>0</v>
      </c>
      <c r="F32" s="27">
        <f t="shared" si="2"/>
        <v>0</v>
      </c>
      <c r="G32" s="27">
        <f t="shared" si="3"/>
        <v>0</v>
      </c>
    </row>
    <row r="33" spans="1:7" ht="8.4499999999999993" customHeight="1">
      <c r="A33" s="20" t="s">
        <v>35</v>
      </c>
      <c r="B33" s="25">
        <v>56.02</v>
      </c>
      <c r="C33" s="21">
        <f t="shared" si="1"/>
        <v>50.927272727272729</v>
      </c>
      <c r="D33" s="21">
        <f t="shared" si="4"/>
        <v>30.556363636363635</v>
      </c>
      <c r="E33" s="26">
        <v>0</v>
      </c>
      <c r="F33" s="27">
        <f t="shared" si="2"/>
        <v>0</v>
      </c>
      <c r="G33" s="27">
        <f t="shared" si="3"/>
        <v>0</v>
      </c>
    </row>
    <row r="34" spans="1:7" ht="8.4499999999999993" customHeight="1">
      <c r="A34" s="20" t="s">
        <v>36</v>
      </c>
      <c r="B34" s="25">
        <v>5.6</v>
      </c>
      <c r="C34" s="21">
        <f t="shared" si="1"/>
        <v>5.0909090909090899</v>
      </c>
      <c r="D34" s="21">
        <f t="shared" si="4"/>
        <v>3.0545454545454538</v>
      </c>
      <c r="E34" s="26">
        <v>0</v>
      </c>
      <c r="F34" s="27">
        <f t="shared" si="2"/>
        <v>0</v>
      </c>
      <c r="G34" s="27">
        <f t="shared" si="3"/>
        <v>0</v>
      </c>
    </row>
    <row r="35" spans="1:7" ht="8.4499999999999993" customHeight="1">
      <c r="A35" s="20" t="s">
        <v>37</v>
      </c>
      <c r="B35" s="25">
        <v>44.4</v>
      </c>
      <c r="C35" s="21">
        <f t="shared" si="1"/>
        <v>40.36363636363636</v>
      </c>
      <c r="D35" s="21">
        <f t="shared" si="4"/>
        <v>24.218181818181815</v>
      </c>
      <c r="E35" s="26">
        <v>0</v>
      </c>
      <c r="F35" s="27">
        <f t="shared" si="2"/>
        <v>0</v>
      </c>
      <c r="G35" s="27">
        <f t="shared" si="3"/>
        <v>0</v>
      </c>
    </row>
    <row r="36" spans="1:7" ht="8.4499999999999993" customHeight="1">
      <c r="A36" s="20" t="s">
        <v>38</v>
      </c>
      <c r="B36" s="25">
        <v>1.85</v>
      </c>
      <c r="C36" s="21">
        <f>B36/1.1</f>
        <v>1.6818181818181817</v>
      </c>
      <c r="D36" s="21">
        <f t="shared" si="4"/>
        <v>1.009090909090909</v>
      </c>
      <c r="E36" s="26">
        <v>0</v>
      </c>
      <c r="F36" s="27">
        <f>PRODUCT(E36,D36)</f>
        <v>0</v>
      </c>
      <c r="G36" s="27">
        <f>C36*E36</f>
        <v>0</v>
      </c>
    </row>
    <row r="37" spans="1:7" ht="8.4499999999999993" customHeight="1">
      <c r="A37" s="20" t="s">
        <v>39</v>
      </c>
      <c r="B37" s="25">
        <v>46.8</v>
      </c>
      <c r="C37" s="21">
        <f t="shared" si="1"/>
        <v>42.54545454545454</v>
      </c>
      <c r="D37" s="21">
        <f t="shared" si="4"/>
        <v>25.527272727272724</v>
      </c>
      <c r="E37" s="26">
        <v>0</v>
      </c>
      <c r="F37" s="27">
        <f t="shared" si="2"/>
        <v>0</v>
      </c>
      <c r="G37" s="27">
        <f t="shared" si="3"/>
        <v>0</v>
      </c>
    </row>
    <row r="38" spans="1:7" ht="8.4499999999999993" customHeight="1">
      <c r="A38" s="20" t="s">
        <v>40</v>
      </c>
      <c r="B38" s="25">
        <v>1.95</v>
      </c>
      <c r="C38" s="21">
        <f>B38/1.1</f>
        <v>1.7727272727272725</v>
      </c>
      <c r="D38" s="21">
        <f t="shared" si="4"/>
        <v>1.0636363636363635</v>
      </c>
      <c r="E38" s="26">
        <v>0</v>
      </c>
      <c r="F38" s="27">
        <f>PRODUCT(E38,D38)</f>
        <v>0</v>
      </c>
      <c r="G38" s="27">
        <f>C38*E38</f>
        <v>0</v>
      </c>
    </row>
    <row r="39" spans="1:7" ht="8.4499999999999993" customHeight="1">
      <c r="A39" s="20" t="s">
        <v>41</v>
      </c>
      <c r="B39" s="25">
        <v>29.8</v>
      </c>
      <c r="C39" s="21">
        <f>B39/1.1</f>
        <v>27.09090909090909</v>
      </c>
      <c r="D39" s="21">
        <f t="shared" si="4"/>
        <v>16.254545454545454</v>
      </c>
      <c r="E39" s="26">
        <v>0</v>
      </c>
      <c r="F39" s="27">
        <f>PRODUCT(E39,D39)</f>
        <v>0</v>
      </c>
      <c r="G39" s="27">
        <f>C39*E39</f>
        <v>0</v>
      </c>
    </row>
    <row r="40" spans="1:7" ht="8.4499999999999993" customHeight="1">
      <c r="A40" s="29" t="s">
        <v>42</v>
      </c>
      <c r="B40" s="30">
        <v>44.95</v>
      </c>
      <c r="C40" s="31">
        <f>B40/1.1</f>
        <v>40.86363636363636</v>
      </c>
      <c r="D40" s="21">
        <f t="shared" si="4"/>
        <v>24.518181818181816</v>
      </c>
      <c r="E40" s="32">
        <v>0</v>
      </c>
      <c r="F40" s="33">
        <f>PRODUCT(E40,D40)</f>
        <v>0</v>
      </c>
      <c r="G40" s="33">
        <f>C40*E40</f>
        <v>0</v>
      </c>
    </row>
    <row r="41" spans="1:7" ht="8.4499999999999993" customHeight="1">
      <c r="A41" s="20" t="s">
        <v>43</v>
      </c>
      <c r="B41" s="25">
        <v>39.9</v>
      </c>
      <c r="C41" s="21">
        <f t="shared" si="1"/>
        <v>36.272727272727266</v>
      </c>
      <c r="D41" s="21">
        <f t="shared" si="4"/>
        <v>21.763636363636358</v>
      </c>
      <c r="E41" s="26">
        <v>0</v>
      </c>
      <c r="F41" s="27">
        <f t="shared" si="2"/>
        <v>0</v>
      </c>
      <c r="G41" s="27">
        <f t="shared" si="3"/>
        <v>0</v>
      </c>
    </row>
    <row r="42" spans="1:7" ht="8.4499999999999993" customHeight="1">
      <c r="A42" s="20" t="s">
        <v>44</v>
      </c>
      <c r="B42" s="25">
        <v>33</v>
      </c>
      <c r="C42" s="21">
        <f>B42/1.1</f>
        <v>29.999999999999996</v>
      </c>
      <c r="D42" s="21">
        <f t="shared" si="4"/>
        <v>17.999999999999996</v>
      </c>
      <c r="E42" s="26">
        <v>0</v>
      </c>
      <c r="F42" s="27">
        <f>PRODUCT(E42,D42)</f>
        <v>0</v>
      </c>
      <c r="G42" s="27">
        <f>C42*E42</f>
        <v>0</v>
      </c>
    </row>
    <row r="43" spans="1:7" ht="8.4499999999999993" customHeight="1" thickBot="1">
      <c r="A43" s="34" t="s">
        <v>45</v>
      </c>
      <c r="B43" s="35">
        <v>1.1000000000000001</v>
      </c>
      <c r="C43" s="31">
        <f>B43/1.1</f>
        <v>1</v>
      </c>
      <c r="D43" s="21">
        <f t="shared" si="4"/>
        <v>0.6</v>
      </c>
      <c r="E43" s="36">
        <v>0</v>
      </c>
      <c r="F43" s="37">
        <f>PRODUCT(E43,D43)</f>
        <v>0</v>
      </c>
      <c r="G43" s="37">
        <f>C43*E43</f>
        <v>0</v>
      </c>
    </row>
    <row r="44" spans="1:7" s="19" customFormat="1" ht="8.4499999999999993" customHeight="1">
      <c r="A44" s="38" t="s">
        <v>46</v>
      </c>
      <c r="B44" s="15"/>
      <c r="C44" s="16"/>
      <c r="D44" s="16"/>
      <c r="E44" s="17"/>
      <c r="F44" s="18"/>
      <c r="G44" s="18"/>
    </row>
    <row r="45" spans="1:7" ht="8.4499999999999993" customHeight="1">
      <c r="A45" s="28" t="s">
        <v>47</v>
      </c>
      <c r="B45" s="21">
        <v>29.44</v>
      </c>
      <c r="C45" s="21">
        <f t="shared" ref="C45:C60" si="5">B45/1.1</f>
        <v>26.763636363636362</v>
      </c>
      <c r="D45" s="21">
        <f t="shared" ref="D45:D55" si="6">PRODUCT(C45,0.6)</f>
        <v>16.058181818181815</v>
      </c>
      <c r="E45" s="22">
        <v>0</v>
      </c>
      <c r="F45" s="23">
        <f t="shared" ref="F45:F60" si="7">PRODUCT(E45,D45)</f>
        <v>0</v>
      </c>
      <c r="G45" s="23">
        <f t="shared" ref="G45:G60" si="8">C45*E45</f>
        <v>0</v>
      </c>
    </row>
    <row r="46" spans="1:7" ht="8.4499999999999993" customHeight="1">
      <c r="A46" s="28" t="s">
        <v>48</v>
      </c>
      <c r="B46" s="21">
        <v>39.619999999999997</v>
      </c>
      <c r="C46" s="21">
        <f t="shared" si="5"/>
        <v>36.018181818181816</v>
      </c>
      <c r="D46" s="21">
        <f t="shared" si="6"/>
        <v>21.61090909090909</v>
      </c>
      <c r="E46" s="22">
        <v>0</v>
      </c>
      <c r="F46" s="23">
        <f t="shared" si="7"/>
        <v>0</v>
      </c>
      <c r="G46" s="23">
        <f t="shared" si="8"/>
        <v>0</v>
      </c>
    </row>
    <row r="47" spans="1:7" ht="8.4499999999999993" customHeight="1">
      <c r="A47" s="28" t="s">
        <v>49</v>
      </c>
      <c r="B47" s="21">
        <v>77.31</v>
      </c>
      <c r="C47" s="21">
        <f t="shared" si="5"/>
        <v>70.281818181818181</v>
      </c>
      <c r="D47" s="21">
        <f t="shared" si="6"/>
        <v>42.169090909090905</v>
      </c>
      <c r="E47" s="22">
        <v>0</v>
      </c>
      <c r="F47" s="23">
        <f t="shared" si="7"/>
        <v>0</v>
      </c>
      <c r="G47" s="23">
        <f t="shared" si="8"/>
        <v>0</v>
      </c>
    </row>
    <row r="48" spans="1:7" ht="8.4499999999999993" customHeight="1">
      <c r="A48" s="28" t="s">
        <v>50</v>
      </c>
      <c r="B48" s="21">
        <v>44.31</v>
      </c>
      <c r="C48" s="21">
        <f t="shared" si="5"/>
        <v>40.281818181818181</v>
      </c>
      <c r="D48" s="21">
        <f t="shared" si="6"/>
        <v>24.169090909090908</v>
      </c>
      <c r="E48" s="22">
        <v>0</v>
      </c>
      <c r="F48" s="23">
        <f t="shared" si="7"/>
        <v>0</v>
      </c>
      <c r="G48" s="23">
        <f t="shared" si="8"/>
        <v>0</v>
      </c>
    </row>
    <row r="49" spans="1:7" ht="8.4499999999999993" customHeight="1">
      <c r="A49" s="28" t="s">
        <v>51</v>
      </c>
      <c r="B49" s="21">
        <v>34.53</v>
      </c>
      <c r="C49" s="21">
        <f t="shared" si="5"/>
        <v>31.390909090909091</v>
      </c>
      <c r="D49" s="21">
        <f t="shared" si="6"/>
        <v>18.834545454545452</v>
      </c>
      <c r="E49" s="22">
        <v>0</v>
      </c>
      <c r="F49" s="23">
        <f t="shared" si="7"/>
        <v>0</v>
      </c>
      <c r="G49" s="23">
        <f t="shared" si="8"/>
        <v>0</v>
      </c>
    </row>
    <row r="50" spans="1:7" ht="8.4499999999999993" customHeight="1">
      <c r="A50" s="28" t="s">
        <v>52</v>
      </c>
      <c r="B50" s="21">
        <v>27.4</v>
      </c>
      <c r="C50" s="21">
        <f t="shared" si="5"/>
        <v>24.909090909090907</v>
      </c>
      <c r="D50" s="21">
        <f t="shared" si="6"/>
        <v>14.945454545454544</v>
      </c>
      <c r="E50" s="22">
        <v>0</v>
      </c>
      <c r="F50" s="23">
        <f t="shared" si="7"/>
        <v>0</v>
      </c>
      <c r="G50" s="23">
        <f t="shared" si="8"/>
        <v>0</v>
      </c>
    </row>
    <row r="51" spans="1:7" ht="8.4499999999999993" customHeight="1">
      <c r="A51" s="28" t="s">
        <v>53</v>
      </c>
      <c r="B51" s="21">
        <v>25.37</v>
      </c>
      <c r="C51" s="21">
        <f t="shared" si="5"/>
        <v>23.063636363636363</v>
      </c>
      <c r="D51" s="21">
        <f t="shared" si="6"/>
        <v>13.838181818181818</v>
      </c>
      <c r="E51" s="22">
        <v>0</v>
      </c>
      <c r="F51" s="23">
        <f t="shared" si="7"/>
        <v>0</v>
      </c>
      <c r="G51" s="23">
        <f t="shared" si="8"/>
        <v>0</v>
      </c>
    </row>
    <row r="52" spans="1:7" ht="8.4499999999999993" customHeight="1">
      <c r="A52" s="28" t="s">
        <v>54</v>
      </c>
      <c r="B52" s="21">
        <v>27.4</v>
      </c>
      <c r="C52" s="21">
        <f t="shared" si="5"/>
        <v>24.909090909090907</v>
      </c>
      <c r="D52" s="21">
        <f t="shared" si="6"/>
        <v>14.945454545454544</v>
      </c>
      <c r="E52" s="22">
        <v>0</v>
      </c>
      <c r="F52" s="23">
        <f t="shared" si="7"/>
        <v>0</v>
      </c>
      <c r="G52" s="23">
        <f t="shared" si="8"/>
        <v>0</v>
      </c>
    </row>
    <row r="53" spans="1:7" ht="8.4499999999999993" customHeight="1">
      <c r="A53" s="28" t="s">
        <v>55</v>
      </c>
      <c r="B53" s="21">
        <v>31.47</v>
      </c>
      <c r="C53" s="21">
        <f t="shared" si="5"/>
        <v>28.609090909090906</v>
      </c>
      <c r="D53" s="21">
        <f t="shared" si="6"/>
        <v>17.165454545454544</v>
      </c>
      <c r="E53" s="22">
        <v>0</v>
      </c>
      <c r="F53" s="23">
        <f t="shared" si="7"/>
        <v>0</v>
      </c>
      <c r="G53" s="23">
        <f t="shared" si="8"/>
        <v>0</v>
      </c>
    </row>
    <row r="54" spans="1:7" ht="8.4499999999999993" customHeight="1">
      <c r="A54" s="28" t="s">
        <v>56</v>
      </c>
      <c r="B54" s="21">
        <v>39.619999999999997</v>
      </c>
      <c r="C54" s="21">
        <f t="shared" si="5"/>
        <v>36.018181818181816</v>
      </c>
      <c r="D54" s="21">
        <f t="shared" si="6"/>
        <v>21.61090909090909</v>
      </c>
      <c r="E54" s="22">
        <v>0</v>
      </c>
      <c r="F54" s="23">
        <f t="shared" si="7"/>
        <v>0</v>
      </c>
      <c r="G54" s="23">
        <f t="shared" si="8"/>
        <v>0</v>
      </c>
    </row>
    <row r="55" spans="1:7" ht="8.4499999999999993" customHeight="1" thickBot="1">
      <c r="A55" s="28" t="s">
        <v>57</v>
      </c>
      <c r="B55" s="21">
        <v>44.31</v>
      </c>
      <c r="C55" s="21">
        <f t="shared" si="5"/>
        <v>40.281818181818181</v>
      </c>
      <c r="D55" s="21">
        <f t="shared" si="6"/>
        <v>24.169090909090908</v>
      </c>
      <c r="E55" s="22">
        <v>0</v>
      </c>
      <c r="F55" s="23">
        <f t="shared" si="7"/>
        <v>0</v>
      </c>
      <c r="G55" s="23">
        <f t="shared" si="8"/>
        <v>0</v>
      </c>
    </row>
    <row r="56" spans="1:7" s="44" customFormat="1" ht="8.4499999999999993" customHeight="1">
      <c r="A56" s="39" t="s">
        <v>58</v>
      </c>
      <c r="B56" s="40"/>
      <c r="C56" s="41"/>
      <c r="D56" s="41"/>
      <c r="E56" s="42"/>
      <c r="F56" s="43"/>
      <c r="G56" s="43"/>
    </row>
    <row r="57" spans="1:7" ht="8.4499999999999993" customHeight="1">
      <c r="A57" s="28" t="s">
        <v>59</v>
      </c>
      <c r="B57" s="21">
        <v>44.5</v>
      </c>
      <c r="C57" s="21">
        <f t="shared" si="5"/>
        <v>40.454545454545453</v>
      </c>
      <c r="D57" s="21">
        <f t="shared" ref="D57:D63" si="9">PRODUCT(C57,0.6)</f>
        <v>24.27272727272727</v>
      </c>
      <c r="E57" s="22">
        <v>0</v>
      </c>
      <c r="F57" s="23">
        <f t="shared" si="7"/>
        <v>0</v>
      </c>
      <c r="G57" s="23">
        <f t="shared" si="8"/>
        <v>0</v>
      </c>
    </row>
    <row r="58" spans="1:7" ht="8.4499999999999993" customHeight="1">
      <c r="A58" s="28" t="s">
        <v>60</v>
      </c>
      <c r="B58" s="21">
        <v>105.9</v>
      </c>
      <c r="C58" s="21">
        <f t="shared" si="5"/>
        <v>96.272727272727266</v>
      </c>
      <c r="D58" s="21">
        <f t="shared" si="9"/>
        <v>57.763636363636358</v>
      </c>
      <c r="E58" s="22">
        <v>0</v>
      </c>
      <c r="F58" s="23">
        <f t="shared" si="7"/>
        <v>0</v>
      </c>
      <c r="G58" s="23">
        <f t="shared" si="8"/>
        <v>0</v>
      </c>
    </row>
    <row r="59" spans="1:7" ht="8.4499999999999993" customHeight="1">
      <c r="A59" s="28" t="s">
        <v>61</v>
      </c>
      <c r="B59" s="21">
        <v>78.319999999999993</v>
      </c>
      <c r="C59" s="21">
        <f t="shared" si="5"/>
        <v>71.199999999999989</v>
      </c>
      <c r="D59" s="21">
        <f t="shared" si="9"/>
        <v>42.719999999999992</v>
      </c>
      <c r="E59" s="22">
        <v>0</v>
      </c>
      <c r="F59" s="23">
        <f t="shared" si="7"/>
        <v>0</v>
      </c>
      <c r="G59" s="23">
        <f t="shared" si="8"/>
        <v>0</v>
      </c>
    </row>
    <row r="60" spans="1:7" ht="8.4499999999999993" customHeight="1">
      <c r="A60" s="28" t="s">
        <v>62</v>
      </c>
      <c r="B60" s="21">
        <v>85.45</v>
      </c>
      <c r="C60" s="21">
        <f t="shared" si="5"/>
        <v>77.681818181818173</v>
      </c>
      <c r="D60" s="21">
        <f t="shared" si="9"/>
        <v>46.609090909090902</v>
      </c>
      <c r="E60" s="22">
        <v>0</v>
      </c>
      <c r="F60" s="23">
        <f t="shared" si="7"/>
        <v>0</v>
      </c>
      <c r="G60" s="23">
        <f t="shared" si="8"/>
        <v>0</v>
      </c>
    </row>
    <row r="61" spans="1:7" ht="8.4499999999999993" customHeight="1">
      <c r="A61" s="28" t="s">
        <v>63</v>
      </c>
      <c r="B61" s="21">
        <v>83.86</v>
      </c>
      <c r="C61" s="21">
        <f>B61/1.1</f>
        <v>76.236363636363635</v>
      </c>
      <c r="D61" s="21">
        <f t="shared" si="9"/>
        <v>45.741818181818182</v>
      </c>
      <c r="E61" s="22">
        <v>0</v>
      </c>
      <c r="F61" s="23">
        <f>PRODUCT(E61,D61)</f>
        <v>0</v>
      </c>
      <c r="G61" s="23">
        <f>C61*E61</f>
        <v>0</v>
      </c>
    </row>
    <row r="62" spans="1:7" ht="8.4499999999999993" customHeight="1">
      <c r="A62" s="28" t="s">
        <v>64</v>
      </c>
      <c r="B62" s="21">
        <v>17</v>
      </c>
      <c r="C62" s="21">
        <f>B62/1.1</f>
        <v>15.454545454545453</v>
      </c>
      <c r="D62" s="21">
        <f t="shared" si="9"/>
        <v>9.2727272727272716</v>
      </c>
      <c r="E62" s="22">
        <v>0</v>
      </c>
      <c r="F62" s="23">
        <f>PRODUCT(E62,D62)</f>
        <v>0</v>
      </c>
      <c r="G62" s="23">
        <f>C62*E62</f>
        <v>0</v>
      </c>
    </row>
    <row r="63" spans="1:7" ht="8.4499999999999993" customHeight="1" thickBot="1">
      <c r="A63" s="28" t="s">
        <v>64</v>
      </c>
      <c r="B63" s="21">
        <v>23</v>
      </c>
      <c r="C63" s="21">
        <f>B63/1.1</f>
        <v>20.909090909090907</v>
      </c>
      <c r="D63" s="21">
        <f t="shared" si="9"/>
        <v>12.545454545454543</v>
      </c>
      <c r="E63" s="22">
        <v>0</v>
      </c>
      <c r="F63" s="23">
        <f>PRODUCT(E63,D63)</f>
        <v>0</v>
      </c>
      <c r="G63" s="23">
        <f>C63*E63</f>
        <v>0</v>
      </c>
    </row>
    <row r="64" spans="1:7" s="19" customFormat="1" ht="8.4499999999999993" customHeight="1">
      <c r="A64" s="45" t="s">
        <v>65</v>
      </c>
      <c r="B64" s="15"/>
      <c r="C64" s="16"/>
      <c r="D64" s="16"/>
      <c r="E64" s="17"/>
      <c r="F64" s="18"/>
      <c r="G64" s="18"/>
    </row>
    <row r="65" spans="1:7" ht="8.4499999999999993" customHeight="1">
      <c r="A65" s="28" t="s">
        <v>66</v>
      </c>
      <c r="B65" s="21">
        <v>38.4</v>
      </c>
      <c r="C65" s="21">
        <f>B65/1.1</f>
        <v>34.909090909090907</v>
      </c>
      <c r="D65" s="21">
        <f>PRODUCT(C65,0.6)</f>
        <v>20.945454545454542</v>
      </c>
      <c r="E65" s="22">
        <v>0</v>
      </c>
      <c r="F65" s="23">
        <f>PRODUCT(E65,D65)</f>
        <v>0</v>
      </c>
      <c r="G65" s="23">
        <f>C65*E65</f>
        <v>0</v>
      </c>
    </row>
    <row r="66" spans="1:7" ht="8.4499999999999993" customHeight="1">
      <c r="A66" s="28" t="s">
        <v>67</v>
      </c>
      <c r="B66" s="21">
        <v>38.4</v>
      </c>
      <c r="C66" s="21">
        <f>B66/1.1</f>
        <v>34.909090909090907</v>
      </c>
      <c r="D66" s="21">
        <f>PRODUCT(C66,0.6)</f>
        <v>20.945454545454542</v>
      </c>
      <c r="E66" s="22">
        <v>0</v>
      </c>
      <c r="F66" s="23">
        <f>PRODUCT(E66,D66)</f>
        <v>0</v>
      </c>
      <c r="G66" s="23">
        <f>C66*E66</f>
        <v>0</v>
      </c>
    </row>
    <row r="67" spans="1:7" ht="8.4499999999999993" customHeight="1">
      <c r="A67" s="28" t="s">
        <v>68</v>
      </c>
      <c r="B67" s="21">
        <v>51.2</v>
      </c>
      <c r="C67" s="21">
        <f t="shared" ref="C67:C78" si="10">B67/1.1</f>
        <v>46.545454545454547</v>
      </c>
      <c r="D67" s="21">
        <f>PRODUCT(C67,0.6)</f>
        <v>27.927272727272726</v>
      </c>
      <c r="E67" s="22">
        <v>0</v>
      </c>
      <c r="F67" s="23">
        <f t="shared" ref="F67:F78" si="11">PRODUCT(E67,D67)</f>
        <v>0</v>
      </c>
      <c r="G67" s="23">
        <f t="shared" ref="G67:G78" si="12">C67*E67</f>
        <v>0</v>
      </c>
    </row>
    <row r="68" spans="1:7" ht="8.4499999999999993" customHeight="1">
      <c r="A68" s="28" t="s">
        <v>69</v>
      </c>
      <c r="B68" s="21">
        <v>46.8</v>
      </c>
      <c r="C68" s="21">
        <f t="shared" si="10"/>
        <v>42.54545454545454</v>
      </c>
      <c r="D68" s="21">
        <f>PRODUCT(C68,0.6)</f>
        <v>25.527272727272724</v>
      </c>
      <c r="E68" s="22">
        <v>0</v>
      </c>
      <c r="F68" s="23">
        <f t="shared" si="11"/>
        <v>0</v>
      </c>
      <c r="G68" s="23">
        <f t="shared" si="12"/>
        <v>0</v>
      </c>
    </row>
    <row r="69" spans="1:7" ht="8.4499999999999993" customHeight="1" thickBot="1">
      <c r="A69" s="28" t="s">
        <v>70</v>
      </c>
      <c r="B69" s="21">
        <v>1.95</v>
      </c>
      <c r="C69" s="21">
        <f>B69/1.1</f>
        <v>1.7727272727272725</v>
      </c>
      <c r="D69" s="21">
        <f>PRODUCT(C69,0.6)</f>
        <v>1.0636363636363635</v>
      </c>
      <c r="E69" s="22">
        <v>0</v>
      </c>
      <c r="F69" s="23">
        <f>PRODUCT(E69,D69)</f>
        <v>0</v>
      </c>
      <c r="G69" s="23">
        <f>C69*E69</f>
        <v>0</v>
      </c>
    </row>
    <row r="70" spans="1:7" s="19" customFormat="1" ht="8.4499999999999993" customHeight="1">
      <c r="A70" s="46" t="s">
        <v>71</v>
      </c>
      <c r="B70" s="15"/>
      <c r="C70" s="16"/>
      <c r="D70" s="16"/>
      <c r="E70" s="17"/>
      <c r="F70" s="18"/>
      <c r="G70" s="18"/>
    </row>
    <row r="71" spans="1:7" ht="8.4499999999999993" customHeight="1">
      <c r="A71" s="28" t="s">
        <v>72</v>
      </c>
      <c r="B71" s="21">
        <v>26.38</v>
      </c>
      <c r="C71" s="21">
        <f t="shared" si="10"/>
        <v>23.981818181818181</v>
      </c>
      <c r="D71" s="21">
        <f t="shared" ref="D71:D78" si="13">PRODUCT(C71,0.6)</f>
        <v>14.389090909090907</v>
      </c>
      <c r="E71" s="22">
        <v>0</v>
      </c>
      <c r="F71" s="23">
        <f t="shared" si="11"/>
        <v>0</v>
      </c>
      <c r="G71" s="23">
        <f t="shared" si="12"/>
        <v>0</v>
      </c>
    </row>
    <row r="72" spans="1:7" ht="8.4499999999999993" customHeight="1">
      <c r="A72" s="28" t="s">
        <v>73</v>
      </c>
      <c r="B72" s="21">
        <v>54.9</v>
      </c>
      <c r="C72" s="21">
        <f t="shared" si="10"/>
        <v>49.909090909090907</v>
      </c>
      <c r="D72" s="21">
        <f t="shared" si="13"/>
        <v>29.945454545454542</v>
      </c>
      <c r="E72" s="22">
        <v>0</v>
      </c>
      <c r="F72" s="23">
        <f t="shared" si="11"/>
        <v>0</v>
      </c>
      <c r="G72" s="23">
        <f t="shared" si="12"/>
        <v>0</v>
      </c>
    </row>
    <row r="73" spans="1:7" ht="8.4499999999999993" customHeight="1">
      <c r="A73" s="28" t="s">
        <v>74</v>
      </c>
      <c r="B73" s="21">
        <v>122.12</v>
      </c>
      <c r="C73" s="21">
        <f t="shared" si="10"/>
        <v>111.01818181818182</v>
      </c>
      <c r="D73" s="21">
        <f t="shared" si="13"/>
        <v>66.61090909090909</v>
      </c>
      <c r="E73" s="22">
        <v>0</v>
      </c>
      <c r="F73" s="23">
        <f t="shared" si="11"/>
        <v>0</v>
      </c>
      <c r="G73" s="23">
        <f t="shared" si="12"/>
        <v>0</v>
      </c>
    </row>
    <row r="74" spans="1:7" ht="8.4499999999999993" customHeight="1">
      <c r="A74" s="28" t="s">
        <v>75</v>
      </c>
      <c r="B74" s="21">
        <v>37.99</v>
      </c>
      <c r="C74" s="21">
        <f>B74/1.1</f>
        <v>34.536363636363639</v>
      </c>
      <c r="D74" s="21">
        <f t="shared" si="13"/>
        <v>20.721818181818183</v>
      </c>
      <c r="E74" s="22">
        <v>0</v>
      </c>
      <c r="F74" s="23">
        <f>PRODUCT(E74,D74)</f>
        <v>0</v>
      </c>
      <c r="G74" s="23">
        <f>C74*E74</f>
        <v>0</v>
      </c>
    </row>
    <row r="75" spans="1:7" ht="8.4499999999999993" customHeight="1">
      <c r="A75" s="28" t="s">
        <v>76</v>
      </c>
      <c r="B75" s="21">
        <v>28.41</v>
      </c>
      <c r="C75" s="21">
        <f t="shared" si="10"/>
        <v>25.827272727272724</v>
      </c>
      <c r="D75" s="21">
        <f t="shared" si="13"/>
        <v>15.496363636363634</v>
      </c>
      <c r="E75" s="22">
        <v>0</v>
      </c>
      <c r="F75" s="23">
        <f t="shared" si="11"/>
        <v>0</v>
      </c>
      <c r="G75" s="23">
        <f t="shared" si="12"/>
        <v>0</v>
      </c>
    </row>
    <row r="76" spans="1:7" ht="8.4499999999999993" customHeight="1">
      <c r="A76" s="28" t="s">
        <v>54</v>
      </c>
      <c r="B76" s="21">
        <v>27.4</v>
      </c>
      <c r="C76" s="21">
        <f t="shared" si="10"/>
        <v>24.909090909090907</v>
      </c>
      <c r="D76" s="21">
        <f t="shared" si="13"/>
        <v>14.945454545454544</v>
      </c>
      <c r="E76" s="22">
        <v>0</v>
      </c>
      <c r="F76" s="23">
        <f t="shared" si="11"/>
        <v>0</v>
      </c>
      <c r="G76" s="23">
        <f t="shared" si="12"/>
        <v>0</v>
      </c>
    </row>
    <row r="77" spans="1:7" ht="8.4499999999999993" customHeight="1">
      <c r="A77" s="28" t="s">
        <v>28</v>
      </c>
      <c r="B77" s="21">
        <v>36.56</v>
      </c>
      <c r="C77" s="21">
        <f t="shared" si="10"/>
        <v>33.236363636363635</v>
      </c>
      <c r="D77" s="21">
        <f t="shared" si="13"/>
        <v>19.941818181818181</v>
      </c>
      <c r="E77" s="22">
        <v>0</v>
      </c>
      <c r="F77" s="23">
        <f t="shared" si="11"/>
        <v>0</v>
      </c>
      <c r="G77" s="23">
        <f t="shared" si="12"/>
        <v>0</v>
      </c>
    </row>
    <row r="78" spans="1:7" ht="8.4499999999999993" customHeight="1" thickBot="1">
      <c r="A78" s="28" t="s">
        <v>77</v>
      </c>
      <c r="B78" s="21">
        <v>25</v>
      </c>
      <c r="C78" s="21">
        <f t="shared" si="10"/>
        <v>22.727272727272727</v>
      </c>
      <c r="D78" s="21">
        <f t="shared" si="13"/>
        <v>13.636363636363635</v>
      </c>
      <c r="E78" s="22">
        <v>0</v>
      </c>
      <c r="F78" s="23">
        <f t="shared" si="11"/>
        <v>0</v>
      </c>
      <c r="G78" s="23">
        <f t="shared" si="12"/>
        <v>0</v>
      </c>
    </row>
    <row r="79" spans="1:7" s="19" customFormat="1" ht="8.4499999999999993" customHeight="1">
      <c r="A79" s="47" t="s">
        <v>78</v>
      </c>
      <c r="B79" s="15"/>
      <c r="C79" s="16"/>
      <c r="D79" s="16"/>
      <c r="E79" s="17"/>
      <c r="F79" s="18"/>
      <c r="G79" s="18"/>
    </row>
    <row r="80" spans="1:7" ht="8.4499999999999993" customHeight="1">
      <c r="A80" s="28" t="s">
        <v>79</v>
      </c>
      <c r="B80" s="21">
        <v>24.34</v>
      </c>
      <c r="C80" s="21">
        <f>B80/1.1</f>
        <v>22.127272727272725</v>
      </c>
      <c r="D80" s="21">
        <f>PRODUCT(C80,0.6)</f>
        <v>13.276363636363635</v>
      </c>
      <c r="E80" s="22">
        <v>0</v>
      </c>
      <c r="F80" s="23">
        <f>PRODUCT(E80,D80)</f>
        <v>0</v>
      </c>
      <c r="G80" s="23">
        <f>C80*E80</f>
        <v>0</v>
      </c>
    </row>
    <row r="81" spans="1:7" ht="8.4499999999999993" customHeight="1">
      <c r="A81" s="28" t="s">
        <v>80</v>
      </c>
      <c r="B81" s="21">
        <v>25.37</v>
      </c>
      <c r="C81" s="21">
        <f>B81/1.1</f>
        <v>23.063636363636363</v>
      </c>
      <c r="D81" s="21">
        <f>PRODUCT(C81,0.6)</f>
        <v>13.838181818181818</v>
      </c>
      <c r="E81" s="22">
        <v>0</v>
      </c>
      <c r="F81" s="23">
        <f>PRODUCT(E81,D81)</f>
        <v>0</v>
      </c>
      <c r="G81" s="23">
        <f>C81*E81</f>
        <v>0</v>
      </c>
    </row>
    <row r="82" spans="1:7" ht="8.4499999999999993" customHeight="1">
      <c r="A82" s="28" t="s">
        <v>81</v>
      </c>
      <c r="B82" s="21">
        <v>25.37</v>
      </c>
      <c r="C82" s="21">
        <f>B82/1.1</f>
        <v>23.063636363636363</v>
      </c>
      <c r="D82" s="21">
        <f>PRODUCT(C82,0.6)</f>
        <v>13.838181818181818</v>
      </c>
      <c r="E82" s="22">
        <v>0</v>
      </c>
      <c r="F82" s="23">
        <f>PRODUCT(E82,D82)</f>
        <v>0</v>
      </c>
      <c r="G82" s="23">
        <f>C82*E82</f>
        <v>0</v>
      </c>
    </row>
    <row r="83" spans="1:7" ht="8.4499999999999993" customHeight="1" thickBot="1">
      <c r="A83" s="28" t="s">
        <v>82</v>
      </c>
      <c r="B83" s="21">
        <v>36.56</v>
      </c>
      <c r="C83" s="21">
        <f>B83/1.1</f>
        <v>33.236363636363635</v>
      </c>
      <c r="D83" s="21">
        <f>PRODUCT(C83,0.6)</f>
        <v>19.941818181818181</v>
      </c>
      <c r="E83" s="22">
        <v>0</v>
      </c>
      <c r="F83" s="23">
        <f>PRODUCT(E83,D83)</f>
        <v>0</v>
      </c>
      <c r="G83" s="23">
        <f>C83*E83</f>
        <v>0</v>
      </c>
    </row>
    <row r="84" spans="1:7" s="19" customFormat="1" ht="8.4499999999999993" customHeight="1">
      <c r="A84" s="48" t="s">
        <v>83</v>
      </c>
      <c r="B84" s="15"/>
      <c r="C84" s="16"/>
      <c r="D84" s="16"/>
      <c r="E84" s="17"/>
      <c r="F84" s="18"/>
      <c r="G84" s="18"/>
    </row>
    <row r="85" spans="1:7" ht="8.4499999999999993" customHeight="1">
      <c r="A85" s="28" t="s">
        <v>107</v>
      </c>
      <c r="B85" s="21">
        <v>22.31</v>
      </c>
      <c r="C85" s="21">
        <f>B85/1.1</f>
        <v>20.281818181818178</v>
      </c>
      <c r="D85" s="21">
        <f>PRODUCT(C85,0.6)</f>
        <v>12.169090909090906</v>
      </c>
      <c r="E85" s="22">
        <v>0</v>
      </c>
      <c r="F85" s="23">
        <f>PRODUCT(E85,D85)</f>
        <v>0</v>
      </c>
      <c r="G85" s="23">
        <f>C85*E85</f>
        <v>0</v>
      </c>
    </row>
    <row r="86" spans="1:7" ht="8.4499999999999993" customHeight="1">
      <c r="A86" s="28" t="s">
        <v>108</v>
      </c>
      <c r="B86" s="21">
        <v>52.87</v>
      </c>
      <c r="C86" s="21">
        <f>B86/1.1</f>
        <v>48.063636363636355</v>
      </c>
      <c r="D86" s="21">
        <f>PRODUCT(C86,0.6)</f>
        <v>28.838181818181813</v>
      </c>
      <c r="E86" s="22">
        <v>0</v>
      </c>
      <c r="F86" s="23">
        <f>PRODUCT(E86,D86)</f>
        <v>0</v>
      </c>
      <c r="G86" s="23">
        <f>C86*E86</f>
        <v>0</v>
      </c>
    </row>
    <row r="87" spans="1:7" ht="8.4499999999999993" customHeight="1">
      <c r="A87" s="28" t="s">
        <v>84</v>
      </c>
      <c r="B87" s="21">
        <v>8.81</v>
      </c>
      <c r="C87" s="21">
        <f>B87/1.1</f>
        <v>8.0090909090909097</v>
      </c>
      <c r="D87" s="21">
        <f>PRODUCT(C87,0.6)</f>
        <v>4.8054545454545456</v>
      </c>
      <c r="E87" s="22">
        <v>0</v>
      </c>
      <c r="F87" s="23">
        <f>PRODUCT(E87,D87)</f>
        <v>0</v>
      </c>
      <c r="G87" s="23">
        <f>C87*E87</f>
        <v>0</v>
      </c>
    </row>
    <row r="88" spans="1:7" ht="8.4499999999999993" customHeight="1" thickBot="1">
      <c r="A88" s="28" t="s">
        <v>85</v>
      </c>
      <c r="B88" s="21">
        <v>50.82</v>
      </c>
      <c r="C88" s="21">
        <f>B88/1.1</f>
        <v>46.199999999999996</v>
      </c>
      <c r="D88" s="21">
        <f>PRODUCT(C88,0.6)</f>
        <v>27.719999999999995</v>
      </c>
      <c r="E88" s="22">
        <v>0</v>
      </c>
      <c r="F88" s="23">
        <f>PRODUCT(E88,D88)</f>
        <v>0</v>
      </c>
      <c r="G88" s="23">
        <f>C88*E88</f>
        <v>0</v>
      </c>
    </row>
    <row r="89" spans="1:7" s="19" customFormat="1" ht="8.4499999999999993" customHeight="1">
      <c r="A89" s="47" t="s">
        <v>86</v>
      </c>
      <c r="B89" s="15"/>
      <c r="C89" s="16"/>
      <c r="D89" s="16"/>
      <c r="E89" s="17"/>
      <c r="F89" s="18"/>
      <c r="G89" s="18"/>
    </row>
    <row r="90" spans="1:7" ht="8.4499999999999993" customHeight="1" thickBot="1">
      <c r="A90" s="28" t="s">
        <v>87</v>
      </c>
      <c r="B90" s="21">
        <v>43.69</v>
      </c>
      <c r="C90" s="21">
        <f>B90/1.1</f>
        <v>39.718181818181812</v>
      </c>
      <c r="D90" s="21">
        <f>PRODUCT(C90,0.6)</f>
        <v>23.830909090909085</v>
      </c>
      <c r="E90" s="22">
        <v>0</v>
      </c>
      <c r="F90" s="23">
        <f>PRODUCT(E90,D90)</f>
        <v>0</v>
      </c>
      <c r="G90" s="23">
        <f>C90*E90</f>
        <v>0</v>
      </c>
    </row>
    <row r="91" spans="1:7" s="19" customFormat="1" ht="8.4499999999999993" customHeight="1">
      <c r="A91" s="47" t="s">
        <v>88</v>
      </c>
      <c r="B91" s="15"/>
      <c r="C91" s="16"/>
      <c r="D91" s="16"/>
      <c r="E91" s="17"/>
      <c r="F91" s="18"/>
      <c r="G91" s="18"/>
    </row>
    <row r="92" spans="1:7" ht="8.4499999999999993" customHeight="1" thickBot="1">
      <c r="A92" s="28" t="s">
        <v>89</v>
      </c>
      <c r="B92" s="21">
        <v>25</v>
      </c>
      <c r="C92" s="21">
        <f>B92/1.1</f>
        <v>22.727272727272727</v>
      </c>
      <c r="D92" s="21">
        <f>PRODUCT(C92,0.6)</f>
        <v>13.636363636363635</v>
      </c>
      <c r="E92" s="22">
        <v>0</v>
      </c>
      <c r="F92" s="23">
        <f>PRODUCT(E92,D92)</f>
        <v>0</v>
      </c>
      <c r="G92" s="23">
        <f>C92*E92</f>
        <v>0</v>
      </c>
    </row>
    <row r="93" spans="1:7" s="19" customFormat="1" ht="8.25" customHeight="1">
      <c r="A93" s="49" t="s">
        <v>90</v>
      </c>
      <c r="B93" s="15"/>
      <c r="C93" s="16"/>
      <c r="D93" s="16"/>
      <c r="E93" s="17"/>
      <c r="F93" s="18"/>
      <c r="G93" s="18"/>
    </row>
    <row r="94" spans="1:7" ht="10.5" customHeight="1">
      <c r="A94" s="28" t="s">
        <v>91</v>
      </c>
      <c r="B94" s="21">
        <v>18.350000000000001</v>
      </c>
      <c r="C94" s="21">
        <f t="shared" ref="C94:C97" si="14">B94/1.1</f>
        <v>16.681818181818183</v>
      </c>
      <c r="D94" s="21">
        <f t="shared" ref="D94:D97" si="15">PRODUCT(C94,0.6)</f>
        <v>10.00909090909091</v>
      </c>
      <c r="E94" s="22">
        <v>0</v>
      </c>
      <c r="F94" s="23">
        <f t="shared" ref="F94:F97" si="16">PRODUCT(E94,D94)</f>
        <v>0</v>
      </c>
      <c r="G94" s="23">
        <f t="shared" ref="G94:G97" si="17">C94*E94</f>
        <v>0</v>
      </c>
    </row>
    <row r="95" spans="1:7" ht="10.5" customHeight="1">
      <c r="A95" s="28" t="s">
        <v>92</v>
      </c>
      <c r="B95" s="21">
        <v>59</v>
      </c>
      <c r="C95" s="21">
        <f t="shared" si="14"/>
        <v>53.636363636363633</v>
      </c>
      <c r="D95" s="21">
        <f t="shared" si="15"/>
        <v>32.18181818181818</v>
      </c>
      <c r="E95" s="22">
        <v>0</v>
      </c>
      <c r="F95" s="21">
        <f t="shared" si="16"/>
        <v>0</v>
      </c>
      <c r="G95" s="21">
        <f t="shared" si="17"/>
        <v>0</v>
      </c>
    </row>
    <row r="96" spans="1:7" ht="10.5" customHeight="1">
      <c r="A96" s="28" t="s">
        <v>93</v>
      </c>
      <c r="B96" s="21">
        <v>59</v>
      </c>
      <c r="C96" s="21">
        <f t="shared" si="14"/>
        <v>53.636363636363633</v>
      </c>
      <c r="D96" s="21">
        <f t="shared" si="15"/>
        <v>32.18181818181818</v>
      </c>
      <c r="E96" s="22">
        <v>0</v>
      </c>
      <c r="F96" s="21">
        <f t="shared" si="16"/>
        <v>0</v>
      </c>
      <c r="G96" s="21">
        <f t="shared" si="17"/>
        <v>0</v>
      </c>
    </row>
    <row r="97" spans="1:7" ht="10.5" customHeight="1">
      <c r="A97" s="28" t="s">
        <v>94</v>
      </c>
      <c r="B97" s="21">
        <v>59</v>
      </c>
      <c r="C97" s="21">
        <f t="shared" si="14"/>
        <v>53.636363636363633</v>
      </c>
      <c r="D97" s="21">
        <f t="shared" si="15"/>
        <v>32.18181818181818</v>
      </c>
      <c r="E97" s="22">
        <v>0</v>
      </c>
      <c r="F97" s="23">
        <f t="shared" si="16"/>
        <v>0</v>
      </c>
      <c r="G97" s="23">
        <f t="shared" si="17"/>
        <v>0</v>
      </c>
    </row>
    <row r="98" spans="1:7" ht="10.5" customHeight="1">
      <c r="A98" s="28"/>
      <c r="B98" s="21"/>
      <c r="C98" s="21"/>
      <c r="D98" s="21"/>
      <c r="E98" s="22"/>
      <c r="F98" s="21"/>
      <c r="G98" s="21"/>
    </row>
    <row r="99" spans="1:7" s="19" customFormat="1" ht="8.4499999999999993" customHeight="1">
      <c r="A99" s="50" t="s">
        <v>95</v>
      </c>
      <c r="B99" s="51"/>
      <c r="C99" s="52"/>
      <c r="D99" s="52"/>
      <c r="E99" s="53"/>
      <c r="F99" s="54">
        <f>SUM(F4:F98)</f>
        <v>0</v>
      </c>
      <c r="G99" s="55">
        <f>SUM(G4:G98)</f>
        <v>0</v>
      </c>
    </row>
    <row r="100" spans="1:7" ht="8.4499999999999993" customHeight="1">
      <c r="A100" s="56" t="s">
        <v>96</v>
      </c>
      <c r="B100" s="57"/>
      <c r="C100" s="31"/>
      <c r="D100" s="31"/>
      <c r="E100" s="22" t="s">
        <v>97</v>
      </c>
      <c r="F100" s="58">
        <f>(F99)+(F99)*10/100</f>
        <v>0</v>
      </c>
      <c r="G100" s="59">
        <f>(G99)+ (G99)*10/100</f>
        <v>0</v>
      </c>
    </row>
    <row r="101" spans="1:7" s="19" customFormat="1" ht="8.4499999999999993" customHeight="1">
      <c r="A101" s="60" t="s">
        <v>98</v>
      </c>
      <c r="B101" s="61"/>
      <c r="C101" s="62"/>
      <c r="D101" s="62"/>
      <c r="E101" s="63"/>
      <c r="F101" s="64"/>
      <c r="G101" s="64"/>
    </row>
    <row r="102" spans="1:7" s="67" customFormat="1" ht="8.4499999999999993" customHeight="1">
      <c r="A102" s="28" t="s">
        <v>99</v>
      </c>
      <c r="B102" s="65">
        <v>3.5</v>
      </c>
      <c r="C102" s="65">
        <f>B102/1.21</f>
        <v>2.8925619834710745</v>
      </c>
      <c r="D102" s="21">
        <f>PRODUCT(C102,0.6)</f>
        <v>1.7355371900826446</v>
      </c>
      <c r="E102" s="66">
        <v>0</v>
      </c>
      <c r="F102" s="23">
        <f>PRODUCT(E102,D102)</f>
        <v>0</v>
      </c>
      <c r="G102" s="23">
        <f>C102*E102</f>
        <v>0</v>
      </c>
    </row>
    <row r="103" spans="1:7" ht="8.4499999999999993" customHeight="1">
      <c r="A103" s="28" t="s">
        <v>100</v>
      </c>
      <c r="B103" s="21">
        <v>31.69</v>
      </c>
      <c r="C103" s="65">
        <f>B103/1.21</f>
        <v>26.190082644628102</v>
      </c>
      <c r="D103" s="21">
        <f>PRODUCT(C103,0.6)</f>
        <v>15.714049586776861</v>
      </c>
      <c r="E103" s="22">
        <v>0</v>
      </c>
      <c r="F103" s="23">
        <f>PRODUCT(E103,D103)</f>
        <v>0</v>
      </c>
      <c r="G103" s="23">
        <f>C103*E103</f>
        <v>0</v>
      </c>
    </row>
    <row r="104" spans="1:7" ht="8.4499999999999993" customHeight="1">
      <c r="A104" s="28" t="s">
        <v>101</v>
      </c>
      <c r="B104" s="21">
        <v>63.9</v>
      </c>
      <c r="C104" s="65">
        <f>B104/1.21</f>
        <v>52.809917355371901</v>
      </c>
      <c r="D104" s="21">
        <f>PRODUCT(C104,0.6)</f>
        <v>31.685950413223139</v>
      </c>
      <c r="E104" s="22">
        <v>0</v>
      </c>
      <c r="F104" s="23">
        <f>PRODUCT(E104,D104)</f>
        <v>0</v>
      </c>
      <c r="G104" s="23">
        <f>C104*E104</f>
        <v>0</v>
      </c>
    </row>
    <row r="105" spans="1:7" ht="8.4499999999999993" customHeight="1">
      <c r="A105" s="68" t="s">
        <v>102</v>
      </c>
      <c r="B105" s="69"/>
      <c r="C105" s="70"/>
      <c r="D105" s="31"/>
      <c r="E105" s="71"/>
      <c r="F105" s="72">
        <f>SUM(F102:F104)</f>
        <v>0</v>
      </c>
      <c r="G105" s="73">
        <f>SUM(G102:G104)</f>
        <v>0</v>
      </c>
    </row>
    <row r="106" spans="1:7" ht="10.5" customHeight="1" thickBot="1">
      <c r="A106" s="74" t="s">
        <v>103</v>
      </c>
      <c r="B106" s="75">
        <v>6</v>
      </c>
      <c r="C106" s="76"/>
      <c r="D106" s="76"/>
      <c r="E106" s="77">
        <v>0</v>
      </c>
      <c r="F106" s="78">
        <f>PRODUCT(E106,B106)</f>
        <v>0</v>
      </c>
      <c r="G106" s="78">
        <f>PRODUCT(F106,C106)</f>
        <v>0</v>
      </c>
    </row>
    <row r="107" spans="1:7" ht="8.4499999999999993" customHeight="1">
      <c r="A107" s="68" t="s">
        <v>104</v>
      </c>
      <c r="B107" s="57"/>
      <c r="C107" s="70"/>
      <c r="D107" s="31"/>
      <c r="E107" s="79"/>
      <c r="F107" s="58">
        <f>(F105+F106)+(F105+F106)*21/100</f>
        <v>0</v>
      </c>
      <c r="G107" s="59">
        <f>(G105+G106)+(G105+G106)*21/100</f>
        <v>0</v>
      </c>
    </row>
    <row r="108" spans="1:7" ht="12" customHeight="1" thickBot="1">
      <c r="A108" s="80" t="s">
        <v>105</v>
      </c>
      <c r="B108" s="81" t="s">
        <v>106</v>
      </c>
      <c r="C108" s="82"/>
      <c r="D108" s="83"/>
      <c r="E108" s="84">
        <f>SUM(E4:E107)</f>
        <v>0</v>
      </c>
      <c r="F108" s="85">
        <f>F100+F107</f>
        <v>0</v>
      </c>
      <c r="G108" s="86">
        <f>G100+G107</f>
        <v>0</v>
      </c>
    </row>
  </sheetData>
  <mergeCells count="1">
    <mergeCell ref="B108:D108"/>
  </mergeCells>
  <pageMargins left="0" right="0" top="0.78740157480314965" bottom="0" header="0" footer="0"/>
  <pageSetup paperSize="9" scale="87" fitToWidth="0" orientation="portrait" r:id="rId1"/>
  <headerFooter alignWithMargins="0">
    <oddHeader>&amp;C
&amp;G</oddHeader>
    <oddFooter>&amp;L&amp;G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2019-02-16T17:15:57Z</dcterms:created>
  <dcterms:modified xsi:type="dcterms:W3CDTF">2019-02-16T17:19:30Z</dcterms:modified>
</cp:coreProperties>
</file>