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55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Sheet1!$B$19:$K$31</definedName>
  </definedNames>
  <calcPr calcId="145621"/>
</workbook>
</file>

<file path=xl/calcChain.xml><?xml version="1.0" encoding="utf-8"?>
<calcChain xmlns="http://schemas.openxmlformats.org/spreadsheetml/2006/main">
  <c r="Z4" i="1" l="1"/>
  <c r="AA9" i="1"/>
  <c r="C22" i="1"/>
  <c r="C23" i="1" s="1"/>
  <c r="C24" i="1" s="1"/>
  <c r="C25" i="1" s="1"/>
  <c r="C26" i="1" s="1"/>
  <c r="C27" i="1" s="1"/>
  <c r="C28" i="1" s="1"/>
  <c r="C29" i="1" s="1"/>
  <c r="C30" i="1" s="1"/>
  <c r="C31" i="1" s="1"/>
  <c r="C21" i="1"/>
  <c r="N7" i="1"/>
  <c r="N8" i="1" s="1"/>
  <c r="N9" i="1" s="1"/>
  <c r="N10" i="1" s="1"/>
  <c r="N11" i="1" s="1"/>
  <c r="N12" i="1" s="1"/>
  <c r="N13" i="1" s="1"/>
  <c r="N14" i="1" s="1"/>
  <c r="N15" i="1" s="1"/>
  <c r="N16" i="1" s="1"/>
  <c r="N6" i="1"/>
  <c r="N22" i="1"/>
  <c r="N23" i="1" s="1"/>
  <c r="N24" i="1" s="1"/>
  <c r="N25" i="1" s="1"/>
  <c r="N26" i="1" s="1"/>
  <c r="N27" i="1" s="1"/>
  <c r="N28" i="1" s="1"/>
  <c r="N29" i="1" s="1"/>
  <c r="N30" i="1" s="1"/>
  <c r="N31" i="1" s="1"/>
  <c r="N21" i="1"/>
  <c r="Z5" i="1"/>
  <c r="Z6" i="1" s="1"/>
  <c r="X10" i="1"/>
  <c r="Z10" i="1" l="1"/>
  <c r="Y10" i="1"/>
  <c r="AA10" i="1"/>
  <c r="Z9" i="1"/>
  <c r="Y9" i="1"/>
  <c r="X11" i="1"/>
  <c r="Y11" i="1" l="1"/>
  <c r="Z11" i="1"/>
  <c r="AA11" i="1"/>
  <c r="X12" i="1"/>
  <c r="AA12" i="1" l="1"/>
  <c r="Z12" i="1"/>
  <c r="Y12" i="1"/>
  <c r="X13" i="1"/>
  <c r="Z13" i="1" l="1"/>
  <c r="Y13" i="1"/>
  <c r="AA13" i="1"/>
  <c r="X14" i="1"/>
  <c r="Z14" i="1" l="1"/>
  <c r="Y14" i="1"/>
  <c r="AA14" i="1"/>
  <c r="X15" i="1"/>
  <c r="Z15" i="1" l="1"/>
  <c r="Y15" i="1"/>
  <c r="AA15" i="1"/>
  <c r="X16" i="1"/>
  <c r="Z16" i="1" l="1"/>
  <c r="AA16" i="1"/>
  <c r="Y16" i="1"/>
  <c r="X17" i="1"/>
  <c r="Y17" i="1" l="1"/>
  <c r="AA17" i="1"/>
  <c r="Z17" i="1"/>
  <c r="X18" i="1"/>
  <c r="Y18" i="1" l="1"/>
  <c r="Z18" i="1"/>
  <c r="AA18" i="1"/>
  <c r="X19" i="1"/>
  <c r="Z19" i="1" l="1"/>
  <c r="Y19" i="1"/>
  <c r="AA19" i="1"/>
  <c r="X20" i="1"/>
  <c r="AA20" i="1" l="1"/>
  <c r="Z20" i="1"/>
  <c r="Y20" i="1"/>
</calcChain>
</file>

<file path=xl/sharedStrings.xml><?xml version="1.0" encoding="utf-8"?>
<sst xmlns="http://schemas.openxmlformats.org/spreadsheetml/2006/main" count="155" uniqueCount="123">
  <si>
    <t>Name</t>
  </si>
  <si>
    <t>Tier</t>
  </si>
  <si>
    <t>Power</t>
  </si>
  <si>
    <t>Attack</t>
  </si>
  <si>
    <t>Defense</t>
  </si>
  <si>
    <t>HP</t>
  </si>
  <si>
    <t>Speed</t>
  </si>
  <si>
    <t>Upkeep</t>
  </si>
  <si>
    <t>Load</t>
  </si>
  <si>
    <t>Unlocked By</t>
  </si>
  <si>
    <t>Musketmen</t>
  </si>
  <si>
    <t>Barracks 1</t>
  </si>
  <si>
    <t>Pikemen</t>
  </si>
  <si>
    <t>Barracks 4</t>
  </si>
  <si>
    <t>Gunmen</t>
  </si>
  <si>
    <t>Barracks 7</t>
  </si>
  <si>
    <t>Armored Pikemen</t>
  </si>
  <si>
    <t>Barracks 10</t>
  </si>
  <si>
    <t>Riflemen</t>
  </si>
  <si>
    <t>Barracks 13</t>
  </si>
  <si>
    <t>Spearmen</t>
  </si>
  <si>
    <t>Barracks 16</t>
  </si>
  <si>
    <t>Frontline Gunners</t>
  </si>
  <si>
    <t>Barracks 19</t>
  </si>
  <si>
    <t>Armored Spearmen</t>
  </si>
  <si>
    <t>Barracks 22</t>
  </si>
  <si>
    <t>Royal Gunners</t>
  </si>
  <si>
    <t>Barracks 26</t>
  </si>
  <si>
    <t>War Masters</t>
  </si>
  <si>
    <t>Barracks 30</t>
  </si>
  <si>
    <t>Royal Duelists</t>
  </si>
  <si>
    <t>Barracks 35</t>
  </si>
  <si>
    <t>Royal Rogues</t>
  </si>
  <si>
    <t>Barracks 40</t>
  </si>
  <si>
    <t>Mounted Musketmen</t>
  </si>
  <si>
    <t>Stables 1</t>
  </si>
  <si>
    <t>Mounted Swordsmen</t>
  </si>
  <si>
    <t>Stables 4</t>
  </si>
  <si>
    <t>Armored Horsemen</t>
  </si>
  <si>
    <t>Stables 7</t>
  </si>
  <si>
    <t>Light Dragoons</t>
  </si>
  <si>
    <t>Stables 10</t>
  </si>
  <si>
    <t>Cavaliers</t>
  </si>
  <si>
    <t>Stables 13</t>
  </si>
  <si>
    <t>Chargers</t>
  </si>
  <si>
    <t>Stables 16</t>
  </si>
  <si>
    <t>Heavy Dragoons</t>
  </si>
  <si>
    <t>Stables 19</t>
  </si>
  <si>
    <t>Carabiniers</t>
  </si>
  <si>
    <t>Stables 22</t>
  </si>
  <si>
    <t>Royal Cavaliers</t>
  </si>
  <si>
    <t>Stables 26</t>
  </si>
  <si>
    <t>Storm Riders</t>
  </si>
  <si>
    <t>Stables 30</t>
  </si>
  <si>
    <t>Winged Hussars</t>
  </si>
  <si>
    <t>Stables 35</t>
  </si>
  <si>
    <t>Charging Cossacks</t>
  </si>
  <si>
    <t>Stables 40</t>
  </si>
  <si>
    <t>Huntsmen</t>
  </si>
  <si>
    <t>Shooting Range 1</t>
  </si>
  <si>
    <t>Fire Starters</t>
  </si>
  <si>
    <t>Shooting Range 4</t>
  </si>
  <si>
    <t>Bomb Throwers</t>
  </si>
  <si>
    <t>Shooting Range 7</t>
  </si>
  <si>
    <t>Fusiliers</t>
  </si>
  <si>
    <t>Shooting Range 10</t>
  </si>
  <si>
    <t>Bombardiers</t>
  </si>
  <si>
    <t>Shooting Range 13</t>
  </si>
  <si>
    <t>Heavy Bombardiers</t>
  </si>
  <si>
    <t>Shooting Range 16</t>
  </si>
  <si>
    <t>Marksmen</t>
  </si>
  <si>
    <t>Shooting Range 19</t>
  </si>
  <si>
    <t>Sharpshooters</t>
  </si>
  <si>
    <t>Shooting Range 22</t>
  </si>
  <si>
    <t>Royal Grenadiers</t>
  </si>
  <si>
    <t>Shooting Range 26</t>
  </si>
  <si>
    <t>Master Marksmen</t>
  </si>
  <si>
    <t>Shooting Range 30</t>
  </si>
  <si>
    <t>Thunder Throwers</t>
  </si>
  <si>
    <t>Shooting Range 35</t>
  </si>
  <si>
    <t>Battlefield Elites</t>
  </si>
  <si>
    <t>Shooting Range 40</t>
  </si>
  <si>
    <t>Minion Cannons</t>
  </si>
  <si>
    <t>Artillery Foundry 1</t>
  </si>
  <si>
    <t>Light Mortars</t>
  </si>
  <si>
    <t>Artillery Foundry 4</t>
  </si>
  <si>
    <t>Falconets</t>
  </si>
  <si>
    <t>Artillery Foundry 7</t>
  </si>
  <si>
    <t>Bombards</t>
  </si>
  <si>
    <t>Artillery Foundry 10</t>
  </si>
  <si>
    <t>Sakers</t>
  </si>
  <si>
    <t>Artillery Foundry 13</t>
  </si>
  <si>
    <t>Heavy Mortars</t>
  </si>
  <si>
    <t>Artillery Foundry 16</t>
  </si>
  <si>
    <t>Culverins</t>
  </si>
  <si>
    <t>Artillery Foundry 19</t>
  </si>
  <si>
    <t>Double Destroyers</t>
  </si>
  <si>
    <t>Artillery Foundry 22</t>
  </si>
  <si>
    <t>Death Launchers</t>
  </si>
  <si>
    <t>Artillery Foundry 26</t>
  </si>
  <si>
    <t>Supercannons</t>
  </si>
  <si>
    <t>Artillery Foundry 30</t>
  </si>
  <si>
    <t>Master Mortars</t>
  </si>
  <si>
    <t>Artillery Foundry 35</t>
  </si>
  <si>
    <t>Wall Smashers</t>
  </si>
  <si>
    <t>Artillery Foundry 40</t>
  </si>
  <si>
    <t>Artillery</t>
  </si>
  <si>
    <t>Barracks (Infantry)</t>
  </si>
  <si>
    <t>Stables (Cavalry)</t>
  </si>
  <si>
    <t>Range (Distance)</t>
  </si>
  <si>
    <t>Inf</t>
  </si>
  <si>
    <t>Cav</t>
  </si>
  <si>
    <t>Dist</t>
  </si>
  <si>
    <t>Available</t>
  </si>
  <si>
    <t>Lower Lvl Tiers</t>
  </si>
  <si>
    <t>Troop Size</t>
  </si>
  <si>
    <t>Lower Levels</t>
  </si>
  <si>
    <t>%</t>
  </si>
  <si>
    <t>Enter Your Data to the Left</t>
  </si>
  <si>
    <t>Max Troop Tier</t>
  </si>
  <si>
    <t>Recommended</t>
  </si>
  <si>
    <t>Troop Break Down</t>
  </si>
  <si>
    <t>Do Not Edit Shaded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</si>
</sst>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1" applyFill="1" applyAlignment="1">
      <alignment vertical="center" wrapText="1"/>
    </xf>
    <xf numFmtId="0" fontId="0" fillId="0" borderId="0" xfId="0" applyFill="1"/>
    <xf numFmtId="0" fontId="1" fillId="3" borderId="2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3" fontId="0" fillId="4" borderId="24" xfId="0" applyNumberFormat="1" applyFill="1" applyBorder="1" applyAlignment="1">
      <alignment horizontal="center"/>
    </xf>
    <xf numFmtId="3" fontId="0" fillId="4" borderId="25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3" fontId="0" fillId="4" borderId="23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3" borderId="10" xfId="0" applyFont="1" applyFill="1" applyBorder="1"/>
    <xf numFmtId="1" fontId="1" fillId="0" borderId="26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0" xfId="0" applyFont="1" applyBorder="1"/>
    <xf numFmtId="0" fontId="0" fillId="0" borderId="28" xfId="0" applyBorder="1"/>
    <xf numFmtId="0" fontId="1" fillId="5" borderId="27" xfId="0" applyFon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/>
    <xf numFmtId="0" fontId="0" fillId="0" borderId="0" xfId="0" applyFill="1" applyBorder="1"/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7" xfId="0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3" fontId="5" fillId="4" borderId="33" xfId="0" applyNumberFormat="1" applyFont="1" applyFill="1" applyBorder="1" applyAlignment="1">
      <alignment horizontal="center"/>
    </xf>
    <xf numFmtId="3" fontId="5" fillId="4" borderId="21" xfId="0" applyNumberFormat="1" applyFont="1" applyFill="1" applyBorder="1" applyAlignment="1">
      <alignment horizontal="center"/>
    </xf>
    <xf numFmtId="9" fontId="1" fillId="0" borderId="30" xfId="0" applyNumberFormat="1" applyFont="1" applyFill="1" applyBorder="1" applyAlignment="1">
      <alignment horizontal="center"/>
    </xf>
    <xf numFmtId="9" fontId="1" fillId="0" borderId="31" xfId="0" applyNumberFormat="1" applyFont="1" applyFill="1" applyBorder="1" applyAlignment="1">
      <alignment horizontal="center"/>
    </xf>
    <xf numFmtId="0" fontId="0" fillId="6" borderId="4" xfId="0" applyFill="1" applyBorder="1"/>
    <xf numFmtId="1" fontId="0" fillId="6" borderId="0" xfId="0" applyNumberForma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5" xfId="0" applyFill="1" applyBorder="1"/>
    <xf numFmtId="0" fontId="0" fillId="6" borderId="6" xfId="0" applyFill="1" applyBorder="1"/>
    <xf numFmtId="1" fontId="0" fillId="6" borderId="7" xfId="0" applyNumberForma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/>
    <xf numFmtId="0" fontId="0" fillId="6" borderId="10" xfId="0" applyFill="1" applyBorder="1"/>
    <xf numFmtId="0" fontId="0" fillId="6" borderId="26" xfId="0" applyFill="1" applyBorder="1"/>
    <xf numFmtId="0" fontId="0" fillId="6" borderId="9" xfId="0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1" fontId="0" fillId="6" borderId="14" xfId="0" applyNumberFormat="1" applyFill="1" applyBorder="1" applyAlignment="1">
      <alignment horizontal="center" vertical="center" wrapText="1"/>
    </xf>
    <xf numFmtId="3" fontId="0" fillId="6" borderId="15" xfId="0" applyNumberFormat="1" applyFill="1" applyBorder="1" applyAlignment="1">
      <alignment horizontal="center"/>
    </xf>
    <xf numFmtId="3" fontId="0" fillId="6" borderId="16" xfId="0" applyNumberFormat="1" applyFill="1" applyBorder="1" applyAlignment="1">
      <alignment horizontal="center"/>
    </xf>
    <xf numFmtId="1" fontId="0" fillId="6" borderId="17" xfId="0" applyNumberFormat="1" applyFill="1" applyBorder="1" applyAlignment="1">
      <alignment horizontal="center" vertical="center" wrapText="1"/>
    </xf>
    <xf numFmtId="3" fontId="0" fillId="6" borderId="18" xfId="0" applyNumberFormat="1" applyFill="1" applyBorder="1" applyAlignment="1">
      <alignment horizontal="center"/>
    </xf>
    <xf numFmtId="3" fontId="0" fillId="6" borderId="19" xfId="0" applyNumberForma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1"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</xdr:colOff>
      <xdr:row>0</xdr:row>
      <xdr:rowOff>22860</xdr:rowOff>
    </xdr:from>
    <xdr:to>
      <xdr:col>13</xdr:col>
      <xdr:colOff>213360</xdr:colOff>
      <xdr:row>0</xdr:row>
      <xdr:rowOff>182880</xdr:rowOff>
    </xdr:to>
    <xdr:sp macro="" textlink="">
      <xdr:nvSpPr>
        <xdr:cNvPr id="2" name="Left Arrow 1"/>
        <xdr:cNvSpPr/>
      </xdr:nvSpPr>
      <xdr:spPr>
        <a:xfrm>
          <a:off x="6560820" y="22860"/>
          <a:ext cx="205740" cy="16002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1"/>
  <sheetViews>
    <sheetView tabSelected="1" workbookViewId="0">
      <selection activeCell="X23" sqref="X23"/>
    </sheetView>
  </sheetViews>
  <sheetFormatPr defaultRowHeight="14.4" x14ac:dyDescent="0.3"/>
  <cols>
    <col min="1" max="1" width="1.44140625" customWidth="1"/>
    <col min="2" max="2" width="18.6640625" customWidth="1"/>
    <col min="3" max="3" width="4.109375" bestFit="1" customWidth="1"/>
    <col min="4" max="4" width="6.33203125" bestFit="1" customWidth="1"/>
    <col min="5" max="5" width="6.44140625" bestFit="1" customWidth="1"/>
    <col min="6" max="6" width="7.77734375" bestFit="1" customWidth="1"/>
    <col min="7" max="7" width="3.33203125" bestFit="1" customWidth="1"/>
    <col min="8" max="8" width="6.21875" bestFit="1" customWidth="1"/>
    <col min="9" max="9" width="7.5546875" bestFit="1" customWidth="1"/>
    <col min="10" max="10" width="5.109375" bestFit="1" customWidth="1"/>
    <col min="11" max="11" width="11.5546875" bestFit="1" customWidth="1"/>
    <col min="12" max="12" width="1.5546875" customWidth="1"/>
    <col min="13" max="13" width="16.88671875" bestFit="1" customWidth="1"/>
    <col min="14" max="14" width="4.109375" bestFit="1" customWidth="1"/>
    <col min="15" max="15" width="6.33203125" bestFit="1" customWidth="1"/>
    <col min="16" max="16" width="6.44140625" bestFit="1" customWidth="1"/>
    <col min="17" max="17" width="7.77734375" bestFit="1" customWidth="1"/>
    <col min="18" max="18" width="3.33203125" bestFit="1" customWidth="1"/>
    <col min="19" max="19" width="6.21875" bestFit="1" customWidth="1"/>
    <col min="20" max="20" width="7.5546875" bestFit="1" customWidth="1"/>
    <col min="21" max="21" width="5.109375" bestFit="1" customWidth="1"/>
    <col min="22" max="22" width="17.6640625" bestFit="1" customWidth="1"/>
    <col min="23" max="23" width="3" customWidth="1"/>
    <col min="24" max="24" width="5.5546875" customWidth="1"/>
    <col min="25" max="25" width="10.88671875" customWidth="1"/>
    <col min="26" max="26" width="7.44140625" bestFit="1" customWidth="1"/>
    <col min="27" max="27" width="7.88671875" customWidth="1"/>
  </cols>
  <sheetData>
    <row r="1" spans="2:28" ht="15" thickBot="1" x14ac:dyDescent="0.35">
      <c r="B1" s="20" t="s">
        <v>119</v>
      </c>
      <c r="C1" s="21">
        <v>9</v>
      </c>
      <c r="D1" s="28"/>
      <c r="E1" s="22" t="s">
        <v>115</v>
      </c>
      <c r="F1" s="23"/>
      <c r="G1" s="24">
        <v>174880</v>
      </c>
      <c r="H1" s="25"/>
      <c r="I1" s="28"/>
      <c r="J1" s="22" t="s">
        <v>114</v>
      </c>
      <c r="K1" s="23"/>
      <c r="L1" s="7"/>
      <c r="M1" s="30">
        <v>2000</v>
      </c>
      <c r="O1" s="16" t="s">
        <v>118</v>
      </c>
      <c r="P1" s="17"/>
      <c r="Q1" s="17"/>
      <c r="R1" s="18"/>
      <c r="S1" s="19"/>
    </row>
    <row r="2" spans="2:28" ht="15" thickBot="1" x14ac:dyDescent="0.35">
      <c r="B2" s="33"/>
      <c r="C2" s="31"/>
      <c r="D2" s="34"/>
      <c r="E2" s="35"/>
      <c r="F2" s="35"/>
      <c r="G2" s="32"/>
      <c r="H2" s="32"/>
      <c r="I2" s="34"/>
      <c r="J2" s="35"/>
      <c r="K2" s="35"/>
      <c r="L2" s="36"/>
      <c r="M2" s="41"/>
      <c r="N2" s="6"/>
      <c r="O2" s="36"/>
      <c r="P2" s="36"/>
      <c r="Q2" s="36"/>
      <c r="R2" s="36"/>
      <c r="S2" s="19"/>
      <c r="X2" s="43" t="s">
        <v>120</v>
      </c>
      <c r="Y2" s="44"/>
      <c r="Z2" s="19"/>
      <c r="AA2" s="19"/>
    </row>
    <row r="3" spans="2:28" ht="16.2" thickBot="1" x14ac:dyDescent="0.35">
      <c r="B3" s="29" t="s">
        <v>107</v>
      </c>
      <c r="C3" s="26"/>
      <c r="D3" s="27"/>
      <c r="E3" s="37"/>
      <c r="F3" s="37"/>
      <c r="G3" s="37"/>
      <c r="H3" s="37"/>
      <c r="I3" s="37"/>
      <c r="J3" s="37"/>
      <c r="K3" s="37"/>
      <c r="M3" s="29" t="s">
        <v>109</v>
      </c>
      <c r="X3" s="42" t="s">
        <v>121</v>
      </c>
      <c r="Y3" s="45"/>
      <c r="Z3" s="19"/>
      <c r="AA3" s="19"/>
    </row>
    <row r="4" spans="2:28" s="1" customFormat="1" ht="15" thickBot="1" x14ac:dyDescent="0.35">
      <c r="B4" s="38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40" t="s">
        <v>9</v>
      </c>
      <c r="L4" s="3"/>
      <c r="M4" s="38" t="s">
        <v>0</v>
      </c>
      <c r="N4" s="39" t="s">
        <v>1</v>
      </c>
      <c r="O4" s="39" t="s">
        <v>2</v>
      </c>
      <c r="P4" s="39" t="s">
        <v>3</v>
      </c>
      <c r="Q4" s="39" t="s">
        <v>4</v>
      </c>
      <c r="R4" s="39" t="s">
        <v>5</v>
      </c>
      <c r="S4" s="39" t="s">
        <v>6</v>
      </c>
      <c r="T4" s="39" t="s">
        <v>7</v>
      </c>
      <c r="U4" s="39" t="s">
        <v>8</v>
      </c>
      <c r="V4" s="40" t="s">
        <v>9</v>
      </c>
      <c r="W4" s="4"/>
      <c r="X4" s="12" t="s">
        <v>115</v>
      </c>
      <c r="Y4" s="13"/>
      <c r="Z4" s="14">
        <f>G1</f>
        <v>174880</v>
      </c>
      <c r="AA4" s="15"/>
    </row>
    <row r="5" spans="2:28" x14ac:dyDescent="0.3">
      <c r="B5" s="52" t="s">
        <v>10</v>
      </c>
      <c r="C5" s="53">
        <v>1</v>
      </c>
      <c r="D5" s="54">
        <v>10</v>
      </c>
      <c r="E5" s="54">
        <v>1</v>
      </c>
      <c r="F5" s="54">
        <v>4</v>
      </c>
      <c r="G5" s="54">
        <v>4</v>
      </c>
      <c r="H5" s="54">
        <v>8</v>
      </c>
      <c r="I5" s="54">
        <v>0.2</v>
      </c>
      <c r="J5" s="54">
        <v>5</v>
      </c>
      <c r="K5" s="55" t="s">
        <v>11</v>
      </c>
      <c r="L5" s="6"/>
      <c r="M5" s="60" t="s">
        <v>58</v>
      </c>
      <c r="N5" s="62">
        <v>1</v>
      </c>
      <c r="O5" s="62">
        <v>10</v>
      </c>
      <c r="P5" s="62">
        <v>2</v>
      </c>
      <c r="Q5" s="62">
        <v>1</v>
      </c>
      <c r="R5" s="62">
        <v>1</v>
      </c>
      <c r="S5" s="62">
        <v>8</v>
      </c>
      <c r="T5" s="62">
        <v>0.2</v>
      </c>
      <c r="U5" s="62">
        <v>5</v>
      </c>
      <c r="V5" s="61" t="s">
        <v>59</v>
      </c>
      <c r="W5" s="5"/>
      <c r="X5" s="8" t="s">
        <v>116</v>
      </c>
      <c r="Y5" s="9"/>
      <c r="Z5" s="10">
        <f>M1*3*($C$1-1)</f>
        <v>48000</v>
      </c>
      <c r="AA5" s="11"/>
    </row>
    <row r="6" spans="2:28" ht="15" thickBot="1" x14ac:dyDescent="0.35">
      <c r="B6" s="52" t="s">
        <v>12</v>
      </c>
      <c r="C6" s="53">
        <v>2</v>
      </c>
      <c r="D6" s="54">
        <v>13</v>
      </c>
      <c r="E6" s="54">
        <v>2</v>
      </c>
      <c r="F6" s="54">
        <v>5</v>
      </c>
      <c r="G6" s="54">
        <v>4</v>
      </c>
      <c r="H6" s="54">
        <v>8</v>
      </c>
      <c r="I6" s="54">
        <v>0.4</v>
      </c>
      <c r="J6" s="54">
        <v>6</v>
      </c>
      <c r="K6" s="55" t="s">
        <v>13</v>
      </c>
      <c r="L6" s="6"/>
      <c r="M6" s="52" t="s">
        <v>60</v>
      </c>
      <c r="N6" s="54">
        <f>N5+1</f>
        <v>2</v>
      </c>
      <c r="O6" s="54">
        <v>13</v>
      </c>
      <c r="P6" s="54">
        <v>3</v>
      </c>
      <c r="Q6" s="54">
        <v>1</v>
      </c>
      <c r="R6" s="54">
        <v>1</v>
      </c>
      <c r="S6" s="54">
        <v>8</v>
      </c>
      <c r="T6" s="54">
        <v>0.4</v>
      </c>
      <c r="U6" s="54">
        <v>6</v>
      </c>
      <c r="V6" s="55" t="s">
        <v>61</v>
      </c>
      <c r="W6" s="5"/>
      <c r="X6" s="46" t="s">
        <v>113</v>
      </c>
      <c r="Y6" s="47"/>
      <c r="Z6" s="48">
        <f>G1-Z5</f>
        <v>126880</v>
      </c>
      <c r="AA6" s="49"/>
    </row>
    <row r="7" spans="2:28" ht="15" thickBot="1" x14ac:dyDescent="0.35">
      <c r="B7" s="52" t="s">
        <v>14</v>
      </c>
      <c r="C7" s="53">
        <v>3</v>
      </c>
      <c r="D7" s="54">
        <v>17</v>
      </c>
      <c r="E7" s="54">
        <v>2</v>
      </c>
      <c r="F7" s="54">
        <v>6</v>
      </c>
      <c r="G7" s="54">
        <v>5</v>
      </c>
      <c r="H7" s="54">
        <v>8</v>
      </c>
      <c r="I7" s="54">
        <v>0.6</v>
      </c>
      <c r="J7" s="54">
        <v>7</v>
      </c>
      <c r="K7" s="55" t="s">
        <v>15</v>
      </c>
      <c r="L7" s="6"/>
      <c r="M7" s="52" t="s">
        <v>62</v>
      </c>
      <c r="N7" s="54">
        <f t="shared" ref="N7:N16" si="0">N6+1</f>
        <v>3</v>
      </c>
      <c r="O7" s="54">
        <v>17</v>
      </c>
      <c r="P7" s="54">
        <v>4</v>
      </c>
      <c r="Q7" s="54">
        <v>2</v>
      </c>
      <c r="R7" s="54">
        <v>2</v>
      </c>
      <c r="S7" s="54">
        <v>8</v>
      </c>
      <c r="T7" s="54">
        <v>0.6</v>
      </c>
      <c r="U7" s="54">
        <v>6</v>
      </c>
      <c r="V7" s="55" t="s">
        <v>63</v>
      </c>
      <c r="W7" s="5"/>
      <c r="X7" s="75" t="s">
        <v>117</v>
      </c>
      <c r="Y7" s="50">
        <v>0.4</v>
      </c>
      <c r="Z7" s="50">
        <v>0.2</v>
      </c>
      <c r="AA7" s="51">
        <v>0.4</v>
      </c>
      <c r="AB7" s="2"/>
    </row>
    <row r="8" spans="2:28" x14ac:dyDescent="0.3">
      <c r="B8" s="52" t="s">
        <v>16</v>
      </c>
      <c r="C8" s="53">
        <v>4</v>
      </c>
      <c r="D8" s="54">
        <v>22</v>
      </c>
      <c r="E8" s="54">
        <v>2</v>
      </c>
      <c r="F8" s="54">
        <v>7</v>
      </c>
      <c r="G8" s="54">
        <v>6</v>
      </c>
      <c r="H8" s="54">
        <v>8</v>
      </c>
      <c r="I8" s="54">
        <v>0.8</v>
      </c>
      <c r="J8" s="54">
        <v>8</v>
      </c>
      <c r="K8" s="55" t="s">
        <v>17</v>
      </c>
      <c r="L8" s="6"/>
      <c r="M8" s="52" t="s">
        <v>64</v>
      </c>
      <c r="N8" s="54">
        <f t="shared" si="0"/>
        <v>4</v>
      </c>
      <c r="O8" s="54">
        <v>22</v>
      </c>
      <c r="P8" s="54">
        <v>4</v>
      </c>
      <c r="Q8" s="54">
        <v>2</v>
      </c>
      <c r="R8" s="54">
        <v>2</v>
      </c>
      <c r="S8" s="54">
        <v>8</v>
      </c>
      <c r="T8" s="54">
        <v>0.8</v>
      </c>
      <c r="U8" s="54">
        <v>7</v>
      </c>
      <c r="V8" s="55" t="s">
        <v>65</v>
      </c>
      <c r="W8" s="5"/>
      <c r="X8" s="63" t="s">
        <v>1</v>
      </c>
      <c r="Y8" s="64" t="s">
        <v>110</v>
      </c>
      <c r="Z8" s="64" t="s">
        <v>111</v>
      </c>
      <c r="AA8" s="65" t="s">
        <v>112</v>
      </c>
      <c r="AB8" s="2"/>
    </row>
    <row r="9" spans="2:28" x14ac:dyDescent="0.3">
      <c r="B9" s="52" t="s">
        <v>18</v>
      </c>
      <c r="C9" s="53">
        <v>5</v>
      </c>
      <c r="D9" s="54">
        <v>29</v>
      </c>
      <c r="E9" s="54">
        <v>3</v>
      </c>
      <c r="F9" s="54">
        <v>8</v>
      </c>
      <c r="G9" s="54">
        <v>7</v>
      </c>
      <c r="H9" s="54">
        <v>8</v>
      </c>
      <c r="I9" s="54">
        <v>1</v>
      </c>
      <c r="J9" s="54">
        <v>9</v>
      </c>
      <c r="K9" s="55" t="s">
        <v>19</v>
      </c>
      <c r="L9" s="6"/>
      <c r="M9" s="52" t="s">
        <v>66</v>
      </c>
      <c r="N9" s="54">
        <f t="shared" si="0"/>
        <v>5</v>
      </c>
      <c r="O9" s="54">
        <v>29</v>
      </c>
      <c r="P9" s="54">
        <v>5</v>
      </c>
      <c r="Q9" s="54">
        <v>2</v>
      </c>
      <c r="R9" s="54">
        <v>2</v>
      </c>
      <c r="S9" s="54">
        <v>8</v>
      </c>
      <c r="T9" s="54">
        <v>1</v>
      </c>
      <c r="U9" s="54">
        <v>8</v>
      </c>
      <c r="V9" s="55" t="s">
        <v>67</v>
      </c>
      <c r="W9" s="5"/>
      <c r="X9" s="66">
        <v>12</v>
      </c>
      <c r="Y9" s="67">
        <f>IF($X9=$C$1,$Z$6*Y$7,IF($X9&lt;$C$1,$M$1,0))</f>
        <v>0</v>
      </c>
      <c r="Z9" s="67">
        <f>IF($X9=$C$1,$Z$6*Z$7,IF($X9&lt;$C$1,$M$1,0))</f>
        <v>0</v>
      </c>
      <c r="AA9" s="68">
        <f>IF($X9=$C$1,$Z$6*AA$7,IF($X9&lt;$C$1,$M$1,0))</f>
        <v>0</v>
      </c>
      <c r="AB9" s="2"/>
    </row>
    <row r="10" spans="2:28" x14ac:dyDescent="0.3">
      <c r="B10" s="52" t="s">
        <v>20</v>
      </c>
      <c r="C10" s="53">
        <v>6</v>
      </c>
      <c r="D10" s="54">
        <v>37</v>
      </c>
      <c r="E10" s="54">
        <v>3</v>
      </c>
      <c r="F10" s="54">
        <v>9</v>
      </c>
      <c r="G10" s="54">
        <v>8</v>
      </c>
      <c r="H10" s="54">
        <v>8</v>
      </c>
      <c r="I10" s="54">
        <v>1.2</v>
      </c>
      <c r="J10" s="54">
        <v>9</v>
      </c>
      <c r="K10" s="55" t="s">
        <v>21</v>
      </c>
      <c r="L10" s="6"/>
      <c r="M10" s="52" t="s">
        <v>68</v>
      </c>
      <c r="N10" s="54">
        <f t="shared" si="0"/>
        <v>6</v>
      </c>
      <c r="O10" s="54">
        <v>37</v>
      </c>
      <c r="P10" s="54">
        <v>6</v>
      </c>
      <c r="Q10" s="54">
        <v>3</v>
      </c>
      <c r="R10" s="54">
        <v>3</v>
      </c>
      <c r="S10" s="54">
        <v>8</v>
      </c>
      <c r="T10" s="54">
        <v>1.2</v>
      </c>
      <c r="U10" s="54">
        <v>9</v>
      </c>
      <c r="V10" s="55" t="s">
        <v>69</v>
      </c>
      <c r="W10" s="5"/>
      <c r="X10" s="66">
        <f>X9-1</f>
        <v>11</v>
      </c>
      <c r="Y10" s="67">
        <f>IF($X10=$C$1,$Z$6*Y$7,IF($X10&lt;$C$1,$M$1,0))</f>
        <v>0</v>
      </c>
      <c r="Z10" s="67">
        <f>IF($X10=$C$1,$Z$6*Z$7,IF($X10&lt;$C$1,$M$1,0))</f>
        <v>0</v>
      </c>
      <c r="AA10" s="68">
        <f>IF($X10=$C$1,$Z$6*AA$7,IF($X10&lt;$C$1,$M$1,0))</f>
        <v>0</v>
      </c>
      <c r="AB10" s="2"/>
    </row>
    <row r="11" spans="2:28" x14ac:dyDescent="0.3">
      <c r="B11" s="52" t="s">
        <v>22</v>
      </c>
      <c r="C11" s="53">
        <v>7</v>
      </c>
      <c r="D11" s="54">
        <v>48</v>
      </c>
      <c r="E11" s="54">
        <v>4</v>
      </c>
      <c r="F11" s="54">
        <v>10</v>
      </c>
      <c r="G11" s="54">
        <v>9</v>
      </c>
      <c r="H11" s="54">
        <v>8</v>
      </c>
      <c r="I11" s="54">
        <v>1.4</v>
      </c>
      <c r="J11" s="54">
        <v>10</v>
      </c>
      <c r="K11" s="55" t="s">
        <v>23</v>
      </c>
      <c r="L11" s="6"/>
      <c r="M11" s="52" t="s">
        <v>70</v>
      </c>
      <c r="N11" s="54">
        <f t="shared" si="0"/>
        <v>7</v>
      </c>
      <c r="O11" s="54">
        <v>48</v>
      </c>
      <c r="P11" s="54">
        <v>6</v>
      </c>
      <c r="Q11" s="54">
        <v>3</v>
      </c>
      <c r="R11" s="54">
        <v>3</v>
      </c>
      <c r="S11" s="54">
        <v>8</v>
      </c>
      <c r="T11" s="54">
        <v>1.4</v>
      </c>
      <c r="U11" s="54">
        <v>9</v>
      </c>
      <c r="V11" s="55" t="s">
        <v>71</v>
      </c>
      <c r="W11" s="5"/>
      <c r="X11" s="66">
        <f t="shared" ref="X11:X20" si="1">X10-1</f>
        <v>10</v>
      </c>
      <c r="Y11" s="67">
        <f>IF($X11=$C$1,$Z$6*Y$7,IF($X11&lt;$C$1,$M$1,0))</f>
        <v>0</v>
      </c>
      <c r="Z11" s="67">
        <f>IF($X11=$C$1,$Z$6*Z$7,IF($X11&lt;$C$1,$M$1,0))</f>
        <v>0</v>
      </c>
      <c r="AA11" s="68">
        <f>IF($X11=$C$1,$Z$6*AA$7,IF($X11&lt;$C$1,$M$1,0))</f>
        <v>0</v>
      </c>
      <c r="AB11" s="2"/>
    </row>
    <row r="12" spans="2:28" x14ac:dyDescent="0.3">
      <c r="B12" s="52" t="s">
        <v>24</v>
      </c>
      <c r="C12" s="53">
        <v>8</v>
      </c>
      <c r="D12" s="54">
        <v>63</v>
      </c>
      <c r="E12" s="54">
        <v>4</v>
      </c>
      <c r="F12" s="54">
        <v>12</v>
      </c>
      <c r="G12" s="54">
        <v>11</v>
      </c>
      <c r="H12" s="54">
        <v>8</v>
      </c>
      <c r="I12" s="54">
        <v>1.6</v>
      </c>
      <c r="J12" s="54">
        <v>11</v>
      </c>
      <c r="K12" s="55" t="s">
        <v>25</v>
      </c>
      <c r="L12" s="6"/>
      <c r="M12" s="52" t="s">
        <v>72</v>
      </c>
      <c r="N12" s="54">
        <f t="shared" si="0"/>
        <v>8</v>
      </c>
      <c r="O12" s="54">
        <v>63</v>
      </c>
      <c r="P12" s="54">
        <v>7</v>
      </c>
      <c r="Q12" s="54">
        <v>4</v>
      </c>
      <c r="R12" s="54">
        <v>3</v>
      </c>
      <c r="S12" s="54">
        <v>8</v>
      </c>
      <c r="T12" s="54">
        <v>1.6</v>
      </c>
      <c r="U12" s="54">
        <v>10</v>
      </c>
      <c r="V12" s="55" t="s">
        <v>73</v>
      </c>
      <c r="W12" s="5"/>
      <c r="X12" s="66">
        <f t="shared" si="1"/>
        <v>9</v>
      </c>
      <c r="Y12" s="67">
        <f>IF($X12=$C$1,$Z$6*Y$7,IF($X12&lt;$C$1,$M$1,0))</f>
        <v>50752</v>
      </c>
      <c r="Z12" s="67">
        <f>IF($X12=$C$1,$Z$6*Z$7,IF($X12&lt;$C$1,$M$1,0))</f>
        <v>25376</v>
      </c>
      <c r="AA12" s="68">
        <f>IF($X12=$C$1,$Z$6*AA$7,IF($X12&lt;$C$1,$M$1,0))</f>
        <v>50752</v>
      </c>
      <c r="AB12" s="2"/>
    </row>
    <row r="13" spans="2:28" x14ac:dyDescent="0.3">
      <c r="B13" s="52" t="s">
        <v>26</v>
      </c>
      <c r="C13" s="53">
        <v>9</v>
      </c>
      <c r="D13" s="54">
        <v>82</v>
      </c>
      <c r="E13" s="54">
        <v>5</v>
      </c>
      <c r="F13" s="54">
        <v>14</v>
      </c>
      <c r="G13" s="54">
        <v>12</v>
      </c>
      <c r="H13" s="54">
        <v>8</v>
      </c>
      <c r="I13" s="54">
        <v>1.8</v>
      </c>
      <c r="J13" s="54">
        <v>12</v>
      </c>
      <c r="K13" s="55" t="s">
        <v>27</v>
      </c>
      <c r="L13" s="6"/>
      <c r="M13" s="52" t="s">
        <v>74</v>
      </c>
      <c r="N13" s="54">
        <f t="shared" si="0"/>
        <v>9</v>
      </c>
      <c r="O13" s="54">
        <v>82</v>
      </c>
      <c r="P13" s="54">
        <v>9</v>
      </c>
      <c r="Q13" s="54">
        <v>4</v>
      </c>
      <c r="R13" s="54">
        <v>4</v>
      </c>
      <c r="S13" s="54">
        <v>8</v>
      </c>
      <c r="T13" s="54">
        <v>1.8</v>
      </c>
      <c r="U13" s="54">
        <v>11</v>
      </c>
      <c r="V13" s="55" t="s">
        <v>75</v>
      </c>
      <c r="W13" s="5"/>
      <c r="X13" s="66">
        <f t="shared" si="1"/>
        <v>8</v>
      </c>
      <c r="Y13" s="67">
        <f>IF($X13=$C$1,$Z$6*Y$7,IF($X13&lt;$C$1,$M$1,0))</f>
        <v>2000</v>
      </c>
      <c r="Z13" s="67">
        <f>IF($X13=$C$1,$Z$6*Z$7,IF($X13&lt;$C$1,$M$1,0))</f>
        <v>2000</v>
      </c>
      <c r="AA13" s="68">
        <f>IF($X13=$C$1,$Z$6*AA$7,IF($X13&lt;$C$1,$M$1,0))</f>
        <v>2000</v>
      </c>
      <c r="AB13" s="2"/>
    </row>
    <row r="14" spans="2:28" x14ac:dyDescent="0.3">
      <c r="B14" s="52" t="s">
        <v>28</v>
      </c>
      <c r="C14" s="53">
        <v>10</v>
      </c>
      <c r="D14" s="54">
        <v>106</v>
      </c>
      <c r="E14" s="54">
        <v>6</v>
      </c>
      <c r="F14" s="54">
        <v>16</v>
      </c>
      <c r="G14" s="54">
        <v>14</v>
      </c>
      <c r="H14" s="54">
        <v>8</v>
      </c>
      <c r="I14" s="54">
        <v>2</v>
      </c>
      <c r="J14" s="54">
        <v>13</v>
      </c>
      <c r="K14" s="55" t="s">
        <v>29</v>
      </c>
      <c r="L14" s="6"/>
      <c r="M14" s="52" t="s">
        <v>76</v>
      </c>
      <c r="N14" s="54">
        <f t="shared" si="0"/>
        <v>10</v>
      </c>
      <c r="O14" s="54">
        <v>106</v>
      </c>
      <c r="P14" s="54">
        <v>9</v>
      </c>
      <c r="Q14" s="54">
        <v>5</v>
      </c>
      <c r="R14" s="54">
        <v>5</v>
      </c>
      <c r="S14" s="54">
        <v>8</v>
      </c>
      <c r="T14" s="54">
        <v>2</v>
      </c>
      <c r="U14" s="54">
        <v>12</v>
      </c>
      <c r="V14" s="55" t="s">
        <v>77</v>
      </c>
      <c r="W14" s="5"/>
      <c r="X14" s="66">
        <f t="shared" si="1"/>
        <v>7</v>
      </c>
      <c r="Y14" s="67">
        <f>IF($X14=$C$1,$Z$6*Y$7,IF($X14&lt;$C$1,$M$1,0))</f>
        <v>2000</v>
      </c>
      <c r="Z14" s="67">
        <f>IF($X14=$C$1,$Z$6*Z$7,IF($X14&lt;$C$1,$M$1,0))</f>
        <v>2000</v>
      </c>
      <c r="AA14" s="68">
        <f>IF($X14=$C$1,$Z$6*AA$7,IF($X14&lt;$C$1,$M$1,0))</f>
        <v>2000</v>
      </c>
      <c r="AB14" s="2"/>
    </row>
    <row r="15" spans="2:28" x14ac:dyDescent="0.3">
      <c r="B15" s="52" t="s">
        <v>30</v>
      </c>
      <c r="C15" s="53">
        <v>11</v>
      </c>
      <c r="D15" s="54">
        <v>138</v>
      </c>
      <c r="E15" s="54">
        <v>7</v>
      </c>
      <c r="F15" s="54">
        <v>18</v>
      </c>
      <c r="G15" s="54">
        <v>17</v>
      </c>
      <c r="H15" s="54">
        <v>8</v>
      </c>
      <c r="I15" s="54">
        <v>2.2000000000000002</v>
      </c>
      <c r="J15" s="54">
        <v>13</v>
      </c>
      <c r="K15" s="55" t="s">
        <v>31</v>
      </c>
      <c r="L15" s="6"/>
      <c r="M15" s="52" t="s">
        <v>78</v>
      </c>
      <c r="N15" s="54">
        <f t="shared" si="0"/>
        <v>11</v>
      </c>
      <c r="O15" s="54">
        <v>138</v>
      </c>
      <c r="P15" s="54">
        <v>12</v>
      </c>
      <c r="Q15" s="54">
        <v>6</v>
      </c>
      <c r="R15" s="54">
        <v>5</v>
      </c>
      <c r="S15" s="54">
        <v>8</v>
      </c>
      <c r="T15" s="54">
        <v>2.2000000000000002</v>
      </c>
      <c r="U15" s="54">
        <v>12</v>
      </c>
      <c r="V15" s="55" t="s">
        <v>79</v>
      </c>
      <c r="W15" s="5"/>
      <c r="X15" s="66">
        <f t="shared" si="1"/>
        <v>6</v>
      </c>
      <c r="Y15" s="67">
        <f>IF($X15=$C$1,$Z$6*Y$7,IF($X15&lt;$C$1,$M$1,0))</f>
        <v>2000</v>
      </c>
      <c r="Z15" s="67">
        <f>IF($X15=$C$1,$Z$6*Z$7,IF($X15&lt;$C$1,$M$1,0))</f>
        <v>2000</v>
      </c>
      <c r="AA15" s="68">
        <f>IF($X15=$C$1,$Z$6*AA$7,IF($X15&lt;$C$1,$M$1,0))</f>
        <v>2000</v>
      </c>
      <c r="AB15" s="2"/>
    </row>
    <row r="16" spans="2:28" ht="15" thickBot="1" x14ac:dyDescent="0.35">
      <c r="B16" s="56" t="s">
        <v>32</v>
      </c>
      <c r="C16" s="57">
        <v>12</v>
      </c>
      <c r="D16" s="58">
        <v>194</v>
      </c>
      <c r="E16" s="58">
        <v>8</v>
      </c>
      <c r="F16" s="58">
        <v>21</v>
      </c>
      <c r="G16" s="58">
        <v>19</v>
      </c>
      <c r="H16" s="58">
        <v>8</v>
      </c>
      <c r="I16" s="58">
        <v>2.4</v>
      </c>
      <c r="J16" s="58">
        <v>14</v>
      </c>
      <c r="K16" s="59" t="s">
        <v>33</v>
      </c>
      <c r="L16" s="6"/>
      <c r="M16" s="56" t="s">
        <v>80</v>
      </c>
      <c r="N16" s="58">
        <f t="shared" si="0"/>
        <v>12</v>
      </c>
      <c r="O16" s="58">
        <v>194</v>
      </c>
      <c r="P16" s="58">
        <v>12</v>
      </c>
      <c r="Q16" s="58">
        <v>7</v>
      </c>
      <c r="R16" s="58">
        <v>6</v>
      </c>
      <c r="S16" s="58">
        <v>8</v>
      </c>
      <c r="T16" s="58">
        <v>2.4</v>
      </c>
      <c r="U16" s="58">
        <v>13</v>
      </c>
      <c r="V16" s="59" t="s">
        <v>81</v>
      </c>
      <c r="W16" s="5"/>
      <c r="X16" s="66">
        <f t="shared" si="1"/>
        <v>5</v>
      </c>
      <c r="Y16" s="67">
        <f>IF($X16=$C$1,$Z$6*Y$7,IF($X16&lt;$C$1,$M$1,0))</f>
        <v>2000</v>
      </c>
      <c r="Z16" s="67">
        <f>IF($X16=$C$1,$Z$6*Z$7,IF($X16&lt;$C$1,$M$1,0))</f>
        <v>2000</v>
      </c>
      <c r="AA16" s="68">
        <f>IF($X16=$C$1,$Z$6*AA$7,IF($X16&lt;$C$1,$M$1,0))</f>
        <v>2000</v>
      </c>
      <c r="AB16" s="2"/>
    </row>
    <row r="17" spans="2:28" ht="15" thickBot="1" x14ac:dyDescent="0.35">
      <c r="B17" s="6"/>
      <c r="C17" s="3"/>
      <c r="D17" s="3"/>
      <c r="E17" s="3"/>
      <c r="F17" s="3"/>
      <c r="G17" s="3"/>
      <c r="H17" s="3"/>
      <c r="I17" s="3"/>
      <c r="J17" s="3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6">
        <f t="shared" si="1"/>
        <v>4</v>
      </c>
      <c r="Y17" s="67">
        <f>IF($X17=$C$1,$Z$6*Y$7,IF($X17&lt;$C$1,$M$1,0))</f>
        <v>2000</v>
      </c>
      <c r="Z17" s="67">
        <f>IF($X17=$C$1,$Z$6*Z$7,IF($X17&lt;$C$1,$M$1,0))</f>
        <v>2000</v>
      </c>
      <c r="AA17" s="68">
        <f>IF($X17=$C$1,$Z$6*AA$7,IF($X17&lt;$C$1,$M$1,0))</f>
        <v>2000</v>
      </c>
      <c r="AB17" s="2"/>
    </row>
    <row r="18" spans="2:28" ht="15" thickBot="1" x14ac:dyDescent="0.35">
      <c r="B18" s="29" t="s">
        <v>108</v>
      </c>
      <c r="C18" s="3"/>
      <c r="D18" s="3"/>
      <c r="E18" s="3"/>
      <c r="F18" s="3"/>
      <c r="G18" s="3"/>
      <c r="H18" s="3"/>
      <c r="I18" s="3"/>
      <c r="J18" s="3"/>
      <c r="K18" s="6"/>
      <c r="L18" s="6"/>
      <c r="M18" s="29" t="s">
        <v>106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6">
        <f t="shared" si="1"/>
        <v>3</v>
      </c>
      <c r="Y18" s="67">
        <f>IF($X18=$C$1,$Z$6*Y$7,IF($X18&lt;$C$1,$M$1,0))</f>
        <v>2000</v>
      </c>
      <c r="Z18" s="67">
        <f>IF($X18=$C$1,$Z$6*Z$7,IF($X18&lt;$C$1,$M$1,0))</f>
        <v>2000</v>
      </c>
      <c r="AA18" s="68">
        <f>IF($X18=$C$1,$Z$6*AA$7,IF($X18&lt;$C$1,$M$1,0))</f>
        <v>2000</v>
      </c>
      <c r="AB18" s="2"/>
    </row>
    <row r="19" spans="2:28" ht="15" thickBot="1" x14ac:dyDescent="0.35">
      <c r="B19" s="38" t="s">
        <v>0</v>
      </c>
      <c r="C19" s="39" t="s">
        <v>1</v>
      </c>
      <c r="D19" s="39" t="s">
        <v>2</v>
      </c>
      <c r="E19" s="39" t="s">
        <v>3</v>
      </c>
      <c r="F19" s="39" t="s">
        <v>4</v>
      </c>
      <c r="G19" s="39" t="s">
        <v>5</v>
      </c>
      <c r="H19" s="39" t="s">
        <v>6</v>
      </c>
      <c r="I19" s="39" t="s">
        <v>7</v>
      </c>
      <c r="J19" s="39" t="s">
        <v>8</v>
      </c>
      <c r="K19" s="40" t="s">
        <v>9</v>
      </c>
      <c r="L19" s="6"/>
      <c r="M19" s="38" t="s">
        <v>0</v>
      </c>
      <c r="N19" s="39" t="s">
        <v>1</v>
      </c>
      <c r="O19" s="39" t="s">
        <v>2</v>
      </c>
      <c r="P19" s="39" t="s">
        <v>3</v>
      </c>
      <c r="Q19" s="39" t="s">
        <v>4</v>
      </c>
      <c r="R19" s="39" t="s">
        <v>5</v>
      </c>
      <c r="S19" s="39" t="s">
        <v>6</v>
      </c>
      <c r="T19" s="39" t="s">
        <v>7</v>
      </c>
      <c r="U19" s="39" t="s">
        <v>8</v>
      </c>
      <c r="V19" s="40" t="s">
        <v>9</v>
      </c>
      <c r="W19" s="4"/>
      <c r="X19" s="66">
        <f t="shared" si="1"/>
        <v>2</v>
      </c>
      <c r="Y19" s="67">
        <f>IF($X19=$C$1,$Z$6*Y$7,IF($X19&lt;$C$1,$M$1,0))</f>
        <v>2000</v>
      </c>
      <c r="Z19" s="67">
        <f>IF($X19=$C$1,$Z$6*Z$7,IF($X19&lt;$C$1,$M$1,0))</f>
        <v>2000</v>
      </c>
      <c r="AA19" s="68">
        <f>IF($X19=$C$1,$Z$6*AA$7,IF($X19&lt;$C$1,$M$1,0))</f>
        <v>2000</v>
      </c>
      <c r="AB19" s="2"/>
    </row>
    <row r="20" spans="2:28" ht="15" customHeight="1" thickBot="1" x14ac:dyDescent="0.35">
      <c r="B20" s="60" t="s">
        <v>34</v>
      </c>
      <c r="C20" s="62">
        <v>1</v>
      </c>
      <c r="D20" s="62">
        <v>10</v>
      </c>
      <c r="E20" s="62">
        <v>2</v>
      </c>
      <c r="F20" s="62">
        <v>2</v>
      </c>
      <c r="G20" s="62">
        <v>1</v>
      </c>
      <c r="H20" s="62">
        <v>13</v>
      </c>
      <c r="I20" s="62">
        <v>0.2</v>
      </c>
      <c r="J20" s="62">
        <v>4</v>
      </c>
      <c r="K20" s="61" t="s">
        <v>35</v>
      </c>
      <c r="L20" s="6"/>
      <c r="M20" s="60" t="s">
        <v>82</v>
      </c>
      <c r="N20" s="62">
        <v>1</v>
      </c>
      <c r="O20" s="62">
        <v>10</v>
      </c>
      <c r="P20" s="62">
        <v>2</v>
      </c>
      <c r="Q20" s="62">
        <v>4</v>
      </c>
      <c r="R20" s="62">
        <v>3</v>
      </c>
      <c r="S20" s="62">
        <v>5</v>
      </c>
      <c r="T20" s="62">
        <v>0.2</v>
      </c>
      <c r="U20" s="62">
        <v>11</v>
      </c>
      <c r="V20" s="61" t="s">
        <v>83</v>
      </c>
      <c r="W20" s="5"/>
      <c r="X20" s="69">
        <f t="shared" si="1"/>
        <v>1</v>
      </c>
      <c r="Y20" s="70">
        <f>IF($X20=$C$1,$Z$6*Y$7,IF($X20&lt;$C$1,$M$1,0))</f>
        <v>2000</v>
      </c>
      <c r="Z20" s="70">
        <f>IF($X20=$C$1,$Z$6*Z$7,IF($X20&lt;$C$1,$M$1,0))</f>
        <v>2000</v>
      </c>
      <c r="AA20" s="71">
        <f>IF($X20=$C$1,$Z$6*AA$7,IF($X20&lt;$C$1,$M$1,0))</f>
        <v>2000</v>
      </c>
    </row>
    <row r="21" spans="2:28" ht="15" thickBot="1" x14ac:dyDescent="0.35">
      <c r="B21" s="52" t="s">
        <v>36</v>
      </c>
      <c r="C21" s="54">
        <f>C20+1</f>
        <v>2</v>
      </c>
      <c r="D21" s="54">
        <v>13</v>
      </c>
      <c r="E21" s="54">
        <v>2</v>
      </c>
      <c r="F21" s="54">
        <v>2</v>
      </c>
      <c r="G21" s="54">
        <v>1</v>
      </c>
      <c r="H21" s="54">
        <v>14</v>
      </c>
      <c r="I21" s="54">
        <v>0.4</v>
      </c>
      <c r="J21" s="54">
        <v>4</v>
      </c>
      <c r="K21" s="55" t="s">
        <v>37</v>
      </c>
      <c r="L21" s="6"/>
      <c r="M21" s="52" t="s">
        <v>84</v>
      </c>
      <c r="N21" s="54">
        <f>N20+1</f>
        <v>2</v>
      </c>
      <c r="O21" s="54">
        <v>13</v>
      </c>
      <c r="P21" s="54">
        <v>4</v>
      </c>
      <c r="Q21" s="54">
        <v>2</v>
      </c>
      <c r="R21" s="54">
        <v>3</v>
      </c>
      <c r="S21" s="54">
        <v>7</v>
      </c>
      <c r="T21" s="54">
        <v>0.4</v>
      </c>
      <c r="U21" s="54">
        <v>7</v>
      </c>
      <c r="V21" s="55" t="s">
        <v>85</v>
      </c>
      <c r="W21" s="5"/>
      <c r="X21" s="72" t="s">
        <v>122</v>
      </c>
      <c r="Y21" s="73"/>
      <c r="Z21" s="73"/>
      <c r="AA21" s="74"/>
    </row>
    <row r="22" spans="2:28" x14ac:dyDescent="0.3">
      <c r="B22" s="52" t="s">
        <v>38</v>
      </c>
      <c r="C22" s="54">
        <f t="shared" ref="C22:C31" si="2">C21+1</f>
        <v>3</v>
      </c>
      <c r="D22" s="54">
        <v>17</v>
      </c>
      <c r="E22" s="54">
        <v>3</v>
      </c>
      <c r="F22" s="54">
        <v>3</v>
      </c>
      <c r="G22" s="54">
        <v>2</v>
      </c>
      <c r="H22" s="54">
        <v>13</v>
      </c>
      <c r="I22" s="54">
        <v>0.6</v>
      </c>
      <c r="J22" s="54">
        <v>5</v>
      </c>
      <c r="K22" s="55" t="s">
        <v>39</v>
      </c>
      <c r="L22" s="6"/>
      <c r="M22" s="52" t="s">
        <v>86</v>
      </c>
      <c r="N22" s="54">
        <f t="shared" ref="N22:N31" si="3">N21+1</f>
        <v>3</v>
      </c>
      <c r="O22" s="54">
        <v>17</v>
      </c>
      <c r="P22" s="54">
        <v>3</v>
      </c>
      <c r="Q22" s="54">
        <v>3</v>
      </c>
      <c r="R22" s="54">
        <v>4</v>
      </c>
      <c r="S22" s="54">
        <v>5</v>
      </c>
      <c r="T22" s="54">
        <v>0.6</v>
      </c>
      <c r="U22" s="54">
        <v>13</v>
      </c>
      <c r="V22" s="55" t="s">
        <v>87</v>
      </c>
      <c r="W22" s="5"/>
    </row>
    <row r="23" spans="2:28" x14ac:dyDescent="0.3">
      <c r="B23" s="52" t="s">
        <v>40</v>
      </c>
      <c r="C23" s="54">
        <f t="shared" si="2"/>
        <v>4</v>
      </c>
      <c r="D23" s="54">
        <v>22</v>
      </c>
      <c r="E23" s="54">
        <v>4</v>
      </c>
      <c r="F23" s="54">
        <v>3</v>
      </c>
      <c r="G23" s="54">
        <v>2</v>
      </c>
      <c r="H23" s="54">
        <v>13</v>
      </c>
      <c r="I23" s="54">
        <v>0.8</v>
      </c>
      <c r="J23" s="54">
        <v>6</v>
      </c>
      <c r="K23" s="55" t="s">
        <v>41</v>
      </c>
      <c r="L23" s="6"/>
      <c r="M23" s="52" t="s">
        <v>88</v>
      </c>
      <c r="N23" s="54">
        <f t="shared" si="3"/>
        <v>4</v>
      </c>
      <c r="O23" s="54">
        <v>22</v>
      </c>
      <c r="P23" s="54">
        <v>6</v>
      </c>
      <c r="Q23" s="54">
        <v>3</v>
      </c>
      <c r="R23" s="54">
        <v>4</v>
      </c>
      <c r="S23" s="54">
        <v>7</v>
      </c>
      <c r="T23" s="54">
        <v>0.8</v>
      </c>
      <c r="U23" s="54">
        <v>9</v>
      </c>
      <c r="V23" s="55" t="s">
        <v>89</v>
      </c>
      <c r="W23" s="5"/>
    </row>
    <row r="24" spans="2:28" x14ac:dyDescent="0.3">
      <c r="B24" s="52" t="s">
        <v>42</v>
      </c>
      <c r="C24" s="54">
        <f t="shared" si="2"/>
        <v>5</v>
      </c>
      <c r="D24" s="54">
        <v>29</v>
      </c>
      <c r="E24" s="54">
        <v>4</v>
      </c>
      <c r="F24" s="54">
        <v>4</v>
      </c>
      <c r="G24" s="54">
        <v>2</v>
      </c>
      <c r="H24" s="54">
        <v>14</v>
      </c>
      <c r="I24" s="54">
        <v>1</v>
      </c>
      <c r="J24" s="54">
        <v>6</v>
      </c>
      <c r="K24" s="55" t="s">
        <v>43</v>
      </c>
      <c r="L24" s="6"/>
      <c r="M24" s="52" t="s">
        <v>90</v>
      </c>
      <c r="N24" s="54">
        <f t="shared" si="3"/>
        <v>5</v>
      </c>
      <c r="O24" s="54">
        <v>29</v>
      </c>
      <c r="P24" s="54">
        <v>4</v>
      </c>
      <c r="Q24" s="54">
        <v>7</v>
      </c>
      <c r="R24" s="54">
        <v>5</v>
      </c>
      <c r="S24" s="54">
        <v>5</v>
      </c>
      <c r="T24" s="54">
        <v>1</v>
      </c>
      <c r="U24" s="54">
        <v>16</v>
      </c>
      <c r="V24" s="55" t="s">
        <v>91</v>
      </c>
      <c r="W24" s="5"/>
    </row>
    <row r="25" spans="2:28" x14ac:dyDescent="0.3">
      <c r="B25" s="52" t="s">
        <v>44</v>
      </c>
      <c r="C25" s="54">
        <f t="shared" si="2"/>
        <v>6</v>
      </c>
      <c r="D25" s="54">
        <v>37</v>
      </c>
      <c r="E25" s="54">
        <v>5</v>
      </c>
      <c r="F25" s="54">
        <v>4</v>
      </c>
      <c r="G25" s="54">
        <v>3</v>
      </c>
      <c r="H25" s="54">
        <v>13</v>
      </c>
      <c r="I25" s="54">
        <v>1.2</v>
      </c>
      <c r="J25" s="54">
        <v>7</v>
      </c>
      <c r="K25" s="55" t="s">
        <v>45</v>
      </c>
      <c r="L25" s="6"/>
      <c r="M25" s="52" t="s">
        <v>92</v>
      </c>
      <c r="N25" s="54">
        <f t="shared" si="3"/>
        <v>6</v>
      </c>
      <c r="O25" s="54">
        <v>37</v>
      </c>
      <c r="P25" s="54">
        <v>8</v>
      </c>
      <c r="Q25" s="54">
        <v>4</v>
      </c>
      <c r="R25" s="54">
        <v>5</v>
      </c>
      <c r="S25" s="54">
        <v>7</v>
      </c>
      <c r="T25" s="54">
        <v>1.2</v>
      </c>
      <c r="U25" s="54">
        <v>11</v>
      </c>
      <c r="V25" s="55" t="s">
        <v>93</v>
      </c>
      <c r="W25" s="5"/>
    </row>
    <row r="26" spans="2:28" x14ac:dyDescent="0.3">
      <c r="B26" s="52" t="s">
        <v>46</v>
      </c>
      <c r="C26" s="54">
        <f t="shared" si="2"/>
        <v>7</v>
      </c>
      <c r="D26" s="54">
        <v>48</v>
      </c>
      <c r="E26" s="54">
        <v>5</v>
      </c>
      <c r="F26" s="54">
        <v>5</v>
      </c>
      <c r="G26" s="54">
        <v>3</v>
      </c>
      <c r="H26" s="54">
        <v>14</v>
      </c>
      <c r="I26" s="54">
        <v>1.4</v>
      </c>
      <c r="J26" s="54">
        <v>7</v>
      </c>
      <c r="K26" s="55" t="s">
        <v>47</v>
      </c>
      <c r="L26" s="6"/>
      <c r="M26" s="52" t="s">
        <v>94</v>
      </c>
      <c r="N26" s="54">
        <f t="shared" si="3"/>
        <v>7</v>
      </c>
      <c r="O26" s="54">
        <v>48</v>
      </c>
      <c r="P26" s="54">
        <v>9</v>
      </c>
      <c r="Q26" s="54">
        <v>5</v>
      </c>
      <c r="R26" s="54">
        <v>6</v>
      </c>
      <c r="S26" s="54">
        <v>7</v>
      </c>
      <c r="T26" s="54">
        <v>1.4</v>
      </c>
      <c r="U26" s="54">
        <v>12</v>
      </c>
      <c r="V26" s="55" t="s">
        <v>95</v>
      </c>
      <c r="W26" s="5"/>
    </row>
    <row r="27" spans="2:28" x14ac:dyDescent="0.3">
      <c r="B27" s="52" t="s">
        <v>48</v>
      </c>
      <c r="C27" s="54">
        <f t="shared" si="2"/>
        <v>8</v>
      </c>
      <c r="D27" s="54">
        <v>63</v>
      </c>
      <c r="E27" s="54">
        <v>7</v>
      </c>
      <c r="F27" s="54">
        <v>6</v>
      </c>
      <c r="G27" s="54">
        <v>4</v>
      </c>
      <c r="H27" s="54">
        <v>13</v>
      </c>
      <c r="I27" s="54">
        <v>1.6</v>
      </c>
      <c r="J27" s="54">
        <v>8</v>
      </c>
      <c r="K27" s="55" t="s">
        <v>49</v>
      </c>
      <c r="L27" s="6"/>
      <c r="M27" s="52" t="s">
        <v>96</v>
      </c>
      <c r="N27" s="54">
        <f t="shared" si="3"/>
        <v>8</v>
      </c>
      <c r="O27" s="54">
        <v>63</v>
      </c>
      <c r="P27" s="54">
        <v>6</v>
      </c>
      <c r="Q27" s="54">
        <v>11</v>
      </c>
      <c r="R27" s="54">
        <v>8</v>
      </c>
      <c r="S27" s="54">
        <v>5</v>
      </c>
      <c r="T27" s="54">
        <v>1.6</v>
      </c>
      <c r="U27" s="54">
        <v>21</v>
      </c>
      <c r="V27" s="55" t="s">
        <v>97</v>
      </c>
      <c r="W27" s="5"/>
    </row>
    <row r="28" spans="2:28" x14ac:dyDescent="0.3">
      <c r="B28" s="52" t="s">
        <v>50</v>
      </c>
      <c r="C28" s="54">
        <f t="shared" si="2"/>
        <v>9</v>
      </c>
      <c r="D28" s="54">
        <v>82</v>
      </c>
      <c r="E28" s="54">
        <v>7</v>
      </c>
      <c r="F28" s="54">
        <v>7</v>
      </c>
      <c r="G28" s="54">
        <v>5</v>
      </c>
      <c r="H28" s="54">
        <v>14</v>
      </c>
      <c r="I28" s="54">
        <v>1.8</v>
      </c>
      <c r="J28" s="54">
        <v>8</v>
      </c>
      <c r="K28" s="55" t="s">
        <v>51</v>
      </c>
      <c r="L28" s="6"/>
      <c r="M28" s="52" t="s">
        <v>98</v>
      </c>
      <c r="N28" s="54">
        <f t="shared" si="3"/>
        <v>9</v>
      </c>
      <c r="O28" s="54">
        <v>82</v>
      </c>
      <c r="P28" s="54">
        <v>12</v>
      </c>
      <c r="Q28" s="54">
        <v>7</v>
      </c>
      <c r="R28" s="54">
        <v>8</v>
      </c>
      <c r="S28" s="54">
        <v>7</v>
      </c>
      <c r="T28" s="54">
        <v>1.8</v>
      </c>
      <c r="U28" s="54">
        <v>14</v>
      </c>
      <c r="V28" s="55" t="s">
        <v>99</v>
      </c>
      <c r="W28" s="5"/>
    </row>
    <row r="29" spans="2:28" x14ac:dyDescent="0.3">
      <c r="B29" s="52" t="s">
        <v>52</v>
      </c>
      <c r="C29" s="54">
        <f t="shared" si="2"/>
        <v>10</v>
      </c>
      <c r="D29" s="54">
        <v>106</v>
      </c>
      <c r="E29" s="54">
        <v>8</v>
      </c>
      <c r="F29" s="54">
        <v>8</v>
      </c>
      <c r="G29" s="54">
        <v>5</v>
      </c>
      <c r="H29" s="54">
        <v>14</v>
      </c>
      <c r="I29" s="54">
        <v>2</v>
      </c>
      <c r="J29" s="54">
        <v>9</v>
      </c>
      <c r="K29" s="55" t="s">
        <v>53</v>
      </c>
      <c r="L29" s="6"/>
      <c r="M29" s="52" t="s">
        <v>100</v>
      </c>
      <c r="N29" s="54">
        <f t="shared" si="3"/>
        <v>10</v>
      </c>
      <c r="O29" s="54">
        <v>106</v>
      </c>
      <c r="P29" s="54">
        <v>9</v>
      </c>
      <c r="Q29" s="54">
        <v>14</v>
      </c>
      <c r="R29" s="54">
        <v>10</v>
      </c>
      <c r="S29" s="54">
        <v>5</v>
      </c>
      <c r="T29" s="54">
        <v>2</v>
      </c>
      <c r="U29" s="54">
        <v>24</v>
      </c>
      <c r="V29" s="55" t="s">
        <v>101</v>
      </c>
      <c r="W29" s="5"/>
    </row>
    <row r="30" spans="2:28" x14ac:dyDescent="0.3">
      <c r="B30" s="52" t="s">
        <v>54</v>
      </c>
      <c r="C30" s="54">
        <f t="shared" si="2"/>
        <v>11</v>
      </c>
      <c r="D30" s="54">
        <v>138</v>
      </c>
      <c r="E30" s="54">
        <v>11</v>
      </c>
      <c r="F30" s="54">
        <v>9</v>
      </c>
      <c r="G30" s="54">
        <v>6</v>
      </c>
      <c r="H30" s="54">
        <v>13</v>
      </c>
      <c r="I30" s="54">
        <v>2.2000000000000002</v>
      </c>
      <c r="J30" s="54">
        <v>10</v>
      </c>
      <c r="K30" s="55" t="s">
        <v>55</v>
      </c>
      <c r="L30" s="6"/>
      <c r="M30" s="52" t="s">
        <v>102</v>
      </c>
      <c r="N30" s="54">
        <f t="shared" si="3"/>
        <v>11</v>
      </c>
      <c r="O30" s="54">
        <v>138</v>
      </c>
      <c r="P30" s="54">
        <v>16</v>
      </c>
      <c r="Q30" s="54">
        <v>9</v>
      </c>
      <c r="R30" s="54">
        <v>11</v>
      </c>
      <c r="S30" s="54">
        <v>7</v>
      </c>
      <c r="T30" s="54">
        <v>2.2000000000000002</v>
      </c>
      <c r="U30" s="54">
        <v>15</v>
      </c>
      <c r="V30" s="55" t="s">
        <v>103</v>
      </c>
      <c r="W30" s="5"/>
    </row>
    <row r="31" spans="2:28" ht="15" thickBot="1" x14ac:dyDescent="0.35">
      <c r="B31" s="56" t="s">
        <v>56</v>
      </c>
      <c r="C31" s="58">
        <f t="shared" si="2"/>
        <v>12</v>
      </c>
      <c r="D31" s="58">
        <v>194</v>
      </c>
      <c r="E31" s="58">
        <v>11</v>
      </c>
      <c r="F31" s="58">
        <v>10</v>
      </c>
      <c r="G31" s="58">
        <v>7</v>
      </c>
      <c r="H31" s="58">
        <v>12</v>
      </c>
      <c r="I31" s="58">
        <v>2.4</v>
      </c>
      <c r="J31" s="58">
        <v>11</v>
      </c>
      <c r="K31" s="59" t="s">
        <v>57</v>
      </c>
      <c r="L31" s="6"/>
      <c r="M31" s="56" t="s">
        <v>104</v>
      </c>
      <c r="N31" s="58">
        <f t="shared" si="3"/>
        <v>12</v>
      </c>
      <c r="O31" s="58">
        <v>194</v>
      </c>
      <c r="P31" s="58">
        <v>11</v>
      </c>
      <c r="Q31" s="58">
        <v>19</v>
      </c>
      <c r="R31" s="58">
        <v>14</v>
      </c>
      <c r="S31" s="58">
        <v>5</v>
      </c>
      <c r="T31" s="58">
        <v>2.4</v>
      </c>
      <c r="U31" s="58">
        <v>25</v>
      </c>
      <c r="V31" s="59" t="s">
        <v>105</v>
      </c>
      <c r="W31" s="5"/>
    </row>
  </sheetData>
  <mergeCells count="13">
    <mergeCell ref="J1:L1"/>
    <mergeCell ref="O1:R1"/>
    <mergeCell ref="X3:Y3"/>
    <mergeCell ref="X2:Y2"/>
    <mergeCell ref="X21:AA21"/>
    <mergeCell ref="Z4:AA4"/>
    <mergeCell ref="Z5:AA5"/>
    <mergeCell ref="Z6:AA6"/>
    <mergeCell ref="X6:Y6"/>
    <mergeCell ref="G1:H1"/>
    <mergeCell ref="X5:Y5"/>
    <mergeCell ref="X4:Y4"/>
    <mergeCell ref="E1:F1"/>
  </mergeCells>
  <conditionalFormatting sqref="B5:K16 B20:K31">
    <cfRule type="expression" dxfId="5" priority="7">
      <formula>$C5=$C$1</formula>
    </cfRule>
  </conditionalFormatting>
  <conditionalFormatting sqref="M5:V16 M20:V31">
    <cfRule type="expression" dxfId="4" priority="8">
      <formula>$N5=$C$1</formula>
    </cfRule>
  </conditionalFormatting>
  <conditionalFormatting sqref="X9:AA20">
    <cfRule type="expression" dxfId="3" priority="11">
      <formula>$X9=$C$1</formula>
    </cfRule>
  </conditionalFormatting>
  <dataValidations count="1">
    <dataValidation type="whole" allowBlank="1" showInputMessage="1" showErrorMessage="1" sqref="C1:C2">
      <formula1>1</formula1>
      <formula2>12</formula2>
    </dataValidation>
  </dataValidation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Darrin Hellen</dc:creator>
  <cp:lastModifiedBy>Darrin Hellen</cp:lastModifiedBy>
  <dcterms:created xsi:type="dcterms:W3CDTF">2019-05-07T02:48:21Z</dcterms:created>
  <dcterms:modified xsi:type="dcterms:W3CDTF">2019-05-07T23:52:41Z</dcterms:modified>
</cp:coreProperties>
</file>